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swenzel\Dropbox (Energy Innovation)\My PC (energy044)\Documents\GitHub_Repositories\eps-eu\"/>
    </mc:Choice>
  </mc:AlternateContent>
  <xr:revisionPtr revIDLastSave="0" documentId="13_ncr:1_{B533E290-C64B-4B0F-AD43-3A85979ECDF5}" xr6:coauthVersionLast="47" xr6:coauthVersionMax="47" xr10:uidLastSave="{00000000-0000-0000-0000-000000000000}"/>
  <bookViews>
    <workbookView xWindow="12600" yWindow="-16320" windowWidth="29040" windowHeight="15840" tabRatio="861"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9" i="13" l="1"/>
  <c r="A62" i="1" l="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401" i="1"/>
  <c r="B401" i="1"/>
  <c r="A402" i="1"/>
  <c r="B402" i="1"/>
  <c r="A403" i="1"/>
  <c r="B403" i="1"/>
  <c r="A404" i="1"/>
  <c r="B404" i="1"/>
  <c r="A654" i="1"/>
  <c r="B654" i="1"/>
  <c r="A655" i="1"/>
  <c r="B655" i="1"/>
  <c r="A905" i="1"/>
  <c r="B905" i="1"/>
  <c r="A906" i="1"/>
  <c r="B906" i="1"/>
  <c r="A907" i="1"/>
  <c r="B907" i="1"/>
  <c r="A908" i="1"/>
  <c r="B908" i="1"/>
  <c r="A909" i="1"/>
  <c r="B909" i="1"/>
  <c r="A912" i="1"/>
  <c r="B912" i="1"/>
  <c r="A916" i="1"/>
  <c r="B916" i="1"/>
  <c r="A920" i="1"/>
  <c r="B920" i="1"/>
  <c r="A929" i="1"/>
  <c r="B929" i="1"/>
  <c r="A930" i="1"/>
  <c r="B930" i="1"/>
  <c r="A931" i="1"/>
  <c r="B931" i="1"/>
  <c r="A932" i="1"/>
  <c r="B932" i="1"/>
  <c r="A933" i="1"/>
  <c r="B933" i="1"/>
  <c r="A934" i="1"/>
  <c r="B934" i="1"/>
  <c r="A935" i="1"/>
  <c r="B935" i="1"/>
  <c r="A936" i="1"/>
  <c r="B936" i="1"/>
  <c r="A937" i="1"/>
  <c r="B937" i="1"/>
  <c r="A938" i="1"/>
  <c r="B938" i="1"/>
  <c r="A939" i="1"/>
  <c r="B939" i="1"/>
  <c r="A940" i="1"/>
  <c r="B940" i="1"/>
  <c r="A941" i="1"/>
  <c r="B941" i="1"/>
  <c r="A947" i="1"/>
  <c r="B947" i="1"/>
  <c r="A968" i="1"/>
  <c r="B968" i="1"/>
  <c r="A969" i="1"/>
  <c r="B969" i="1"/>
  <c r="A970" i="1"/>
  <c r="B970" i="1"/>
  <c r="A973" i="1"/>
  <c r="B973" i="1"/>
  <c r="A985" i="1"/>
  <c r="B985" i="1"/>
  <c r="A1000" i="1"/>
  <c r="B1000" i="1"/>
  <c r="A1017" i="1"/>
  <c r="B1017" i="1"/>
  <c r="A1067" i="1"/>
  <c r="B1067" i="1"/>
  <c r="A1068" i="1"/>
  <c r="B1068" i="1"/>
  <c r="A1118" i="1"/>
  <c r="B1118" i="1"/>
  <c r="A1119" i="1"/>
  <c r="B1119" i="1"/>
  <c r="A1124" i="1"/>
  <c r="B1124" i="1"/>
  <c r="A1129" i="1"/>
  <c r="B1129" i="1"/>
  <c r="A1134" i="1"/>
  <c r="B1134" i="1"/>
  <c r="A1139" i="1"/>
  <c r="B1139" i="1"/>
  <c r="A1144" i="1"/>
  <c r="B1144" i="1"/>
  <c r="A1149" i="1"/>
  <c r="B1149" i="1"/>
  <c r="A1154" i="1"/>
  <c r="B1154" i="1"/>
  <c r="A1159" i="1"/>
  <c r="B1159"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401" i="1"/>
  <c r="K401" i="1"/>
  <c r="L401" i="1"/>
  <c r="M401" i="1"/>
  <c r="N401" i="1"/>
  <c r="O401" i="1"/>
  <c r="P401" i="1"/>
  <c r="Q401" i="1"/>
  <c r="R401" i="1"/>
  <c r="J402" i="1"/>
  <c r="K402" i="1"/>
  <c r="L402" i="1"/>
  <c r="M402" i="1"/>
  <c r="N402" i="1"/>
  <c r="O402" i="1"/>
  <c r="P402" i="1"/>
  <c r="Q402" i="1"/>
  <c r="R402" i="1"/>
  <c r="J403" i="1"/>
  <c r="K403" i="1"/>
  <c r="L403" i="1"/>
  <c r="M403" i="1"/>
  <c r="N403" i="1"/>
  <c r="O403" i="1"/>
  <c r="P403" i="1"/>
  <c r="Q403" i="1"/>
  <c r="R403" i="1"/>
  <c r="J404" i="1"/>
  <c r="K404" i="1"/>
  <c r="L404" i="1"/>
  <c r="M404" i="1"/>
  <c r="N404" i="1"/>
  <c r="O404" i="1"/>
  <c r="P404" i="1"/>
  <c r="Q404" i="1"/>
  <c r="R404" i="1"/>
  <c r="J654" i="1"/>
  <c r="K654" i="1"/>
  <c r="L654" i="1"/>
  <c r="M654" i="1"/>
  <c r="N654" i="1"/>
  <c r="O654" i="1"/>
  <c r="P654" i="1"/>
  <c r="Q654" i="1"/>
  <c r="R654" i="1"/>
  <c r="J655" i="1"/>
  <c r="K655" i="1"/>
  <c r="L655" i="1"/>
  <c r="M655" i="1"/>
  <c r="N655" i="1"/>
  <c r="O655" i="1"/>
  <c r="P655" i="1"/>
  <c r="Q655" i="1"/>
  <c r="R655" i="1"/>
  <c r="J905" i="1"/>
  <c r="K905" i="1"/>
  <c r="L905" i="1"/>
  <c r="M905" i="1"/>
  <c r="N905" i="1"/>
  <c r="O905" i="1"/>
  <c r="P905" i="1"/>
  <c r="Q905" i="1"/>
  <c r="R905" i="1"/>
  <c r="J906" i="1"/>
  <c r="K906" i="1"/>
  <c r="L906" i="1"/>
  <c r="M906" i="1"/>
  <c r="N906" i="1"/>
  <c r="O906" i="1"/>
  <c r="P906" i="1"/>
  <c r="Q906" i="1"/>
  <c r="R906" i="1"/>
  <c r="J907" i="1"/>
  <c r="K907" i="1"/>
  <c r="L907" i="1"/>
  <c r="M907" i="1"/>
  <c r="N907" i="1"/>
  <c r="O907" i="1"/>
  <c r="P907" i="1"/>
  <c r="Q907" i="1"/>
  <c r="R907" i="1"/>
  <c r="J908" i="1"/>
  <c r="K908" i="1"/>
  <c r="L908" i="1"/>
  <c r="M908" i="1"/>
  <c r="N908" i="1"/>
  <c r="O908" i="1"/>
  <c r="P908" i="1"/>
  <c r="Q908" i="1"/>
  <c r="R908" i="1"/>
  <c r="J909" i="1"/>
  <c r="K909" i="1"/>
  <c r="L909" i="1"/>
  <c r="M909" i="1"/>
  <c r="N909" i="1"/>
  <c r="O909" i="1"/>
  <c r="P909" i="1"/>
  <c r="Q909" i="1"/>
  <c r="R909" i="1"/>
  <c r="J912" i="1"/>
  <c r="K912" i="1"/>
  <c r="L912" i="1"/>
  <c r="M912" i="1"/>
  <c r="N912" i="1"/>
  <c r="O912" i="1"/>
  <c r="P912" i="1"/>
  <c r="Q912" i="1"/>
  <c r="R912" i="1"/>
  <c r="J916" i="1"/>
  <c r="K916" i="1"/>
  <c r="L916" i="1"/>
  <c r="M916" i="1"/>
  <c r="N916" i="1"/>
  <c r="O916" i="1"/>
  <c r="P916" i="1"/>
  <c r="Q916" i="1"/>
  <c r="R916" i="1"/>
  <c r="J920" i="1"/>
  <c r="K920" i="1"/>
  <c r="L920" i="1"/>
  <c r="M920" i="1"/>
  <c r="N920" i="1"/>
  <c r="O920" i="1"/>
  <c r="P920" i="1"/>
  <c r="Q920" i="1"/>
  <c r="R920" i="1"/>
  <c r="J929" i="1"/>
  <c r="K929" i="1"/>
  <c r="L929" i="1"/>
  <c r="M929" i="1"/>
  <c r="N929" i="1"/>
  <c r="O929" i="1"/>
  <c r="P929" i="1"/>
  <c r="Q929" i="1"/>
  <c r="R929" i="1"/>
  <c r="J930" i="1"/>
  <c r="K930" i="1"/>
  <c r="L930" i="1"/>
  <c r="M930" i="1"/>
  <c r="N930" i="1"/>
  <c r="O930" i="1"/>
  <c r="P930" i="1"/>
  <c r="Q930" i="1"/>
  <c r="R930" i="1"/>
  <c r="J931" i="1"/>
  <c r="K931" i="1"/>
  <c r="L931" i="1"/>
  <c r="M931" i="1"/>
  <c r="N931" i="1"/>
  <c r="O931" i="1"/>
  <c r="P931" i="1"/>
  <c r="Q931" i="1"/>
  <c r="R931" i="1"/>
  <c r="J932" i="1"/>
  <c r="K932" i="1"/>
  <c r="L932" i="1"/>
  <c r="M932" i="1"/>
  <c r="N932" i="1"/>
  <c r="O932" i="1"/>
  <c r="P932" i="1"/>
  <c r="Q932" i="1"/>
  <c r="R932" i="1"/>
  <c r="J933" i="1"/>
  <c r="K933" i="1"/>
  <c r="L933" i="1"/>
  <c r="M933" i="1"/>
  <c r="N933" i="1"/>
  <c r="O933" i="1"/>
  <c r="P933" i="1"/>
  <c r="Q933" i="1"/>
  <c r="R933" i="1"/>
  <c r="J934" i="1"/>
  <c r="K934" i="1"/>
  <c r="L934" i="1"/>
  <c r="M934" i="1"/>
  <c r="N934" i="1"/>
  <c r="O934" i="1"/>
  <c r="P934" i="1"/>
  <c r="Q934" i="1"/>
  <c r="R934" i="1"/>
  <c r="J935" i="1"/>
  <c r="K935" i="1"/>
  <c r="L935" i="1"/>
  <c r="M935" i="1"/>
  <c r="N935" i="1"/>
  <c r="O935" i="1"/>
  <c r="P935" i="1"/>
  <c r="Q935" i="1"/>
  <c r="R935" i="1"/>
  <c r="J936" i="1"/>
  <c r="K936" i="1"/>
  <c r="L936" i="1"/>
  <c r="M936" i="1"/>
  <c r="N936" i="1"/>
  <c r="O936" i="1"/>
  <c r="P936" i="1"/>
  <c r="Q936" i="1"/>
  <c r="R936" i="1"/>
  <c r="J937" i="1"/>
  <c r="K937" i="1"/>
  <c r="L937" i="1"/>
  <c r="M937" i="1"/>
  <c r="N937" i="1"/>
  <c r="O937" i="1"/>
  <c r="P937" i="1"/>
  <c r="Q937" i="1"/>
  <c r="R937" i="1"/>
  <c r="J938" i="1"/>
  <c r="K938" i="1"/>
  <c r="L938" i="1"/>
  <c r="M938" i="1"/>
  <c r="N938" i="1"/>
  <c r="O938" i="1"/>
  <c r="P938" i="1"/>
  <c r="Q938" i="1"/>
  <c r="R938" i="1"/>
  <c r="J939" i="1"/>
  <c r="K939" i="1"/>
  <c r="L939" i="1"/>
  <c r="M939" i="1"/>
  <c r="N939" i="1"/>
  <c r="O939" i="1"/>
  <c r="P939" i="1"/>
  <c r="Q939" i="1"/>
  <c r="R939" i="1"/>
  <c r="J940" i="1"/>
  <c r="K940" i="1"/>
  <c r="L940" i="1"/>
  <c r="M940" i="1"/>
  <c r="N940" i="1"/>
  <c r="O940" i="1"/>
  <c r="P940" i="1"/>
  <c r="Q940" i="1"/>
  <c r="R940" i="1"/>
  <c r="J941" i="1"/>
  <c r="K941" i="1"/>
  <c r="L941" i="1"/>
  <c r="M941" i="1"/>
  <c r="N941" i="1"/>
  <c r="P941" i="1"/>
  <c r="Q941" i="1"/>
  <c r="R941" i="1"/>
  <c r="J947" i="1"/>
  <c r="K947" i="1"/>
  <c r="L947" i="1"/>
  <c r="M947" i="1"/>
  <c r="N947" i="1"/>
  <c r="O947" i="1"/>
  <c r="P947" i="1"/>
  <c r="Q947" i="1"/>
  <c r="R947" i="1"/>
  <c r="J968" i="1"/>
  <c r="K968" i="1"/>
  <c r="L968" i="1"/>
  <c r="M968" i="1"/>
  <c r="N968" i="1"/>
  <c r="O968" i="1"/>
  <c r="P968" i="1"/>
  <c r="Q968" i="1"/>
  <c r="R968" i="1"/>
  <c r="J969" i="1"/>
  <c r="K969" i="1"/>
  <c r="L969" i="1"/>
  <c r="M969" i="1"/>
  <c r="N969" i="1"/>
  <c r="O969" i="1"/>
  <c r="P969" i="1"/>
  <c r="Q969" i="1"/>
  <c r="R969" i="1"/>
  <c r="J970" i="1"/>
  <c r="K970" i="1"/>
  <c r="L970" i="1"/>
  <c r="M970" i="1"/>
  <c r="N970" i="1"/>
  <c r="O970" i="1"/>
  <c r="P970" i="1"/>
  <c r="Q970" i="1"/>
  <c r="R970" i="1"/>
  <c r="J973" i="1"/>
  <c r="K973" i="1"/>
  <c r="L973" i="1"/>
  <c r="M973" i="1"/>
  <c r="N973" i="1"/>
  <c r="O973" i="1"/>
  <c r="P973" i="1"/>
  <c r="Q973" i="1"/>
  <c r="R973" i="1"/>
  <c r="J985" i="1"/>
  <c r="K985" i="1"/>
  <c r="L985" i="1"/>
  <c r="M985" i="1"/>
  <c r="N985" i="1"/>
  <c r="O985" i="1"/>
  <c r="P985" i="1"/>
  <c r="Q985" i="1"/>
  <c r="R985" i="1"/>
  <c r="J1000" i="1"/>
  <c r="K1000" i="1"/>
  <c r="L1000" i="1"/>
  <c r="M1000" i="1"/>
  <c r="N1000" i="1"/>
  <c r="O1000" i="1"/>
  <c r="P1000" i="1"/>
  <c r="Q1000" i="1"/>
  <c r="R1000" i="1"/>
  <c r="J1017" i="1"/>
  <c r="K1017" i="1"/>
  <c r="L1017" i="1"/>
  <c r="M1017" i="1"/>
  <c r="N1017" i="1"/>
  <c r="O1017" i="1"/>
  <c r="P1017" i="1"/>
  <c r="Q1017" i="1"/>
  <c r="R1017" i="1"/>
  <c r="J1023" i="1"/>
  <c r="K1023" i="1"/>
  <c r="L1023" i="1"/>
  <c r="R1023" i="1"/>
  <c r="K1024" i="1"/>
  <c r="N1024" i="1"/>
  <c r="J1035" i="1"/>
  <c r="K1035" i="1"/>
  <c r="M1035" i="1"/>
  <c r="P1035" i="1"/>
  <c r="R1035" i="1"/>
  <c r="K1060" i="1"/>
  <c r="Q1060" i="1"/>
  <c r="J1067" i="1"/>
  <c r="K1067" i="1"/>
  <c r="L1067" i="1"/>
  <c r="M1067" i="1"/>
  <c r="N1067" i="1"/>
  <c r="O1067" i="1"/>
  <c r="P1067" i="1"/>
  <c r="Q1067" i="1"/>
  <c r="R1067" i="1"/>
  <c r="J1068" i="1"/>
  <c r="K1068" i="1"/>
  <c r="L1068" i="1"/>
  <c r="M1068" i="1"/>
  <c r="N1068" i="1"/>
  <c r="O1068" i="1"/>
  <c r="P1068" i="1"/>
  <c r="Q1068" i="1"/>
  <c r="R1068" i="1"/>
  <c r="K1074" i="1"/>
  <c r="L1074" i="1"/>
  <c r="N1074" i="1"/>
  <c r="K1075" i="1"/>
  <c r="M1075" i="1"/>
  <c r="P1075" i="1"/>
  <c r="J1086" i="1"/>
  <c r="K1086" i="1"/>
  <c r="L1086" i="1"/>
  <c r="R1086" i="1"/>
  <c r="K1111" i="1"/>
  <c r="N1111" i="1"/>
  <c r="J1118" i="1"/>
  <c r="K1118" i="1"/>
  <c r="L1118" i="1"/>
  <c r="M1118" i="1"/>
  <c r="N1118" i="1"/>
  <c r="O1118" i="1"/>
  <c r="P1118" i="1"/>
  <c r="Q1118" i="1"/>
  <c r="R1118" i="1"/>
  <c r="J1119" i="1"/>
  <c r="K1119" i="1"/>
  <c r="L1119" i="1"/>
  <c r="M1119" i="1"/>
  <c r="N1119" i="1"/>
  <c r="O1119" i="1"/>
  <c r="P1119" i="1"/>
  <c r="Q1119" i="1"/>
  <c r="R1119" i="1"/>
  <c r="J1124" i="1"/>
  <c r="K1124" i="1"/>
  <c r="L1124" i="1"/>
  <c r="M1124" i="1"/>
  <c r="N1124" i="1"/>
  <c r="O1124" i="1"/>
  <c r="P1124" i="1"/>
  <c r="R1124" i="1"/>
  <c r="J1129" i="1"/>
  <c r="K1129" i="1"/>
  <c r="L1129" i="1"/>
  <c r="M1129" i="1"/>
  <c r="N1129" i="1"/>
  <c r="O1129" i="1"/>
  <c r="R1129" i="1"/>
  <c r="J1134" i="1"/>
  <c r="K1134" i="1"/>
  <c r="L1134" i="1"/>
  <c r="M1134" i="1"/>
  <c r="N1134" i="1"/>
  <c r="O1134" i="1"/>
  <c r="Q1134" i="1"/>
  <c r="R1134" i="1"/>
  <c r="J1139" i="1"/>
  <c r="K1139" i="1"/>
  <c r="L1139" i="1"/>
  <c r="M1139" i="1"/>
  <c r="N1139" i="1"/>
  <c r="O1139" i="1"/>
  <c r="P1139" i="1"/>
  <c r="R1139" i="1"/>
  <c r="J1144" i="1"/>
  <c r="K1144" i="1"/>
  <c r="L1144" i="1"/>
  <c r="M1144" i="1"/>
  <c r="N1144" i="1"/>
  <c r="O1144" i="1"/>
  <c r="R1144" i="1"/>
  <c r="J1149" i="1"/>
  <c r="K1149" i="1"/>
  <c r="L1149" i="1"/>
  <c r="M1149" i="1"/>
  <c r="N1149" i="1"/>
  <c r="O1149" i="1"/>
  <c r="P1149" i="1"/>
  <c r="Q1149" i="1"/>
  <c r="R1149" i="1"/>
  <c r="J1154" i="1"/>
  <c r="K1154" i="1"/>
  <c r="L1154" i="1"/>
  <c r="M1154" i="1"/>
  <c r="N1154" i="1"/>
  <c r="O1154" i="1"/>
  <c r="R1154" i="1"/>
  <c r="J1159" i="1"/>
  <c r="K1159" i="1"/>
  <c r="L1159" i="1"/>
  <c r="M1159" i="1"/>
  <c r="N1159" i="1"/>
  <c r="O1159" i="1"/>
  <c r="Q1159" i="1"/>
  <c r="R1159" i="1"/>
  <c r="K2" i="1"/>
  <c r="L2" i="1"/>
  <c r="M2" i="1"/>
  <c r="N2" i="1"/>
  <c r="O2" i="1"/>
  <c r="P2" i="1"/>
  <c r="Q2" i="1"/>
  <c r="R2" i="1"/>
  <c r="J2" i="1"/>
  <c r="B2" i="1"/>
  <c r="A2" i="1"/>
  <c r="K97" i="19"/>
  <c r="K96" i="19"/>
  <c r="Q1154" i="1" s="1"/>
  <c r="K95" i="19"/>
  <c r="K94" i="19"/>
  <c r="Q1144" i="1" s="1"/>
  <c r="K93" i="19"/>
  <c r="Q1139" i="1" s="1"/>
  <c r="K92" i="19"/>
  <c r="K91" i="19"/>
  <c r="Q1129" i="1" s="1"/>
  <c r="K90" i="19"/>
  <c r="Q1124" i="1" s="1"/>
  <c r="J97" i="19"/>
  <c r="P1159" i="1" s="1"/>
  <c r="J96" i="19"/>
  <c r="P1154" i="1" s="1"/>
  <c r="J95" i="19"/>
  <c r="J94" i="19"/>
  <c r="P1144" i="1" s="1"/>
  <c r="J93" i="19"/>
  <c r="J92" i="19"/>
  <c r="P1134" i="1" s="1"/>
  <c r="J91" i="19"/>
  <c r="P1129" i="1" s="1"/>
  <c r="J90" i="19"/>
  <c r="L87" i="19"/>
  <c r="R1111" i="1" s="1"/>
  <c r="K87" i="19"/>
  <c r="Q1111" i="1" s="1"/>
  <c r="J87" i="19"/>
  <c r="P1111" i="1" s="1"/>
  <c r="I87" i="19"/>
  <c r="O1111" i="1" s="1"/>
  <c r="H87" i="19"/>
  <c r="G87" i="19"/>
  <c r="M1111" i="1" s="1"/>
  <c r="F87" i="19"/>
  <c r="L1111" i="1" s="1"/>
  <c r="D87" i="19"/>
  <c r="J1111" i="1" s="1"/>
  <c r="L86" i="19"/>
  <c r="K86" i="19"/>
  <c r="Q1086" i="1" s="1"/>
  <c r="J86" i="19"/>
  <c r="P1086" i="1" s="1"/>
  <c r="I86" i="19"/>
  <c r="O1086" i="1" s="1"/>
  <c r="H86" i="19"/>
  <c r="N1086" i="1" s="1"/>
  <c r="G86" i="19"/>
  <c r="M1086" i="1" s="1"/>
  <c r="F86" i="19"/>
  <c r="D86" i="19"/>
  <c r="L85" i="19"/>
  <c r="R1075" i="1" s="1"/>
  <c r="K85" i="19"/>
  <c r="Q1075" i="1" s="1"/>
  <c r="J85" i="19"/>
  <c r="I85" i="19"/>
  <c r="O1075" i="1" s="1"/>
  <c r="H85" i="19"/>
  <c r="N1075" i="1" s="1"/>
  <c r="G85" i="19"/>
  <c r="F85" i="19"/>
  <c r="L1075" i="1" s="1"/>
  <c r="D85" i="19"/>
  <c r="J1075" i="1" s="1"/>
  <c r="L84" i="19"/>
  <c r="R1074" i="1" s="1"/>
  <c r="K84" i="19"/>
  <c r="Q1074" i="1" s="1"/>
  <c r="J84" i="19"/>
  <c r="P1074" i="1" s="1"/>
  <c r="I84" i="19"/>
  <c r="O1074" i="1" s="1"/>
  <c r="H84" i="19"/>
  <c r="G84" i="19"/>
  <c r="M1074" i="1" s="1"/>
  <c r="F84" i="19"/>
  <c r="D84" i="19"/>
  <c r="J1074" i="1" s="1"/>
  <c r="B84" i="19"/>
  <c r="B1074" i="1" s="1"/>
  <c r="B85" i="19"/>
  <c r="B1075" i="1" s="1"/>
  <c r="B86" i="19"/>
  <c r="B1086" i="1" s="1"/>
  <c r="B87" i="19"/>
  <c r="B1111" i="1" s="1"/>
  <c r="A85" i="19"/>
  <c r="A1075" i="1" s="1"/>
  <c r="A86" i="19"/>
  <c r="A1086" i="1" s="1"/>
  <c r="A87" i="19"/>
  <c r="A1111" i="1" s="1"/>
  <c r="A84" i="19"/>
  <c r="A1074" i="1" s="1"/>
  <c r="L81" i="19"/>
  <c r="R1060" i="1" s="1"/>
  <c r="K81" i="19"/>
  <c r="J81" i="19"/>
  <c r="P1060" i="1" s="1"/>
  <c r="I81" i="19"/>
  <c r="O1060" i="1" s="1"/>
  <c r="H81" i="19"/>
  <c r="N1060" i="1" s="1"/>
  <c r="G81" i="19"/>
  <c r="M1060" i="1" s="1"/>
  <c r="F81" i="19"/>
  <c r="L1060" i="1" s="1"/>
  <c r="D81" i="19"/>
  <c r="J1060" i="1" s="1"/>
  <c r="L80" i="19"/>
  <c r="K80" i="19"/>
  <c r="Q1035" i="1" s="1"/>
  <c r="J80" i="19"/>
  <c r="I80" i="19"/>
  <c r="O1035" i="1" s="1"/>
  <c r="H80" i="19"/>
  <c r="N1035" i="1" s="1"/>
  <c r="G80" i="19"/>
  <c r="F80" i="19"/>
  <c r="L1035" i="1" s="1"/>
  <c r="D80" i="19"/>
  <c r="L79" i="19"/>
  <c r="R1024" i="1" s="1"/>
  <c r="K79" i="19"/>
  <c r="Q1024" i="1" s="1"/>
  <c r="J79" i="19"/>
  <c r="P1024" i="1" s="1"/>
  <c r="I79" i="19"/>
  <c r="O1024" i="1" s="1"/>
  <c r="H79" i="19"/>
  <c r="G79" i="19"/>
  <c r="M1024" i="1" s="1"/>
  <c r="F79" i="19"/>
  <c r="L1024" i="1" s="1"/>
  <c r="D79" i="19"/>
  <c r="J1024" i="1" s="1"/>
  <c r="L78" i="19"/>
  <c r="K78" i="19"/>
  <c r="Q1023" i="1" s="1"/>
  <c r="J78" i="19"/>
  <c r="P1023" i="1" s="1"/>
  <c r="I78" i="19"/>
  <c r="O1023" i="1" s="1"/>
  <c r="H78" i="19"/>
  <c r="N1023" i="1" s="1"/>
  <c r="G78" i="19"/>
  <c r="M1023" i="1" s="1"/>
  <c r="F78" i="19"/>
  <c r="D78" i="19"/>
  <c r="B81" i="19"/>
  <c r="B1060" i="1" s="1"/>
  <c r="A81" i="19"/>
  <c r="A1060" i="1" s="1"/>
  <c r="B80" i="19"/>
  <c r="B1035" i="1" s="1"/>
  <c r="A80" i="19"/>
  <c r="A1035" i="1" s="1"/>
  <c r="B79" i="19"/>
  <c r="B1024" i="1" s="1"/>
  <c r="A79" i="19"/>
  <c r="A1024" i="1" s="1"/>
  <c r="B78" i="19"/>
  <c r="B1023" i="1" s="1"/>
  <c r="A78" i="19"/>
  <c r="A1023" i="1" s="1"/>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C1094" i="1" l="1"/>
  <c r="C1095" i="1"/>
  <c r="C1096" i="1"/>
  <c r="C1097" i="1"/>
  <c r="C1098" i="1"/>
  <c r="C1099" i="1"/>
  <c r="C1100" i="1"/>
  <c r="C1101" i="1"/>
  <c r="C1102" i="1"/>
  <c r="C1103" i="1"/>
  <c r="C1104" i="1"/>
  <c r="C1105" i="1"/>
  <c r="C1106" i="1"/>
  <c r="C1107" i="1"/>
  <c r="C1108" i="1"/>
  <c r="C1109" i="1"/>
  <c r="C1110" i="1"/>
  <c r="C1043" i="1"/>
  <c r="C1044" i="1"/>
  <c r="C1045" i="1"/>
  <c r="C1046" i="1"/>
  <c r="C1047" i="1"/>
  <c r="C1048" i="1"/>
  <c r="C1049" i="1"/>
  <c r="C1050" i="1"/>
  <c r="C1051" i="1"/>
  <c r="C1052" i="1"/>
  <c r="C1053" i="1"/>
  <c r="C1054" i="1"/>
  <c r="C1055" i="1"/>
  <c r="C1056" i="1"/>
  <c r="C1057" i="1"/>
  <c r="C1058" i="1"/>
  <c r="C1059" i="1"/>
  <c r="A1109" i="1" l="1"/>
  <c r="B1109" i="1"/>
  <c r="Q1109" i="1"/>
  <c r="J1109" i="1"/>
  <c r="K1109" i="1"/>
  <c r="L1109" i="1"/>
  <c r="M1109" i="1"/>
  <c r="N1109" i="1"/>
  <c r="O1109" i="1"/>
  <c r="R1109" i="1"/>
  <c r="P1109" i="1"/>
  <c r="B1100" i="1"/>
  <c r="A1100" i="1"/>
  <c r="J1100" i="1"/>
  <c r="R1100" i="1"/>
  <c r="L1100" i="1"/>
  <c r="M1100" i="1"/>
  <c r="N1100" i="1"/>
  <c r="O1100" i="1"/>
  <c r="P1100" i="1"/>
  <c r="K1100" i="1"/>
  <c r="Q1100" i="1"/>
  <c r="A1047" i="1"/>
  <c r="B1047" i="1"/>
  <c r="O1047" i="1"/>
  <c r="P1047" i="1"/>
  <c r="Q1047" i="1"/>
  <c r="J1047" i="1"/>
  <c r="R1047" i="1"/>
  <c r="K1047" i="1"/>
  <c r="L1047" i="1"/>
  <c r="M1047" i="1"/>
  <c r="N1047" i="1"/>
  <c r="A1107" i="1"/>
  <c r="B1107" i="1"/>
  <c r="K1107" i="1"/>
  <c r="L1107" i="1"/>
  <c r="M1107" i="1"/>
  <c r="N1107" i="1"/>
  <c r="O1107" i="1"/>
  <c r="P1107" i="1"/>
  <c r="Q1107" i="1"/>
  <c r="J1107" i="1"/>
  <c r="R1107" i="1"/>
  <c r="A1099" i="1"/>
  <c r="B1099" i="1"/>
  <c r="K1099" i="1"/>
  <c r="L1099" i="1"/>
  <c r="M1099" i="1"/>
  <c r="N1099" i="1"/>
  <c r="O1099" i="1"/>
  <c r="P1099" i="1"/>
  <c r="Q1099" i="1"/>
  <c r="J1099" i="1"/>
  <c r="R1099" i="1"/>
  <c r="A1046" i="1"/>
  <c r="B1046" i="1"/>
  <c r="P1046" i="1"/>
  <c r="Q1046" i="1"/>
  <c r="J1046" i="1"/>
  <c r="R1046" i="1"/>
  <c r="K1046" i="1"/>
  <c r="L1046" i="1"/>
  <c r="M1046" i="1"/>
  <c r="N1046" i="1"/>
  <c r="O1046" i="1"/>
  <c r="A1106" i="1"/>
  <c r="B1106" i="1"/>
  <c r="L1106" i="1"/>
  <c r="N1106" i="1"/>
  <c r="O1106" i="1"/>
  <c r="P1106" i="1"/>
  <c r="Q1106" i="1"/>
  <c r="J1106" i="1"/>
  <c r="R1106" i="1"/>
  <c r="M1106" i="1"/>
  <c r="K1106" i="1"/>
  <c r="A1098" i="1"/>
  <c r="B1098" i="1"/>
  <c r="L1098" i="1"/>
  <c r="M1098" i="1"/>
  <c r="N1098" i="1"/>
  <c r="O1098" i="1"/>
  <c r="P1098" i="1"/>
  <c r="Q1098" i="1"/>
  <c r="J1098" i="1"/>
  <c r="R1098" i="1"/>
  <c r="K1098" i="1"/>
  <c r="A1045" i="1"/>
  <c r="B1045" i="1"/>
  <c r="Q1045" i="1"/>
  <c r="J1045" i="1"/>
  <c r="R1045" i="1"/>
  <c r="K1045" i="1"/>
  <c r="L1045" i="1"/>
  <c r="M1045" i="1"/>
  <c r="N1045" i="1"/>
  <c r="O1045" i="1"/>
  <c r="P1045" i="1"/>
  <c r="A1105" i="1"/>
  <c r="B1105" i="1"/>
  <c r="M1105" i="1"/>
  <c r="O1105" i="1"/>
  <c r="P1105" i="1"/>
  <c r="Q1105" i="1"/>
  <c r="J1105" i="1"/>
  <c r="R1105" i="1"/>
  <c r="N1105" i="1"/>
  <c r="K1105" i="1"/>
  <c r="L1105" i="1"/>
  <c r="A1097" i="1"/>
  <c r="B1097" i="1"/>
  <c r="M1097" i="1"/>
  <c r="N1097" i="1"/>
  <c r="O1097" i="1"/>
  <c r="P1097" i="1"/>
  <c r="Q1097" i="1"/>
  <c r="J1097" i="1"/>
  <c r="R1097" i="1"/>
  <c r="K1097" i="1"/>
  <c r="L1097" i="1"/>
  <c r="B1044" i="1"/>
  <c r="A1044" i="1"/>
  <c r="J1044" i="1"/>
  <c r="R1044" i="1"/>
  <c r="K1044" i="1"/>
  <c r="L1044" i="1"/>
  <c r="M1044" i="1"/>
  <c r="N1044" i="1"/>
  <c r="O1044" i="1"/>
  <c r="P1044" i="1"/>
  <c r="Q1044" i="1"/>
  <c r="B1104" i="1"/>
  <c r="A1104" i="1"/>
  <c r="N1104" i="1"/>
  <c r="O1104" i="1"/>
  <c r="P1104" i="1"/>
  <c r="Q1104" i="1"/>
  <c r="J1104" i="1"/>
  <c r="R1104" i="1"/>
  <c r="K1104" i="1"/>
  <c r="L1104" i="1"/>
  <c r="M1104" i="1"/>
  <c r="B1096" i="1"/>
  <c r="A1096" i="1"/>
  <c r="N1096" i="1"/>
  <c r="P1096" i="1"/>
  <c r="Q1096" i="1"/>
  <c r="J1096" i="1"/>
  <c r="R1096" i="1"/>
  <c r="K1096" i="1"/>
  <c r="L1096" i="1"/>
  <c r="O1096" i="1"/>
  <c r="M1096" i="1"/>
  <c r="A1057" i="1"/>
  <c r="B1057" i="1"/>
  <c r="M1057" i="1"/>
  <c r="N1057" i="1"/>
  <c r="O1057" i="1"/>
  <c r="P1057" i="1"/>
  <c r="Q1057" i="1"/>
  <c r="J1057" i="1"/>
  <c r="R1057" i="1"/>
  <c r="K1057" i="1"/>
  <c r="L1057" i="1"/>
  <c r="A1049" i="1"/>
  <c r="B1049" i="1"/>
  <c r="M1049" i="1"/>
  <c r="N1049" i="1"/>
  <c r="O1049" i="1"/>
  <c r="P1049" i="1"/>
  <c r="Q1049" i="1"/>
  <c r="J1049" i="1"/>
  <c r="R1049" i="1"/>
  <c r="K1049" i="1"/>
  <c r="L1049" i="1"/>
  <c r="A1101" i="1"/>
  <c r="B1101" i="1"/>
  <c r="Q1101" i="1"/>
  <c r="R1101" i="1"/>
  <c r="K1101" i="1"/>
  <c r="L1101" i="1"/>
  <c r="M1101" i="1"/>
  <c r="J1101" i="1"/>
  <c r="N1101" i="1"/>
  <c r="O1101" i="1"/>
  <c r="P1101" i="1"/>
  <c r="B1056" i="1"/>
  <c r="A1056" i="1"/>
  <c r="N1056" i="1"/>
  <c r="O1056" i="1"/>
  <c r="P1056" i="1"/>
  <c r="Q1056" i="1"/>
  <c r="J1056" i="1"/>
  <c r="R1056" i="1"/>
  <c r="K1056" i="1"/>
  <c r="L1056" i="1"/>
  <c r="M1056" i="1"/>
  <c r="B1048" i="1"/>
  <c r="A1048" i="1"/>
  <c r="N1048" i="1"/>
  <c r="O1048" i="1"/>
  <c r="P1048" i="1"/>
  <c r="Q1048" i="1"/>
  <c r="J1048" i="1"/>
  <c r="R1048" i="1"/>
  <c r="K1048" i="1"/>
  <c r="L1048" i="1"/>
  <c r="M1048" i="1"/>
  <c r="B1108" i="1"/>
  <c r="A1108" i="1"/>
  <c r="J1108" i="1"/>
  <c r="R1108" i="1"/>
  <c r="L1108" i="1"/>
  <c r="M1108" i="1"/>
  <c r="N1108" i="1"/>
  <c r="O1108" i="1"/>
  <c r="P1108" i="1"/>
  <c r="K1108" i="1"/>
  <c r="Q1108" i="1"/>
  <c r="A1055" i="1"/>
  <c r="B1055" i="1"/>
  <c r="O1055" i="1"/>
  <c r="P1055" i="1"/>
  <c r="Q1055" i="1"/>
  <c r="J1055" i="1"/>
  <c r="R1055" i="1"/>
  <c r="K1055" i="1"/>
  <c r="L1055" i="1"/>
  <c r="M1055" i="1"/>
  <c r="N1055" i="1"/>
  <c r="A1054" i="1"/>
  <c r="B1054" i="1"/>
  <c r="P1054" i="1"/>
  <c r="Q1054" i="1"/>
  <c r="J1054" i="1"/>
  <c r="R1054" i="1"/>
  <c r="K1054" i="1"/>
  <c r="L1054" i="1"/>
  <c r="M1054" i="1"/>
  <c r="N1054" i="1"/>
  <c r="O1054" i="1"/>
  <c r="A1053" i="1"/>
  <c r="B1053" i="1"/>
  <c r="Q1053" i="1"/>
  <c r="J1053" i="1"/>
  <c r="R1053" i="1"/>
  <c r="K1053" i="1"/>
  <c r="L1053" i="1"/>
  <c r="M1053" i="1"/>
  <c r="N1053" i="1"/>
  <c r="O1053" i="1"/>
  <c r="P1053" i="1"/>
  <c r="A1059" i="1"/>
  <c r="B1059" i="1"/>
  <c r="K1059" i="1"/>
  <c r="L1059" i="1"/>
  <c r="M1059" i="1"/>
  <c r="N1059" i="1"/>
  <c r="O1059" i="1"/>
  <c r="P1059" i="1"/>
  <c r="Q1059" i="1"/>
  <c r="J1059" i="1"/>
  <c r="R1059" i="1"/>
  <c r="A1043" i="1"/>
  <c r="B1043" i="1"/>
  <c r="K1043" i="1"/>
  <c r="L1043" i="1"/>
  <c r="M1043" i="1"/>
  <c r="N1043" i="1"/>
  <c r="O1043" i="1"/>
  <c r="P1043" i="1"/>
  <c r="Q1043" i="1"/>
  <c r="J1043" i="1"/>
  <c r="R1043" i="1"/>
  <c r="A1103" i="1"/>
  <c r="B1103" i="1"/>
  <c r="O1103" i="1"/>
  <c r="P1103" i="1"/>
  <c r="Q1103" i="1"/>
  <c r="J1103" i="1"/>
  <c r="R1103" i="1"/>
  <c r="K1103" i="1"/>
  <c r="L1103" i="1"/>
  <c r="M1103" i="1"/>
  <c r="N1103" i="1"/>
  <c r="A1095" i="1"/>
  <c r="B1095" i="1"/>
  <c r="O1095" i="1"/>
  <c r="P1095" i="1"/>
  <c r="Q1095" i="1"/>
  <c r="J1095" i="1"/>
  <c r="R1095" i="1"/>
  <c r="K1095" i="1"/>
  <c r="L1095" i="1"/>
  <c r="M1095" i="1"/>
  <c r="N1095" i="1"/>
  <c r="B1052" i="1"/>
  <c r="A1052" i="1"/>
  <c r="J1052" i="1"/>
  <c r="R1052" i="1"/>
  <c r="K1052" i="1"/>
  <c r="L1052" i="1"/>
  <c r="M1052" i="1"/>
  <c r="N1052" i="1"/>
  <c r="O1052" i="1"/>
  <c r="P1052" i="1"/>
  <c r="Q1052" i="1"/>
  <c r="A1051" i="1"/>
  <c r="B1051" i="1"/>
  <c r="K1051" i="1"/>
  <c r="L1051" i="1"/>
  <c r="M1051" i="1"/>
  <c r="N1051" i="1"/>
  <c r="O1051" i="1"/>
  <c r="P1051" i="1"/>
  <c r="Q1051" i="1"/>
  <c r="J1051" i="1"/>
  <c r="R1051" i="1"/>
  <c r="A1058" i="1"/>
  <c r="B1058" i="1"/>
  <c r="L1058" i="1"/>
  <c r="M1058" i="1"/>
  <c r="N1058" i="1"/>
  <c r="O1058" i="1"/>
  <c r="P1058" i="1"/>
  <c r="Q1058" i="1"/>
  <c r="J1058" i="1"/>
  <c r="R1058" i="1"/>
  <c r="K1058" i="1"/>
  <c r="A1050" i="1"/>
  <c r="B1050" i="1"/>
  <c r="L1050" i="1"/>
  <c r="M1050" i="1"/>
  <c r="N1050" i="1"/>
  <c r="O1050" i="1"/>
  <c r="P1050" i="1"/>
  <c r="Q1050" i="1"/>
  <c r="J1050" i="1"/>
  <c r="R1050" i="1"/>
  <c r="K1050" i="1"/>
  <c r="A1110" i="1"/>
  <c r="B1110" i="1"/>
  <c r="P1110" i="1"/>
  <c r="Q1110" i="1"/>
  <c r="J1110" i="1"/>
  <c r="R1110" i="1"/>
  <c r="K1110" i="1"/>
  <c r="L1110" i="1"/>
  <c r="M1110" i="1"/>
  <c r="N1110" i="1"/>
  <c r="O1110" i="1"/>
  <c r="A1102" i="1"/>
  <c r="B1102" i="1"/>
  <c r="P1102" i="1"/>
  <c r="J1102" i="1"/>
  <c r="R1102" i="1"/>
  <c r="K1102" i="1"/>
  <c r="L1102" i="1"/>
  <c r="M1102" i="1"/>
  <c r="N1102" i="1"/>
  <c r="Q1102" i="1"/>
  <c r="O1102" i="1"/>
  <c r="A1094" i="1"/>
  <c r="B1094" i="1"/>
  <c r="P1094" i="1"/>
  <c r="J1094" i="1"/>
  <c r="R1094" i="1"/>
  <c r="K1094" i="1"/>
  <c r="L1094" i="1"/>
  <c r="M1094" i="1"/>
  <c r="N1094" i="1"/>
  <c r="Q1094" i="1"/>
  <c r="O1094" i="1"/>
  <c r="C917" i="1"/>
  <c r="C913" i="1"/>
  <c r="B913" i="1" l="1"/>
  <c r="A913" i="1"/>
  <c r="J913" i="1"/>
  <c r="R913" i="1"/>
  <c r="K913" i="1"/>
  <c r="L913" i="1"/>
  <c r="M913" i="1"/>
  <c r="N913" i="1"/>
  <c r="O913" i="1"/>
  <c r="P913" i="1"/>
  <c r="Q913" i="1"/>
  <c r="B917" i="1"/>
  <c r="A917" i="1"/>
  <c r="N917" i="1"/>
  <c r="O917" i="1"/>
  <c r="P917" i="1"/>
  <c r="Q917" i="1"/>
  <c r="J917" i="1"/>
  <c r="R917" i="1"/>
  <c r="K917" i="1"/>
  <c r="L917" i="1"/>
  <c r="M917"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B760" i="1" l="1"/>
  <c r="A760" i="1"/>
  <c r="K760" i="1"/>
  <c r="L760" i="1"/>
  <c r="M760" i="1"/>
  <c r="N760" i="1"/>
  <c r="O760" i="1"/>
  <c r="P760" i="1"/>
  <c r="Q760" i="1"/>
  <c r="J760" i="1"/>
  <c r="R760" i="1"/>
  <c r="B752" i="1"/>
  <c r="A752" i="1"/>
  <c r="K752" i="1"/>
  <c r="L752" i="1"/>
  <c r="M752" i="1"/>
  <c r="N752" i="1"/>
  <c r="O752" i="1"/>
  <c r="P752" i="1"/>
  <c r="Q752" i="1"/>
  <c r="J752" i="1"/>
  <c r="R752" i="1"/>
  <c r="B744" i="1"/>
  <c r="A744" i="1"/>
  <c r="K744" i="1"/>
  <c r="L744" i="1"/>
  <c r="M744" i="1"/>
  <c r="N744" i="1"/>
  <c r="O744" i="1"/>
  <c r="P744" i="1"/>
  <c r="Q744" i="1"/>
  <c r="J744" i="1"/>
  <c r="R744" i="1"/>
  <c r="B736" i="1"/>
  <c r="A736" i="1"/>
  <c r="K736" i="1"/>
  <c r="L736" i="1"/>
  <c r="M736" i="1"/>
  <c r="N736" i="1"/>
  <c r="O736" i="1"/>
  <c r="P736" i="1"/>
  <c r="Q736" i="1"/>
  <c r="J736" i="1"/>
  <c r="R736" i="1"/>
  <c r="A767" i="1"/>
  <c r="B767" i="1"/>
  <c r="L767" i="1"/>
  <c r="M767" i="1"/>
  <c r="N767" i="1"/>
  <c r="O767" i="1"/>
  <c r="P767" i="1"/>
  <c r="Q767" i="1"/>
  <c r="J767" i="1"/>
  <c r="R767" i="1"/>
  <c r="K767" i="1"/>
  <c r="A759" i="1"/>
  <c r="B759" i="1"/>
  <c r="L759" i="1"/>
  <c r="M759" i="1"/>
  <c r="N759" i="1"/>
  <c r="O759" i="1"/>
  <c r="P759" i="1"/>
  <c r="Q759" i="1"/>
  <c r="J759" i="1"/>
  <c r="R759" i="1"/>
  <c r="K759" i="1"/>
  <c r="A751" i="1"/>
  <c r="B751" i="1"/>
  <c r="L751" i="1"/>
  <c r="M751" i="1"/>
  <c r="N751" i="1"/>
  <c r="O751" i="1"/>
  <c r="P751" i="1"/>
  <c r="Q751" i="1"/>
  <c r="J751" i="1"/>
  <c r="R751" i="1"/>
  <c r="K751" i="1"/>
  <c r="A743" i="1"/>
  <c r="B743" i="1"/>
  <c r="L743" i="1"/>
  <c r="M743" i="1"/>
  <c r="N743" i="1"/>
  <c r="O743" i="1"/>
  <c r="P743" i="1"/>
  <c r="Q743" i="1"/>
  <c r="J743" i="1"/>
  <c r="R743" i="1"/>
  <c r="K743" i="1"/>
  <c r="A735" i="1"/>
  <c r="B735" i="1"/>
  <c r="L735" i="1"/>
  <c r="M735" i="1"/>
  <c r="N735" i="1"/>
  <c r="O735" i="1"/>
  <c r="P735" i="1"/>
  <c r="Q735" i="1"/>
  <c r="J735" i="1"/>
  <c r="R735" i="1"/>
  <c r="K735"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L879" i="1"/>
  <c r="M879" i="1"/>
  <c r="N879" i="1"/>
  <c r="O879" i="1"/>
  <c r="P879" i="1"/>
  <c r="Q879" i="1"/>
  <c r="J879" i="1"/>
  <c r="R879" i="1"/>
  <c r="K879" i="1"/>
  <c r="A871" i="1"/>
  <c r="B871" i="1"/>
  <c r="L871" i="1"/>
  <c r="M871" i="1"/>
  <c r="N871" i="1"/>
  <c r="O871" i="1"/>
  <c r="P871" i="1"/>
  <c r="Q871" i="1"/>
  <c r="J871" i="1"/>
  <c r="R871" i="1"/>
  <c r="K871" i="1"/>
  <c r="A863" i="1"/>
  <c r="B863" i="1"/>
  <c r="L863" i="1"/>
  <c r="M863" i="1"/>
  <c r="N863" i="1"/>
  <c r="O863" i="1"/>
  <c r="P863" i="1"/>
  <c r="Q863" i="1"/>
  <c r="J863" i="1"/>
  <c r="R863" i="1"/>
  <c r="K863" i="1"/>
  <c r="A855" i="1"/>
  <c r="B855" i="1"/>
  <c r="L855" i="1"/>
  <c r="M855" i="1"/>
  <c r="N855" i="1"/>
  <c r="O855" i="1"/>
  <c r="P855" i="1"/>
  <c r="Q855" i="1"/>
  <c r="J855" i="1"/>
  <c r="R855" i="1"/>
  <c r="K855" i="1"/>
  <c r="A847" i="1"/>
  <c r="B847" i="1"/>
  <c r="M847" i="1"/>
  <c r="K847" i="1"/>
  <c r="L847" i="1"/>
  <c r="N847" i="1"/>
  <c r="O847" i="1"/>
  <c r="P847" i="1"/>
  <c r="Q847" i="1"/>
  <c r="R847" i="1"/>
  <c r="J847" i="1"/>
  <c r="A839" i="1"/>
  <c r="B839" i="1"/>
  <c r="L839" i="1"/>
  <c r="M839" i="1"/>
  <c r="N839" i="1"/>
  <c r="O839" i="1"/>
  <c r="P839" i="1"/>
  <c r="Q839" i="1"/>
  <c r="J839" i="1"/>
  <c r="R839" i="1"/>
  <c r="K839" i="1"/>
  <c r="A831" i="1"/>
  <c r="B831" i="1"/>
  <c r="L831" i="1"/>
  <c r="M831" i="1"/>
  <c r="N831" i="1"/>
  <c r="O831" i="1"/>
  <c r="P831" i="1"/>
  <c r="Q831" i="1"/>
  <c r="J831" i="1"/>
  <c r="R831" i="1"/>
  <c r="K831" i="1"/>
  <c r="A823" i="1"/>
  <c r="B823" i="1"/>
  <c r="L823" i="1"/>
  <c r="M823" i="1"/>
  <c r="N823" i="1"/>
  <c r="O823" i="1"/>
  <c r="P823" i="1"/>
  <c r="Q823" i="1"/>
  <c r="J823" i="1"/>
  <c r="R823" i="1"/>
  <c r="K823" i="1"/>
  <c r="A815" i="1"/>
  <c r="B815" i="1"/>
  <c r="L815" i="1"/>
  <c r="M815" i="1"/>
  <c r="N815" i="1"/>
  <c r="O815" i="1"/>
  <c r="P815" i="1"/>
  <c r="Q815" i="1"/>
  <c r="J815" i="1"/>
  <c r="R815" i="1"/>
  <c r="K815" i="1"/>
  <c r="A807" i="1"/>
  <c r="B807" i="1"/>
  <c r="L807" i="1"/>
  <c r="M807" i="1"/>
  <c r="N807" i="1"/>
  <c r="O807" i="1"/>
  <c r="P807" i="1"/>
  <c r="Q807" i="1"/>
  <c r="J807" i="1"/>
  <c r="R807" i="1"/>
  <c r="K807" i="1"/>
  <c r="A799" i="1"/>
  <c r="B799" i="1"/>
  <c r="L799" i="1"/>
  <c r="M799" i="1"/>
  <c r="N799" i="1"/>
  <c r="O799" i="1"/>
  <c r="P799" i="1"/>
  <c r="Q799" i="1"/>
  <c r="J799" i="1"/>
  <c r="R799" i="1"/>
  <c r="K799" i="1"/>
  <c r="A791" i="1"/>
  <c r="B791" i="1"/>
  <c r="L791" i="1"/>
  <c r="M791" i="1"/>
  <c r="N791" i="1"/>
  <c r="O791" i="1"/>
  <c r="P791" i="1"/>
  <c r="Q791" i="1"/>
  <c r="J791" i="1"/>
  <c r="R791" i="1"/>
  <c r="K791" i="1"/>
  <c r="A783" i="1"/>
  <c r="B783" i="1"/>
  <c r="L783" i="1"/>
  <c r="M783" i="1"/>
  <c r="N783" i="1"/>
  <c r="O783" i="1"/>
  <c r="P783" i="1"/>
  <c r="Q783" i="1"/>
  <c r="J783" i="1"/>
  <c r="R783" i="1"/>
  <c r="K783" i="1"/>
  <c r="A775" i="1"/>
  <c r="B775" i="1"/>
  <c r="L775" i="1"/>
  <c r="M775" i="1"/>
  <c r="N775" i="1"/>
  <c r="O775" i="1"/>
  <c r="P775" i="1"/>
  <c r="Q775" i="1"/>
  <c r="J775" i="1"/>
  <c r="R775" i="1"/>
  <c r="K775" i="1"/>
  <c r="A902" i="1"/>
  <c r="B902" i="1"/>
  <c r="M902" i="1"/>
  <c r="N902" i="1"/>
  <c r="O902" i="1"/>
  <c r="P902" i="1"/>
  <c r="Q902" i="1"/>
  <c r="J902" i="1"/>
  <c r="R902" i="1"/>
  <c r="K902" i="1"/>
  <c r="L902" i="1"/>
  <c r="A894" i="1"/>
  <c r="B894" i="1"/>
  <c r="M894" i="1"/>
  <c r="N894" i="1"/>
  <c r="O894" i="1"/>
  <c r="P894" i="1"/>
  <c r="Q894" i="1"/>
  <c r="J894" i="1"/>
  <c r="R894" i="1"/>
  <c r="K894" i="1"/>
  <c r="L894" i="1"/>
  <c r="A886" i="1"/>
  <c r="B886" i="1"/>
  <c r="M886" i="1"/>
  <c r="N886" i="1"/>
  <c r="O886" i="1"/>
  <c r="P886" i="1"/>
  <c r="Q886" i="1"/>
  <c r="J886" i="1"/>
  <c r="R886" i="1"/>
  <c r="K886" i="1"/>
  <c r="L886" i="1"/>
  <c r="A878" i="1"/>
  <c r="B878" i="1"/>
  <c r="M878" i="1"/>
  <c r="N878" i="1"/>
  <c r="O878" i="1"/>
  <c r="P878" i="1"/>
  <c r="Q878" i="1"/>
  <c r="J878" i="1"/>
  <c r="R878" i="1"/>
  <c r="K878" i="1"/>
  <c r="L878" i="1"/>
  <c r="A870" i="1"/>
  <c r="B870" i="1"/>
  <c r="M870" i="1"/>
  <c r="N870" i="1"/>
  <c r="O870" i="1"/>
  <c r="P870" i="1"/>
  <c r="Q870" i="1"/>
  <c r="J870" i="1"/>
  <c r="R870" i="1"/>
  <c r="K870" i="1"/>
  <c r="L870" i="1"/>
  <c r="A862" i="1"/>
  <c r="B862" i="1"/>
  <c r="M862" i="1"/>
  <c r="N862" i="1"/>
  <c r="O862" i="1"/>
  <c r="P862" i="1"/>
  <c r="Q862" i="1"/>
  <c r="J862" i="1"/>
  <c r="R862" i="1"/>
  <c r="K862" i="1"/>
  <c r="L862" i="1"/>
  <c r="A854" i="1"/>
  <c r="B854" i="1"/>
  <c r="M854" i="1"/>
  <c r="N854" i="1"/>
  <c r="O854" i="1"/>
  <c r="P854" i="1"/>
  <c r="Q854" i="1"/>
  <c r="J854" i="1"/>
  <c r="R854" i="1"/>
  <c r="K854" i="1"/>
  <c r="L854" i="1"/>
  <c r="A846" i="1"/>
  <c r="B846" i="1"/>
  <c r="M846" i="1"/>
  <c r="N846" i="1"/>
  <c r="Q846" i="1"/>
  <c r="J846" i="1"/>
  <c r="K846" i="1"/>
  <c r="L846" i="1"/>
  <c r="O846" i="1"/>
  <c r="P846" i="1"/>
  <c r="R846" i="1"/>
  <c r="A838" i="1"/>
  <c r="B838" i="1"/>
  <c r="M838" i="1"/>
  <c r="N838" i="1"/>
  <c r="O838" i="1"/>
  <c r="P838" i="1"/>
  <c r="Q838" i="1"/>
  <c r="J838" i="1"/>
  <c r="R838" i="1"/>
  <c r="K838" i="1"/>
  <c r="L838" i="1"/>
  <c r="A830" i="1"/>
  <c r="B830" i="1"/>
  <c r="M830" i="1"/>
  <c r="N830" i="1"/>
  <c r="O830" i="1"/>
  <c r="P830" i="1"/>
  <c r="Q830" i="1"/>
  <c r="J830" i="1"/>
  <c r="R830" i="1"/>
  <c r="K830" i="1"/>
  <c r="L830" i="1"/>
  <c r="B822" i="1"/>
  <c r="A822" i="1"/>
  <c r="M822" i="1"/>
  <c r="N822" i="1"/>
  <c r="O822" i="1"/>
  <c r="P822" i="1"/>
  <c r="Q822" i="1"/>
  <c r="J822" i="1"/>
  <c r="R822" i="1"/>
  <c r="K822" i="1"/>
  <c r="L822" i="1"/>
  <c r="B814" i="1"/>
  <c r="A814" i="1"/>
  <c r="M814" i="1"/>
  <c r="N814" i="1"/>
  <c r="O814" i="1"/>
  <c r="P814" i="1"/>
  <c r="Q814" i="1"/>
  <c r="J814" i="1"/>
  <c r="R814" i="1"/>
  <c r="K814" i="1"/>
  <c r="L814" i="1"/>
  <c r="B806" i="1"/>
  <c r="A806" i="1"/>
  <c r="M806" i="1"/>
  <c r="N806" i="1"/>
  <c r="O806" i="1"/>
  <c r="P806" i="1"/>
  <c r="Q806" i="1"/>
  <c r="J806" i="1"/>
  <c r="R806" i="1"/>
  <c r="K806" i="1"/>
  <c r="L806" i="1"/>
  <c r="B798" i="1"/>
  <c r="A798" i="1"/>
  <c r="M798" i="1"/>
  <c r="N798" i="1"/>
  <c r="O798" i="1"/>
  <c r="P798" i="1"/>
  <c r="Q798" i="1"/>
  <c r="J798" i="1"/>
  <c r="R798" i="1"/>
  <c r="K798" i="1"/>
  <c r="L798" i="1"/>
  <c r="B790" i="1"/>
  <c r="A790" i="1"/>
  <c r="M790" i="1"/>
  <c r="N790" i="1"/>
  <c r="O790" i="1"/>
  <c r="P790" i="1"/>
  <c r="Q790" i="1"/>
  <c r="J790" i="1"/>
  <c r="R790" i="1"/>
  <c r="K790" i="1"/>
  <c r="L790" i="1"/>
  <c r="B782" i="1"/>
  <c r="A782" i="1"/>
  <c r="M782" i="1"/>
  <c r="N782" i="1"/>
  <c r="O782" i="1"/>
  <c r="P782" i="1"/>
  <c r="Q782" i="1"/>
  <c r="J782" i="1"/>
  <c r="R782" i="1"/>
  <c r="K782" i="1"/>
  <c r="L782" i="1"/>
  <c r="B774" i="1"/>
  <c r="A774" i="1"/>
  <c r="M774" i="1"/>
  <c r="N774" i="1"/>
  <c r="O774" i="1"/>
  <c r="P774" i="1"/>
  <c r="Q774" i="1"/>
  <c r="J774" i="1"/>
  <c r="R774" i="1"/>
  <c r="K774" i="1"/>
  <c r="L774" i="1"/>
  <c r="B766" i="1"/>
  <c r="A766" i="1"/>
  <c r="M766" i="1"/>
  <c r="N766" i="1"/>
  <c r="O766" i="1"/>
  <c r="P766" i="1"/>
  <c r="Q766" i="1"/>
  <c r="J766" i="1"/>
  <c r="R766" i="1"/>
  <c r="K766" i="1"/>
  <c r="L766" i="1"/>
  <c r="B758" i="1"/>
  <c r="A758" i="1"/>
  <c r="M758" i="1"/>
  <c r="N758" i="1"/>
  <c r="O758" i="1"/>
  <c r="P758" i="1"/>
  <c r="Q758" i="1"/>
  <c r="J758" i="1"/>
  <c r="R758" i="1"/>
  <c r="K758" i="1"/>
  <c r="L758" i="1"/>
  <c r="B750" i="1"/>
  <c r="A750" i="1"/>
  <c r="M750" i="1"/>
  <c r="N750" i="1"/>
  <c r="O750" i="1"/>
  <c r="P750" i="1"/>
  <c r="Q750" i="1"/>
  <c r="J750" i="1"/>
  <c r="R750" i="1"/>
  <c r="K750" i="1"/>
  <c r="L750" i="1"/>
  <c r="B742" i="1"/>
  <c r="A742" i="1"/>
  <c r="M742" i="1"/>
  <c r="N742" i="1"/>
  <c r="O742" i="1"/>
  <c r="P742" i="1"/>
  <c r="Q742" i="1"/>
  <c r="J742" i="1"/>
  <c r="R742" i="1"/>
  <c r="K742" i="1"/>
  <c r="L742" i="1"/>
  <c r="A765" i="1"/>
  <c r="B765" i="1"/>
  <c r="N765" i="1"/>
  <c r="O765" i="1"/>
  <c r="P765" i="1"/>
  <c r="Q765" i="1"/>
  <c r="J765" i="1"/>
  <c r="R765" i="1"/>
  <c r="K765" i="1"/>
  <c r="L765" i="1"/>
  <c r="M765" i="1"/>
  <c r="A757" i="1"/>
  <c r="B757" i="1"/>
  <c r="N757" i="1"/>
  <c r="O757" i="1"/>
  <c r="P757" i="1"/>
  <c r="Q757" i="1"/>
  <c r="J757" i="1"/>
  <c r="R757" i="1"/>
  <c r="K757" i="1"/>
  <c r="L757" i="1"/>
  <c r="M757" i="1"/>
  <c r="A749" i="1"/>
  <c r="B749" i="1"/>
  <c r="N749" i="1"/>
  <c r="O749" i="1"/>
  <c r="P749" i="1"/>
  <c r="Q749" i="1"/>
  <c r="J749" i="1"/>
  <c r="R749" i="1"/>
  <c r="K749" i="1"/>
  <c r="L749" i="1"/>
  <c r="M749" i="1"/>
  <c r="A741" i="1"/>
  <c r="B741" i="1"/>
  <c r="N741" i="1"/>
  <c r="O741" i="1"/>
  <c r="P741" i="1"/>
  <c r="Q741" i="1"/>
  <c r="J741" i="1"/>
  <c r="R741" i="1"/>
  <c r="K741" i="1"/>
  <c r="L741" i="1"/>
  <c r="M741" i="1"/>
  <c r="A821" i="1"/>
  <c r="B821" i="1"/>
  <c r="N821" i="1"/>
  <c r="O821" i="1"/>
  <c r="P821" i="1"/>
  <c r="Q821" i="1"/>
  <c r="J821" i="1"/>
  <c r="R821" i="1"/>
  <c r="K821" i="1"/>
  <c r="L821" i="1"/>
  <c r="M821" i="1"/>
  <c r="A813" i="1"/>
  <c r="B813" i="1"/>
  <c r="N813" i="1"/>
  <c r="O813" i="1"/>
  <c r="P813" i="1"/>
  <c r="Q813" i="1"/>
  <c r="J813" i="1"/>
  <c r="R813" i="1"/>
  <c r="K813" i="1"/>
  <c r="L813" i="1"/>
  <c r="M813" i="1"/>
  <c r="A805" i="1"/>
  <c r="B805" i="1"/>
  <c r="N805" i="1"/>
  <c r="O805" i="1"/>
  <c r="P805" i="1"/>
  <c r="Q805" i="1"/>
  <c r="J805" i="1"/>
  <c r="R805" i="1"/>
  <c r="K805" i="1"/>
  <c r="L805" i="1"/>
  <c r="M805" i="1"/>
  <c r="A797" i="1"/>
  <c r="B797" i="1"/>
  <c r="N797" i="1"/>
  <c r="O797" i="1"/>
  <c r="P797" i="1"/>
  <c r="Q797" i="1"/>
  <c r="J797" i="1"/>
  <c r="R797" i="1"/>
  <c r="K797" i="1"/>
  <c r="L797" i="1"/>
  <c r="M797" i="1"/>
  <c r="A789" i="1"/>
  <c r="B789" i="1"/>
  <c r="N789" i="1"/>
  <c r="O789" i="1"/>
  <c r="P789" i="1"/>
  <c r="Q789" i="1"/>
  <c r="J789" i="1"/>
  <c r="R789" i="1"/>
  <c r="K789" i="1"/>
  <c r="L789" i="1"/>
  <c r="M789" i="1"/>
  <c r="A781" i="1"/>
  <c r="B781" i="1"/>
  <c r="N781" i="1"/>
  <c r="O781" i="1"/>
  <c r="P781" i="1"/>
  <c r="Q781" i="1"/>
  <c r="J781" i="1"/>
  <c r="R781" i="1"/>
  <c r="K781" i="1"/>
  <c r="L781" i="1"/>
  <c r="M781" i="1"/>
  <c r="A773" i="1"/>
  <c r="B773" i="1"/>
  <c r="N773" i="1"/>
  <c r="O773" i="1"/>
  <c r="P773" i="1"/>
  <c r="Q773" i="1"/>
  <c r="J773" i="1"/>
  <c r="R773" i="1"/>
  <c r="K773" i="1"/>
  <c r="L773" i="1"/>
  <c r="M773" i="1"/>
  <c r="A900" i="1"/>
  <c r="B900" i="1"/>
  <c r="O900" i="1"/>
  <c r="P900" i="1"/>
  <c r="Q900" i="1"/>
  <c r="J900" i="1"/>
  <c r="R900" i="1"/>
  <c r="K900" i="1"/>
  <c r="L900" i="1"/>
  <c r="M900" i="1"/>
  <c r="N900" i="1"/>
  <c r="A892" i="1"/>
  <c r="B892" i="1"/>
  <c r="O892" i="1"/>
  <c r="P892" i="1"/>
  <c r="Q892" i="1"/>
  <c r="J892" i="1"/>
  <c r="R892" i="1"/>
  <c r="K892" i="1"/>
  <c r="L892" i="1"/>
  <c r="M892" i="1"/>
  <c r="N892" i="1"/>
  <c r="A884" i="1"/>
  <c r="B884" i="1"/>
  <c r="O884" i="1"/>
  <c r="P884" i="1"/>
  <c r="Q884" i="1"/>
  <c r="J884" i="1"/>
  <c r="R884" i="1"/>
  <c r="K884" i="1"/>
  <c r="L884" i="1"/>
  <c r="M884" i="1"/>
  <c r="N884" i="1"/>
  <c r="A876" i="1"/>
  <c r="B876" i="1"/>
  <c r="O876" i="1"/>
  <c r="P876" i="1"/>
  <c r="Q876" i="1"/>
  <c r="J876" i="1"/>
  <c r="R876" i="1"/>
  <c r="K876" i="1"/>
  <c r="L876" i="1"/>
  <c r="M876" i="1"/>
  <c r="N876" i="1"/>
  <c r="A868" i="1"/>
  <c r="B868" i="1"/>
  <c r="O868" i="1"/>
  <c r="P868" i="1"/>
  <c r="Q868" i="1"/>
  <c r="J868" i="1"/>
  <c r="R868" i="1"/>
  <c r="K868" i="1"/>
  <c r="L868" i="1"/>
  <c r="M868" i="1"/>
  <c r="N868" i="1"/>
  <c r="A860" i="1"/>
  <c r="B860" i="1"/>
  <c r="O860" i="1"/>
  <c r="P860" i="1"/>
  <c r="Q860" i="1"/>
  <c r="J860" i="1"/>
  <c r="R860" i="1"/>
  <c r="K860" i="1"/>
  <c r="L860" i="1"/>
  <c r="M860" i="1"/>
  <c r="N860" i="1"/>
  <c r="A852" i="1"/>
  <c r="B852" i="1"/>
  <c r="O852" i="1"/>
  <c r="P852" i="1"/>
  <c r="Q852" i="1"/>
  <c r="J852" i="1"/>
  <c r="R852" i="1"/>
  <c r="K852" i="1"/>
  <c r="L852" i="1"/>
  <c r="M852" i="1"/>
  <c r="N852" i="1"/>
  <c r="A844" i="1"/>
  <c r="B844" i="1"/>
  <c r="O844" i="1"/>
  <c r="P844" i="1"/>
  <c r="Q844" i="1"/>
  <c r="J844" i="1"/>
  <c r="R844" i="1"/>
  <c r="K844" i="1"/>
  <c r="L844" i="1"/>
  <c r="M844" i="1"/>
  <c r="N844" i="1"/>
  <c r="A836" i="1"/>
  <c r="B836" i="1"/>
  <c r="O836" i="1"/>
  <c r="P836" i="1"/>
  <c r="Q836" i="1"/>
  <c r="J836" i="1"/>
  <c r="R836" i="1"/>
  <c r="K836" i="1"/>
  <c r="L836" i="1"/>
  <c r="M836" i="1"/>
  <c r="N836" i="1"/>
  <c r="A828" i="1"/>
  <c r="B828" i="1"/>
  <c r="O828" i="1"/>
  <c r="P828" i="1"/>
  <c r="Q828" i="1"/>
  <c r="J828" i="1"/>
  <c r="R828" i="1"/>
  <c r="K828" i="1"/>
  <c r="L828" i="1"/>
  <c r="M828" i="1"/>
  <c r="N828" i="1"/>
  <c r="B820" i="1"/>
  <c r="A820" i="1"/>
  <c r="O820" i="1"/>
  <c r="P820" i="1"/>
  <c r="Q820" i="1"/>
  <c r="J820" i="1"/>
  <c r="R820" i="1"/>
  <c r="K820" i="1"/>
  <c r="L820" i="1"/>
  <c r="M820" i="1"/>
  <c r="N820" i="1"/>
  <c r="B812" i="1"/>
  <c r="A812" i="1"/>
  <c r="O812" i="1"/>
  <c r="P812" i="1"/>
  <c r="Q812" i="1"/>
  <c r="J812" i="1"/>
  <c r="R812" i="1"/>
  <c r="K812" i="1"/>
  <c r="L812" i="1"/>
  <c r="M812" i="1"/>
  <c r="N812" i="1"/>
  <c r="B804" i="1"/>
  <c r="A804" i="1"/>
  <c r="O804" i="1"/>
  <c r="P804" i="1"/>
  <c r="Q804" i="1"/>
  <c r="J804" i="1"/>
  <c r="R804" i="1"/>
  <c r="K804" i="1"/>
  <c r="L804" i="1"/>
  <c r="M804" i="1"/>
  <c r="N804" i="1"/>
  <c r="B796" i="1"/>
  <c r="A796" i="1"/>
  <c r="O796" i="1"/>
  <c r="P796" i="1"/>
  <c r="Q796" i="1"/>
  <c r="J796" i="1"/>
  <c r="R796" i="1"/>
  <c r="K796" i="1"/>
  <c r="L796" i="1"/>
  <c r="M796" i="1"/>
  <c r="N796" i="1"/>
  <c r="B788" i="1"/>
  <c r="A788" i="1"/>
  <c r="O788" i="1"/>
  <c r="P788" i="1"/>
  <c r="Q788" i="1"/>
  <c r="J788" i="1"/>
  <c r="R788" i="1"/>
  <c r="K788" i="1"/>
  <c r="L788" i="1"/>
  <c r="M788" i="1"/>
  <c r="N788" i="1"/>
  <c r="B780" i="1"/>
  <c r="A780" i="1"/>
  <c r="O780" i="1"/>
  <c r="P780" i="1"/>
  <c r="Q780" i="1"/>
  <c r="J780" i="1"/>
  <c r="R780" i="1"/>
  <c r="K780" i="1"/>
  <c r="L780" i="1"/>
  <c r="M780" i="1"/>
  <c r="N780" i="1"/>
  <c r="B772" i="1"/>
  <c r="A772" i="1"/>
  <c r="O772" i="1"/>
  <c r="P772" i="1"/>
  <c r="Q772" i="1"/>
  <c r="J772" i="1"/>
  <c r="R772" i="1"/>
  <c r="K772" i="1"/>
  <c r="L772" i="1"/>
  <c r="M772" i="1"/>
  <c r="N772" i="1"/>
  <c r="B764" i="1"/>
  <c r="A764" i="1"/>
  <c r="O764" i="1"/>
  <c r="P764" i="1"/>
  <c r="Q764" i="1"/>
  <c r="J764" i="1"/>
  <c r="R764" i="1"/>
  <c r="K764" i="1"/>
  <c r="L764" i="1"/>
  <c r="M764" i="1"/>
  <c r="N764" i="1"/>
  <c r="B756" i="1"/>
  <c r="A756" i="1"/>
  <c r="O756" i="1"/>
  <c r="P756" i="1"/>
  <c r="Q756" i="1"/>
  <c r="J756" i="1"/>
  <c r="R756" i="1"/>
  <c r="K756" i="1"/>
  <c r="L756" i="1"/>
  <c r="M756" i="1"/>
  <c r="N756" i="1"/>
  <c r="B748" i="1"/>
  <c r="A748" i="1"/>
  <c r="O748" i="1"/>
  <c r="P748" i="1"/>
  <c r="Q748" i="1"/>
  <c r="J748" i="1"/>
  <c r="R748" i="1"/>
  <c r="K748" i="1"/>
  <c r="L748" i="1"/>
  <c r="M748" i="1"/>
  <c r="N748" i="1"/>
  <c r="B740" i="1"/>
  <c r="A740" i="1"/>
  <c r="O740" i="1"/>
  <c r="P740" i="1"/>
  <c r="Q740" i="1"/>
  <c r="J740" i="1"/>
  <c r="R740" i="1"/>
  <c r="K740" i="1"/>
  <c r="L740" i="1"/>
  <c r="M740" i="1"/>
  <c r="N740" i="1"/>
  <c r="A763" i="1"/>
  <c r="B763" i="1"/>
  <c r="P763" i="1"/>
  <c r="Q763" i="1"/>
  <c r="J763" i="1"/>
  <c r="R763" i="1"/>
  <c r="K763" i="1"/>
  <c r="L763" i="1"/>
  <c r="M763" i="1"/>
  <c r="N763" i="1"/>
  <c r="O763" i="1"/>
  <c r="A755" i="1"/>
  <c r="B755" i="1"/>
  <c r="P755" i="1"/>
  <c r="Q755" i="1"/>
  <c r="J755" i="1"/>
  <c r="R755" i="1"/>
  <c r="K755" i="1"/>
  <c r="L755" i="1"/>
  <c r="M755" i="1"/>
  <c r="N755" i="1"/>
  <c r="O755" i="1"/>
  <c r="A747" i="1"/>
  <c r="B747" i="1"/>
  <c r="P747" i="1"/>
  <c r="Q747" i="1"/>
  <c r="J747" i="1"/>
  <c r="R747" i="1"/>
  <c r="K747" i="1"/>
  <c r="L747" i="1"/>
  <c r="M747" i="1"/>
  <c r="N747" i="1"/>
  <c r="O747" i="1"/>
  <c r="A739" i="1"/>
  <c r="B739" i="1"/>
  <c r="P739" i="1"/>
  <c r="Q739" i="1"/>
  <c r="J739" i="1"/>
  <c r="R739" i="1"/>
  <c r="K739" i="1"/>
  <c r="L739" i="1"/>
  <c r="M739" i="1"/>
  <c r="N739" i="1"/>
  <c r="O739" i="1"/>
  <c r="A904" i="1"/>
  <c r="B904" i="1"/>
  <c r="K904" i="1"/>
  <c r="L904" i="1"/>
  <c r="M904" i="1"/>
  <c r="N904" i="1"/>
  <c r="O904" i="1"/>
  <c r="P904" i="1"/>
  <c r="Q904" i="1"/>
  <c r="J904" i="1"/>
  <c r="R904" i="1"/>
  <c r="A896" i="1"/>
  <c r="B896" i="1"/>
  <c r="K896" i="1"/>
  <c r="L896" i="1"/>
  <c r="M896" i="1"/>
  <c r="N896" i="1"/>
  <c r="O896" i="1"/>
  <c r="P896" i="1"/>
  <c r="Q896" i="1"/>
  <c r="J896" i="1"/>
  <c r="R896" i="1"/>
  <c r="A888" i="1"/>
  <c r="B888" i="1"/>
  <c r="K888" i="1"/>
  <c r="L888" i="1"/>
  <c r="M888" i="1"/>
  <c r="N888" i="1"/>
  <c r="O888" i="1"/>
  <c r="P888" i="1"/>
  <c r="Q888" i="1"/>
  <c r="J888" i="1"/>
  <c r="R888" i="1"/>
  <c r="A880" i="1"/>
  <c r="B880" i="1"/>
  <c r="K880" i="1"/>
  <c r="L880" i="1"/>
  <c r="M880" i="1"/>
  <c r="N880" i="1"/>
  <c r="O880" i="1"/>
  <c r="P880" i="1"/>
  <c r="Q880" i="1"/>
  <c r="J880" i="1"/>
  <c r="R880" i="1"/>
  <c r="A872" i="1"/>
  <c r="B872" i="1"/>
  <c r="K872" i="1"/>
  <c r="L872" i="1"/>
  <c r="M872" i="1"/>
  <c r="N872" i="1"/>
  <c r="O872" i="1"/>
  <c r="P872" i="1"/>
  <c r="Q872" i="1"/>
  <c r="J872" i="1"/>
  <c r="R872" i="1"/>
  <c r="A864" i="1"/>
  <c r="B864" i="1"/>
  <c r="K864" i="1"/>
  <c r="L864" i="1"/>
  <c r="M864" i="1"/>
  <c r="N864" i="1"/>
  <c r="O864" i="1"/>
  <c r="P864" i="1"/>
  <c r="Q864" i="1"/>
  <c r="J864" i="1"/>
  <c r="R864" i="1"/>
  <c r="A856" i="1"/>
  <c r="B856" i="1"/>
  <c r="K856" i="1"/>
  <c r="L856" i="1"/>
  <c r="M856" i="1"/>
  <c r="N856" i="1"/>
  <c r="O856" i="1"/>
  <c r="P856" i="1"/>
  <c r="Q856" i="1"/>
  <c r="J856" i="1"/>
  <c r="R856" i="1"/>
  <c r="A848" i="1"/>
  <c r="B848" i="1"/>
  <c r="K848" i="1"/>
  <c r="L848" i="1"/>
  <c r="M848" i="1"/>
  <c r="N848" i="1"/>
  <c r="O848" i="1"/>
  <c r="P848" i="1"/>
  <c r="Q848" i="1"/>
  <c r="J848" i="1"/>
  <c r="R848" i="1"/>
  <c r="A840" i="1"/>
  <c r="B840" i="1"/>
  <c r="K840" i="1"/>
  <c r="L840" i="1"/>
  <c r="M840" i="1"/>
  <c r="N840" i="1"/>
  <c r="O840" i="1"/>
  <c r="P840" i="1"/>
  <c r="Q840" i="1"/>
  <c r="J840" i="1"/>
  <c r="R840" i="1"/>
  <c r="A832" i="1"/>
  <c r="B832" i="1"/>
  <c r="K832" i="1"/>
  <c r="L832" i="1"/>
  <c r="M832" i="1"/>
  <c r="N832" i="1"/>
  <c r="O832" i="1"/>
  <c r="P832" i="1"/>
  <c r="Q832" i="1"/>
  <c r="J832" i="1"/>
  <c r="R832" i="1"/>
  <c r="A824" i="1"/>
  <c r="B824" i="1"/>
  <c r="K824" i="1"/>
  <c r="L824" i="1"/>
  <c r="M824" i="1"/>
  <c r="N824" i="1"/>
  <c r="O824" i="1"/>
  <c r="P824" i="1"/>
  <c r="Q824" i="1"/>
  <c r="J824" i="1"/>
  <c r="R824" i="1"/>
  <c r="B816" i="1"/>
  <c r="A816" i="1"/>
  <c r="K816" i="1"/>
  <c r="L816" i="1"/>
  <c r="M816" i="1"/>
  <c r="N816" i="1"/>
  <c r="O816" i="1"/>
  <c r="P816" i="1"/>
  <c r="Q816" i="1"/>
  <c r="J816" i="1"/>
  <c r="R816" i="1"/>
  <c r="B808" i="1"/>
  <c r="A808" i="1"/>
  <c r="K808" i="1"/>
  <c r="L808" i="1"/>
  <c r="M808" i="1"/>
  <c r="N808" i="1"/>
  <c r="O808" i="1"/>
  <c r="P808" i="1"/>
  <c r="Q808" i="1"/>
  <c r="J808" i="1"/>
  <c r="R808" i="1"/>
  <c r="B800" i="1"/>
  <c r="A800" i="1"/>
  <c r="K800" i="1"/>
  <c r="L800" i="1"/>
  <c r="M800" i="1"/>
  <c r="N800" i="1"/>
  <c r="O800" i="1"/>
  <c r="P800" i="1"/>
  <c r="Q800" i="1"/>
  <c r="J800" i="1"/>
  <c r="R800" i="1"/>
  <c r="B792" i="1"/>
  <c r="A792" i="1"/>
  <c r="K792" i="1"/>
  <c r="L792" i="1"/>
  <c r="M792" i="1"/>
  <c r="N792" i="1"/>
  <c r="O792" i="1"/>
  <c r="P792" i="1"/>
  <c r="Q792" i="1"/>
  <c r="J792" i="1"/>
  <c r="R792" i="1"/>
  <c r="B784" i="1"/>
  <c r="A784" i="1"/>
  <c r="K784" i="1"/>
  <c r="L784" i="1"/>
  <c r="M784" i="1"/>
  <c r="N784" i="1"/>
  <c r="O784" i="1"/>
  <c r="P784" i="1"/>
  <c r="Q784" i="1"/>
  <c r="J784" i="1"/>
  <c r="R784" i="1"/>
  <c r="B776" i="1"/>
  <c r="A776" i="1"/>
  <c r="K776" i="1"/>
  <c r="L776" i="1"/>
  <c r="M776" i="1"/>
  <c r="N776" i="1"/>
  <c r="O776" i="1"/>
  <c r="P776" i="1"/>
  <c r="Q776" i="1"/>
  <c r="J776" i="1"/>
  <c r="R776" i="1"/>
  <c r="B768" i="1"/>
  <c r="A768" i="1"/>
  <c r="K768" i="1"/>
  <c r="L768" i="1"/>
  <c r="M768" i="1"/>
  <c r="N768" i="1"/>
  <c r="O768" i="1"/>
  <c r="P768" i="1"/>
  <c r="Q768" i="1"/>
  <c r="J768" i="1"/>
  <c r="R768" i="1"/>
  <c r="B901" i="1"/>
  <c r="A901" i="1"/>
  <c r="N901" i="1"/>
  <c r="O901" i="1"/>
  <c r="P901" i="1"/>
  <c r="Q901" i="1"/>
  <c r="J901" i="1"/>
  <c r="R901" i="1"/>
  <c r="K901" i="1"/>
  <c r="L901" i="1"/>
  <c r="M901" i="1"/>
  <c r="B893" i="1"/>
  <c r="A893" i="1"/>
  <c r="N893" i="1"/>
  <c r="O893" i="1"/>
  <c r="P893" i="1"/>
  <c r="Q893" i="1"/>
  <c r="J893" i="1"/>
  <c r="R893" i="1"/>
  <c r="K893" i="1"/>
  <c r="L893" i="1"/>
  <c r="M893" i="1"/>
  <c r="B885" i="1"/>
  <c r="A885" i="1"/>
  <c r="N885" i="1"/>
  <c r="O885" i="1"/>
  <c r="P885" i="1"/>
  <c r="Q885" i="1"/>
  <c r="J885" i="1"/>
  <c r="R885" i="1"/>
  <c r="K885" i="1"/>
  <c r="L885" i="1"/>
  <c r="M885" i="1"/>
  <c r="B877" i="1"/>
  <c r="A877" i="1"/>
  <c r="N877" i="1"/>
  <c r="O877" i="1"/>
  <c r="P877" i="1"/>
  <c r="Q877" i="1"/>
  <c r="J877" i="1"/>
  <c r="R877" i="1"/>
  <c r="K877" i="1"/>
  <c r="L877" i="1"/>
  <c r="M877" i="1"/>
  <c r="B869" i="1"/>
  <c r="A869" i="1"/>
  <c r="N869" i="1"/>
  <c r="O869" i="1"/>
  <c r="P869" i="1"/>
  <c r="Q869" i="1"/>
  <c r="J869" i="1"/>
  <c r="R869" i="1"/>
  <c r="K869" i="1"/>
  <c r="L869" i="1"/>
  <c r="M869" i="1"/>
  <c r="B861" i="1"/>
  <c r="A861" i="1"/>
  <c r="N861" i="1"/>
  <c r="O861" i="1"/>
  <c r="P861" i="1"/>
  <c r="Q861" i="1"/>
  <c r="J861" i="1"/>
  <c r="R861" i="1"/>
  <c r="K861" i="1"/>
  <c r="L861" i="1"/>
  <c r="M861" i="1"/>
  <c r="B853" i="1"/>
  <c r="A853" i="1"/>
  <c r="N853" i="1"/>
  <c r="O853" i="1"/>
  <c r="P853" i="1"/>
  <c r="Q853" i="1"/>
  <c r="J853" i="1"/>
  <c r="R853" i="1"/>
  <c r="K853" i="1"/>
  <c r="L853" i="1"/>
  <c r="M853" i="1"/>
  <c r="B845" i="1"/>
  <c r="A845" i="1"/>
  <c r="N845" i="1"/>
  <c r="O845" i="1"/>
  <c r="Q845" i="1"/>
  <c r="J845" i="1"/>
  <c r="R845" i="1"/>
  <c r="K845" i="1"/>
  <c r="L845" i="1"/>
  <c r="M845" i="1"/>
  <c r="P845" i="1"/>
  <c r="B837" i="1"/>
  <c r="A837" i="1"/>
  <c r="N837" i="1"/>
  <c r="O837" i="1"/>
  <c r="P837" i="1"/>
  <c r="Q837" i="1"/>
  <c r="J837" i="1"/>
  <c r="R837" i="1"/>
  <c r="K837" i="1"/>
  <c r="L837" i="1"/>
  <c r="M837" i="1"/>
  <c r="B829" i="1"/>
  <c r="A829" i="1"/>
  <c r="N829" i="1"/>
  <c r="O829" i="1"/>
  <c r="P829" i="1"/>
  <c r="Q829" i="1"/>
  <c r="J829" i="1"/>
  <c r="R829" i="1"/>
  <c r="K829" i="1"/>
  <c r="L829" i="1"/>
  <c r="M829" i="1"/>
  <c r="A899" i="1"/>
  <c r="B899" i="1"/>
  <c r="P899" i="1"/>
  <c r="Q899" i="1"/>
  <c r="J899" i="1"/>
  <c r="R899" i="1"/>
  <c r="K899" i="1"/>
  <c r="L899" i="1"/>
  <c r="M899" i="1"/>
  <c r="N899" i="1"/>
  <c r="O899" i="1"/>
  <c r="A891" i="1"/>
  <c r="B891" i="1"/>
  <c r="P891" i="1"/>
  <c r="Q891" i="1"/>
  <c r="J891" i="1"/>
  <c r="R891" i="1"/>
  <c r="K891" i="1"/>
  <c r="L891" i="1"/>
  <c r="M891" i="1"/>
  <c r="N891" i="1"/>
  <c r="O891" i="1"/>
  <c r="A883" i="1"/>
  <c r="B883" i="1"/>
  <c r="P883" i="1"/>
  <c r="Q883" i="1"/>
  <c r="J883" i="1"/>
  <c r="R883" i="1"/>
  <c r="K883" i="1"/>
  <c r="L883" i="1"/>
  <c r="M883" i="1"/>
  <c r="N883" i="1"/>
  <c r="O883" i="1"/>
  <c r="A875" i="1"/>
  <c r="B875" i="1"/>
  <c r="P875" i="1"/>
  <c r="Q875" i="1"/>
  <c r="J875" i="1"/>
  <c r="R875" i="1"/>
  <c r="K875" i="1"/>
  <c r="L875" i="1"/>
  <c r="M875" i="1"/>
  <c r="N875" i="1"/>
  <c r="O875" i="1"/>
  <c r="A867" i="1"/>
  <c r="B867" i="1"/>
  <c r="P867" i="1"/>
  <c r="Q867" i="1"/>
  <c r="J867" i="1"/>
  <c r="R867" i="1"/>
  <c r="K867" i="1"/>
  <c r="L867" i="1"/>
  <c r="M867" i="1"/>
  <c r="N867" i="1"/>
  <c r="O867" i="1"/>
  <c r="A859" i="1"/>
  <c r="B859" i="1"/>
  <c r="P859" i="1"/>
  <c r="Q859" i="1"/>
  <c r="J859" i="1"/>
  <c r="R859" i="1"/>
  <c r="K859" i="1"/>
  <c r="L859" i="1"/>
  <c r="M859" i="1"/>
  <c r="N859" i="1"/>
  <c r="O859" i="1"/>
  <c r="A851" i="1"/>
  <c r="B851" i="1"/>
  <c r="P851" i="1"/>
  <c r="Q851" i="1"/>
  <c r="J851" i="1"/>
  <c r="R851" i="1"/>
  <c r="K851" i="1"/>
  <c r="L851" i="1"/>
  <c r="M851" i="1"/>
  <c r="N851" i="1"/>
  <c r="O851" i="1"/>
  <c r="A835" i="1"/>
  <c r="B835" i="1"/>
  <c r="P835" i="1"/>
  <c r="Q835" i="1"/>
  <c r="J835" i="1"/>
  <c r="R835" i="1"/>
  <c r="K835" i="1"/>
  <c r="L835" i="1"/>
  <c r="M835" i="1"/>
  <c r="N835" i="1"/>
  <c r="O835" i="1"/>
  <c r="A819" i="1"/>
  <c r="B819" i="1"/>
  <c r="P819" i="1"/>
  <c r="Q819" i="1"/>
  <c r="J819" i="1"/>
  <c r="R819" i="1"/>
  <c r="K819" i="1"/>
  <c r="L819" i="1"/>
  <c r="M819" i="1"/>
  <c r="N819" i="1"/>
  <c r="O819" i="1"/>
  <c r="A803" i="1"/>
  <c r="B803" i="1"/>
  <c r="P803" i="1"/>
  <c r="Q803" i="1"/>
  <c r="J803" i="1"/>
  <c r="R803" i="1"/>
  <c r="K803" i="1"/>
  <c r="L803" i="1"/>
  <c r="M803" i="1"/>
  <c r="N803" i="1"/>
  <c r="O803" i="1"/>
  <c r="A787" i="1"/>
  <c r="B787" i="1"/>
  <c r="P787" i="1"/>
  <c r="Q787" i="1"/>
  <c r="J787" i="1"/>
  <c r="R787" i="1"/>
  <c r="K787" i="1"/>
  <c r="L787" i="1"/>
  <c r="M787" i="1"/>
  <c r="N787" i="1"/>
  <c r="O787" i="1"/>
  <c r="A771" i="1"/>
  <c r="B771" i="1"/>
  <c r="P771" i="1"/>
  <c r="Q771" i="1"/>
  <c r="J771" i="1"/>
  <c r="R771" i="1"/>
  <c r="K771" i="1"/>
  <c r="L771" i="1"/>
  <c r="M771" i="1"/>
  <c r="N771" i="1"/>
  <c r="O771" i="1"/>
  <c r="A898" i="1"/>
  <c r="B898" i="1"/>
  <c r="Q898" i="1"/>
  <c r="J898" i="1"/>
  <c r="R898" i="1"/>
  <c r="K898" i="1"/>
  <c r="L898" i="1"/>
  <c r="M898" i="1"/>
  <c r="N898" i="1"/>
  <c r="O898" i="1"/>
  <c r="P898" i="1"/>
  <c r="A890" i="1"/>
  <c r="B890" i="1"/>
  <c r="Q890" i="1"/>
  <c r="J890" i="1"/>
  <c r="R890" i="1"/>
  <c r="K890" i="1"/>
  <c r="L890" i="1"/>
  <c r="M890" i="1"/>
  <c r="N890" i="1"/>
  <c r="O890" i="1"/>
  <c r="P890" i="1"/>
  <c r="A882" i="1"/>
  <c r="B882" i="1"/>
  <c r="Q882" i="1"/>
  <c r="J882" i="1"/>
  <c r="R882" i="1"/>
  <c r="K882" i="1"/>
  <c r="L882" i="1"/>
  <c r="M882" i="1"/>
  <c r="N882" i="1"/>
  <c r="O882" i="1"/>
  <c r="P882" i="1"/>
  <c r="A874" i="1"/>
  <c r="B874" i="1"/>
  <c r="Q874" i="1"/>
  <c r="J874" i="1"/>
  <c r="R874" i="1"/>
  <c r="K874" i="1"/>
  <c r="L874" i="1"/>
  <c r="M874" i="1"/>
  <c r="N874" i="1"/>
  <c r="O874" i="1"/>
  <c r="P874" i="1"/>
  <c r="A866" i="1"/>
  <c r="B866" i="1"/>
  <c r="Q866" i="1"/>
  <c r="J866" i="1"/>
  <c r="R866" i="1"/>
  <c r="K866" i="1"/>
  <c r="L866" i="1"/>
  <c r="M866" i="1"/>
  <c r="N866" i="1"/>
  <c r="O866" i="1"/>
  <c r="P866" i="1"/>
  <c r="A858" i="1"/>
  <c r="B858" i="1"/>
  <c r="Q858" i="1"/>
  <c r="J858" i="1"/>
  <c r="R858" i="1"/>
  <c r="K858" i="1"/>
  <c r="L858" i="1"/>
  <c r="M858" i="1"/>
  <c r="N858" i="1"/>
  <c r="O858" i="1"/>
  <c r="P858" i="1"/>
  <c r="A850" i="1"/>
  <c r="B850" i="1"/>
  <c r="Q850" i="1"/>
  <c r="J850" i="1"/>
  <c r="R850" i="1"/>
  <c r="K850" i="1"/>
  <c r="L850" i="1"/>
  <c r="M850" i="1"/>
  <c r="N850" i="1"/>
  <c r="O850" i="1"/>
  <c r="P850" i="1"/>
  <c r="A842" i="1"/>
  <c r="B842" i="1"/>
  <c r="Q842" i="1"/>
  <c r="J842" i="1"/>
  <c r="R842" i="1"/>
  <c r="K842" i="1"/>
  <c r="L842" i="1"/>
  <c r="M842" i="1"/>
  <c r="N842" i="1"/>
  <c r="O842" i="1"/>
  <c r="P842" i="1"/>
  <c r="A834" i="1"/>
  <c r="B834" i="1"/>
  <c r="Q834" i="1"/>
  <c r="J834" i="1"/>
  <c r="R834" i="1"/>
  <c r="K834" i="1"/>
  <c r="L834" i="1"/>
  <c r="M834" i="1"/>
  <c r="N834" i="1"/>
  <c r="O834" i="1"/>
  <c r="P834" i="1"/>
  <c r="A826" i="1"/>
  <c r="B826" i="1"/>
  <c r="Q826" i="1"/>
  <c r="J826" i="1"/>
  <c r="R826" i="1"/>
  <c r="K826" i="1"/>
  <c r="L826" i="1"/>
  <c r="M826" i="1"/>
  <c r="N826" i="1"/>
  <c r="O826" i="1"/>
  <c r="P826" i="1"/>
  <c r="B818" i="1"/>
  <c r="A818" i="1"/>
  <c r="Q818" i="1"/>
  <c r="J818" i="1"/>
  <c r="R818" i="1"/>
  <c r="K818" i="1"/>
  <c r="L818" i="1"/>
  <c r="M818" i="1"/>
  <c r="N818" i="1"/>
  <c r="O818" i="1"/>
  <c r="P818" i="1"/>
  <c r="B810" i="1"/>
  <c r="A810" i="1"/>
  <c r="Q810" i="1"/>
  <c r="J810" i="1"/>
  <c r="R810" i="1"/>
  <c r="K810" i="1"/>
  <c r="L810" i="1"/>
  <c r="M810" i="1"/>
  <c r="N810" i="1"/>
  <c r="O810" i="1"/>
  <c r="P810" i="1"/>
  <c r="B802" i="1"/>
  <c r="A802" i="1"/>
  <c r="Q802" i="1"/>
  <c r="J802" i="1"/>
  <c r="R802" i="1"/>
  <c r="K802" i="1"/>
  <c r="L802" i="1"/>
  <c r="M802" i="1"/>
  <c r="N802" i="1"/>
  <c r="O802" i="1"/>
  <c r="P802" i="1"/>
  <c r="B794" i="1"/>
  <c r="A794" i="1"/>
  <c r="Q794" i="1"/>
  <c r="J794" i="1"/>
  <c r="R794" i="1"/>
  <c r="K794" i="1"/>
  <c r="L794" i="1"/>
  <c r="M794" i="1"/>
  <c r="N794" i="1"/>
  <c r="O794" i="1"/>
  <c r="P794" i="1"/>
  <c r="B786" i="1"/>
  <c r="A786" i="1"/>
  <c r="Q786" i="1"/>
  <c r="J786" i="1"/>
  <c r="R786" i="1"/>
  <c r="K786" i="1"/>
  <c r="L786" i="1"/>
  <c r="M786" i="1"/>
  <c r="N786" i="1"/>
  <c r="O786" i="1"/>
  <c r="P786" i="1"/>
  <c r="B778" i="1"/>
  <c r="A778" i="1"/>
  <c r="Q778" i="1"/>
  <c r="J778" i="1"/>
  <c r="R778" i="1"/>
  <c r="K778" i="1"/>
  <c r="L778" i="1"/>
  <c r="M778" i="1"/>
  <c r="N778" i="1"/>
  <c r="O778" i="1"/>
  <c r="P778" i="1"/>
  <c r="B770" i="1"/>
  <c r="A770" i="1"/>
  <c r="Q770" i="1"/>
  <c r="J770" i="1"/>
  <c r="R770" i="1"/>
  <c r="K770" i="1"/>
  <c r="L770" i="1"/>
  <c r="M770" i="1"/>
  <c r="N770" i="1"/>
  <c r="O770" i="1"/>
  <c r="P770" i="1"/>
  <c r="B762" i="1"/>
  <c r="A762" i="1"/>
  <c r="Q762" i="1"/>
  <c r="J762" i="1"/>
  <c r="R762" i="1"/>
  <c r="K762" i="1"/>
  <c r="L762" i="1"/>
  <c r="M762" i="1"/>
  <c r="N762" i="1"/>
  <c r="O762" i="1"/>
  <c r="P762" i="1"/>
  <c r="B754" i="1"/>
  <c r="A754" i="1"/>
  <c r="Q754" i="1"/>
  <c r="J754" i="1"/>
  <c r="R754" i="1"/>
  <c r="K754" i="1"/>
  <c r="L754" i="1"/>
  <c r="M754" i="1"/>
  <c r="N754" i="1"/>
  <c r="O754" i="1"/>
  <c r="P754" i="1"/>
  <c r="B746" i="1"/>
  <c r="A746" i="1"/>
  <c r="Q746" i="1"/>
  <c r="J746" i="1"/>
  <c r="R746" i="1"/>
  <c r="K746" i="1"/>
  <c r="L746" i="1"/>
  <c r="M746" i="1"/>
  <c r="N746" i="1"/>
  <c r="O746" i="1"/>
  <c r="P746" i="1"/>
  <c r="B738" i="1"/>
  <c r="A738" i="1"/>
  <c r="Q738" i="1"/>
  <c r="J738" i="1"/>
  <c r="R738" i="1"/>
  <c r="K738" i="1"/>
  <c r="L738" i="1"/>
  <c r="M738" i="1"/>
  <c r="N738" i="1"/>
  <c r="O738" i="1"/>
  <c r="P738" i="1"/>
  <c r="A843" i="1"/>
  <c r="B843" i="1"/>
  <c r="P843" i="1"/>
  <c r="Q843" i="1"/>
  <c r="J843" i="1"/>
  <c r="R843" i="1"/>
  <c r="K843" i="1"/>
  <c r="L843" i="1"/>
  <c r="M843" i="1"/>
  <c r="N843" i="1"/>
  <c r="O843" i="1"/>
  <c r="A827" i="1"/>
  <c r="B827" i="1"/>
  <c r="P827" i="1"/>
  <c r="Q827" i="1"/>
  <c r="J827" i="1"/>
  <c r="R827" i="1"/>
  <c r="K827" i="1"/>
  <c r="L827" i="1"/>
  <c r="M827" i="1"/>
  <c r="N827" i="1"/>
  <c r="O827" i="1"/>
  <c r="A811" i="1"/>
  <c r="B811" i="1"/>
  <c r="P811" i="1"/>
  <c r="Q811" i="1"/>
  <c r="J811" i="1"/>
  <c r="R811" i="1"/>
  <c r="K811" i="1"/>
  <c r="L811" i="1"/>
  <c r="M811" i="1"/>
  <c r="N811" i="1"/>
  <c r="O811" i="1"/>
  <c r="A795" i="1"/>
  <c r="B795" i="1"/>
  <c r="P795" i="1"/>
  <c r="Q795" i="1"/>
  <c r="J795" i="1"/>
  <c r="R795" i="1"/>
  <c r="K795" i="1"/>
  <c r="L795" i="1"/>
  <c r="M795" i="1"/>
  <c r="N795" i="1"/>
  <c r="O795" i="1"/>
  <c r="A779" i="1"/>
  <c r="B779" i="1"/>
  <c r="P779" i="1"/>
  <c r="Q779" i="1"/>
  <c r="J779" i="1"/>
  <c r="R779" i="1"/>
  <c r="K779" i="1"/>
  <c r="L779" i="1"/>
  <c r="M779" i="1"/>
  <c r="N779" i="1"/>
  <c r="O779" i="1"/>
  <c r="B897" i="1"/>
  <c r="A897" i="1"/>
  <c r="J897" i="1"/>
  <c r="R897" i="1"/>
  <c r="K897" i="1"/>
  <c r="L897" i="1"/>
  <c r="M897" i="1"/>
  <c r="N897" i="1"/>
  <c r="O897" i="1"/>
  <c r="P897" i="1"/>
  <c r="Q897" i="1"/>
  <c r="B889" i="1"/>
  <c r="A889" i="1"/>
  <c r="J889" i="1"/>
  <c r="R889" i="1"/>
  <c r="K889" i="1"/>
  <c r="L889" i="1"/>
  <c r="M889" i="1"/>
  <c r="N889" i="1"/>
  <c r="O889" i="1"/>
  <c r="P889" i="1"/>
  <c r="Q889" i="1"/>
  <c r="B881" i="1"/>
  <c r="A881" i="1"/>
  <c r="J881" i="1"/>
  <c r="R881" i="1"/>
  <c r="K881" i="1"/>
  <c r="L881" i="1"/>
  <c r="M881" i="1"/>
  <c r="N881" i="1"/>
  <c r="O881" i="1"/>
  <c r="P881" i="1"/>
  <c r="Q881" i="1"/>
  <c r="B873" i="1"/>
  <c r="A873" i="1"/>
  <c r="J873" i="1"/>
  <c r="R873" i="1"/>
  <c r="K873" i="1"/>
  <c r="L873" i="1"/>
  <c r="M873" i="1"/>
  <c r="N873" i="1"/>
  <c r="O873" i="1"/>
  <c r="P873" i="1"/>
  <c r="Q873" i="1"/>
  <c r="B865" i="1"/>
  <c r="A865" i="1"/>
  <c r="J865" i="1"/>
  <c r="R865" i="1"/>
  <c r="K865" i="1"/>
  <c r="L865" i="1"/>
  <c r="M865" i="1"/>
  <c r="N865" i="1"/>
  <c r="O865" i="1"/>
  <c r="P865" i="1"/>
  <c r="Q865" i="1"/>
  <c r="B857" i="1"/>
  <c r="A857" i="1"/>
  <c r="J857" i="1"/>
  <c r="R857" i="1"/>
  <c r="K857" i="1"/>
  <c r="L857" i="1"/>
  <c r="M857" i="1"/>
  <c r="N857" i="1"/>
  <c r="O857" i="1"/>
  <c r="P857" i="1"/>
  <c r="Q857" i="1"/>
  <c r="B849" i="1"/>
  <c r="A849" i="1"/>
  <c r="J849" i="1"/>
  <c r="R849" i="1"/>
  <c r="K849" i="1"/>
  <c r="L849" i="1"/>
  <c r="M849" i="1"/>
  <c r="N849" i="1"/>
  <c r="O849" i="1"/>
  <c r="P849" i="1"/>
  <c r="Q849" i="1"/>
  <c r="B841" i="1"/>
  <c r="A841" i="1"/>
  <c r="J841" i="1"/>
  <c r="R841" i="1"/>
  <c r="K841" i="1"/>
  <c r="L841" i="1"/>
  <c r="M841" i="1"/>
  <c r="N841" i="1"/>
  <c r="O841" i="1"/>
  <c r="P841" i="1"/>
  <c r="Q841" i="1"/>
  <c r="B833" i="1"/>
  <c r="A833" i="1"/>
  <c r="J833" i="1"/>
  <c r="R833" i="1"/>
  <c r="K833" i="1"/>
  <c r="L833" i="1"/>
  <c r="M833" i="1"/>
  <c r="N833" i="1"/>
  <c r="O833" i="1"/>
  <c r="P833" i="1"/>
  <c r="Q833" i="1"/>
  <c r="B825" i="1"/>
  <c r="A825" i="1"/>
  <c r="J825" i="1"/>
  <c r="R825" i="1"/>
  <c r="K825" i="1"/>
  <c r="L825" i="1"/>
  <c r="M825" i="1"/>
  <c r="N825" i="1"/>
  <c r="O825" i="1"/>
  <c r="P825" i="1"/>
  <c r="Q825" i="1"/>
  <c r="A817" i="1"/>
  <c r="B817" i="1"/>
  <c r="J817" i="1"/>
  <c r="R817" i="1"/>
  <c r="K817" i="1"/>
  <c r="L817" i="1"/>
  <c r="M817" i="1"/>
  <c r="N817" i="1"/>
  <c r="O817" i="1"/>
  <c r="P817" i="1"/>
  <c r="Q817" i="1"/>
  <c r="A809" i="1"/>
  <c r="B809" i="1"/>
  <c r="J809" i="1"/>
  <c r="R809" i="1"/>
  <c r="K809" i="1"/>
  <c r="L809" i="1"/>
  <c r="M809" i="1"/>
  <c r="N809" i="1"/>
  <c r="O809" i="1"/>
  <c r="P809" i="1"/>
  <c r="Q809" i="1"/>
  <c r="A801" i="1"/>
  <c r="B801" i="1"/>
  <c r="J801" i="1"/>
  <c r="R801" i="1"/>
  <c r="K801" i="1"/>
  <c r="L801" i="1"/>
  <c r="M801" i="1"/>
  <c r="N801" i="1"/>
  <c r="O801" i="1"/>
  <c r="P801" i="1"/>
  <c r="Q801" i="1"/>
  <c r="A793" i="1"/>
  <c r="B793" i="1"/>
  <c r="J793" i="1"/>
  <c r="R793" i="1"/>
  <c r="K793" i="1"/>
  <c r="L793" i="1"/>
  <c r="M793" i="1"/>
  <c r="N793" i="1"/>
  <c r="O793" i="1"/>
  <c r="P793" i="1"/>
  <c r="Q793" i="1"/>
  <c r="A785" i="1"/>
  <c r="B785" i="1"/>
  <c r="J785" i="1"/>
  <c r="R785" i="1"/>
  <c r="K785" i="1"/>
  <c r="L785" i="1"/>
  <c r="M785" i="1"/>
  <c r="N785" i="1"/>
  <c r="O785" i="1"/>
  <c r="P785" i="1"/>
  <c r="Q785" i="1"/>
  <c r="A777" i="1"/>
  <c r="B777" i="1"/>
  <c r="J777" i="1"/>
  <c r="R777" i="1"/>
  <c r="K777" i="1"/>
  <c r="L777" i="1"/>
  <c r="M777" i="1"/>
  <c r="N777" i="1"/>
  <c r="O777" i="1"/>
  <c r="P777" i="1"/>
  <c r="Q777" i="1"/>
  <c r="A769" i="1"/>
  <c r="B769" i="1"/>
  <c r="J769" i="1"/>
  <c r="R769" i="1"/>
  <c r="K769" i="1"/>
  <c r="L769" i="1"/>
  <c r="M769" i="1"/>
  <c r="N769" i="1"/>
  <c r="O769" i="1"/>
  <c r="P769" i="1"/>
  <c r="Q769" i="1"/>
  <c r="A761" i="1"/>
  <c r="B761" i="1"/>
  <c r="J761" i="1"/>
  <c r="R761" i="1"/>
  <c r="K761" i="1"/>
  <c r="L761" i="1"/>
  <c r="M761" i="1"/>
  <c r="N761" i="1"/>
  <c r="O761" i="1"/>
  <c r="P761" i="1"/>
  <c r="Q761" i="1"/>
  <c r="A753" i="1"/>
  <c r="B753" i="1"/>
  <c r="J753" i="1"/>
  <c r="R753" i="1"/>
  <c r="K753" i="1"/>
  <c r="L753" i="1"/>
  <c r="M753" i="1"/>
  <c r="N753" i="1"/>
  <c r="O753" i="1"/>
  <c r="P753" i="1"/>
  <c r="Q753" i="1"/>
  <c r="A745" i="1"/>
  <c r="B745" i="1"/>
  <c r="J745" i="1"/>
  <c r="R745" i="1"/>
  <c r="K745" i="1"/>
  <c r="L745" i="1"/>
  <c r="M745" i="1"/>
  <c r="N745" i="1"/>
  <c r="O745" i="1"/>
  <c r="P745" i="1"/>
  <c r="Q745" i="1"/>
  <c r="A737" i="1"/>
  <c r="B737" i="1"/>
  <c r="J737" i="1"/>
  <c r="R737" i="1"/>
  <c r="K737" i="1"/>
  <c r="L737" i="1"/>
  <c r="M737" i="1"/>
  <c r="N737" i="1"/>
  <c r="O737" i="1"/>
  <c r="P737" i="1"/>
  <c r="Q737"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A617" i="1" l="1"/>
  <c r="B617" i="1"/>
  <c r="Q617" i="1"/>
  <c r="J617" i="1"/>
  <c r="R617" i="1"/>
  <c r="K617" i="1"/>
  <c r="L617" i="1"/>
  <c r="M617" i="1"/>
  <c r="N617" i="1"/>
  <c r="O617" i="1"/>
  <c r="P617" i="1"/>
  <c r="A553" i="1"/>
  <c r="B553" i="1"/>
  <c r="M553" i="1"/>
  <c r="N553" i="1"/>
  <c r="Q553" i="1"/>
  <c r="J553" i="1"/>
  <c r="R553" i="1"/>
  <c r="K553" i="1"/>
  <c r="O553" i="1"/>
  <c r="P553" i="1"/>
  <c r="L553" i="1"/>
  <c r="A485" i="1"/>
  <c r="B485" i="1"/>
  <c r="P485" i="1"/>
  <c r="Q485" i="1"/>
  <c r="J485" i="1"/>
  <c r="R485" i="1"/>
  <c r="K485" i="1"/>
  <c r="M485" i="1"/>
  <c r="N485" i="1"/>
  <c r="O485" i="1"/>
  <c r="L485" i="1"/>
  <c r="A633" i="1"/>
  <c r="B633" i="1"/>
  <c r="Q633" i="1"/>
  <c r="J633" i="1"/>
  <c r="R633" i="1"/>
  <c r="K633" i="1"/>
  <c r="L633" i="1"/>
  <c r="M633" i="1"/>
  <c r="N633" i="1"/>
  <c r="O633" i="1"/>
  <c r="P633" i="1"/>
  <c r="A577" i="1"/>
  <c r="B577" i="1"/>
  <c r="M577" i="1"/>
  <c r="N577" i="1"/>
  <c r="Q577" i="1"/>
  <c r="J577" i="1"/>
  <c r="R577" i="1"/>
  <c r="K577" i="1"/>
  <c r="L577" i="1"/>
  <c r="O577" i="1"/>
  <c r="P577" i="1"/>
  <c r="A541" i="1"/>
  <c r="B541" i="1"/>
  <c r="Q541" i="1"/>
  <c r="J541" i="1"/>
  <c r="R541" i="1"/>
  <c r="M541" i="1"/>
  <c r="N541" i="1"/>
  <c r="O541" i="1"/>
  <c r="P541" i="1"/>
  <c r="K541" i="1"/>
  <c r="L541" i="1"/>
  <c r="B652" i="1"/>
  <c r="A652" i="1"/>
  <c r="N652" i="1"/>
  <c r="O652" i="1"/>
  <c r="P652" i="1"/>
  <c r="Q652" i="1"/>
  <c r="J652" i="1"/>
  <c r="R652" i="1"/>
  <c r="K652" i="1"/>
  <c r="L652" i="1"/>
  <c r="M652" i="1"/>
  <c r="B644" i="1"/>
  <c r="A644" i="1"/>
  <c r="N644" i="1"/>
  <c r="O644" i="1"/>
  <c r="P644" i="1"/>
  <c r="Q644" i="1"/>
  <c r="J644" i="1"/>
  <c r="R644" i="1"/>
  <c r="K644" i="1"/>
  <c r="L644" i="1"/>
  <c r="M644" i="1"/>
  <c r="B636" i="1"/>
  <c r="A636" i="1"/>
  <c r="N636" i="1"/>
  <c r="O636" i="1"/>
  <c r="P636" i="1"/>
  <c r="Q636" i="1"/>
  <c r="J636" i="1"/>
  <c r="R636" i="1"/>
  <c r="K636" i="1"/>
  <c r="L636" i="1"/>
  <c r="M636" i="1"/>
  <c r="B628" i="1"/>
  <c r="A628" i="1"/>
  <c r="N628" i="1"/>
  <c r="O628" i="1"/>
  <c r="P628" i="1"/>
  <c r="Q628" i="1"/>
  <c r="J628" i="1"/>
  <c r="R628" i="1"/>
  <c r="K628" i="1"/>
  <c r="L628" i="1"/>
  <c r="M628" i="1"/>
  <c r="B620" i="1"/>
  <c r="A620" i="1"/>
  <c r="N620" i="1"/>
  <c r="O620" i="1"/>
  <c r="P620" i="1"/>
  <c r="Q620" i="1"/>
  <c r="J620" i="1"/>
  <c r="R620" i="1"/>
  <c r="K620" i="1"/>
  <c r="L620" i="1"/>
  <c r="M620" i="1"/>
  <c r="B612" i="1"/>
  <c r="A612" i="1"/>
  <c r="N612" i="1"/>
  <c r="O612" i="1"/>
  <c r="P612" i="1"/>
  <c r="Q612" i="1"/>
  <c r="J612" i="1"/>
  <c r="R612" i="1"/>
  <c r="K612" i="1"/>
  <c r="L612" i="1"/>
  <c r="M612" i="1"/>
  <c r="B604" i="1"/>
  <c r="A604" i="1"/>
  <c r="N604" i="1"/>
  <c r="O604" i="1"/>
  <c r="P604" i="1"/>
  <c r="Q604" i="1"/>
  <c r="J604" i="1"/>
  <c r="R604" i="1"/>
  <c r="K604" i="1"/>
  <c r="L604" i="1"/>
  <c r="M604" i="1"/>
  <c r="B596" i="1"/>
  <c r="A596" i="1"/>
  <c r="N596" i="1"/>
  <c r="O596" i="1"/>
  <c r="P596" i="1"/>
  <c r="Q596" i="1"/>
  <c r="J596" i="1"/>
  <c r="R596" i="1"/>
  <c r="K596" i="1"/>
  <c r="L596" i="1"/>
  <c r="M596" i="1"/>
  <c r="B588" i="1"/>
  <c r="A588" i="1"/>
  <c r="N588" i="1"/>
  <c r="O588" i="1"/>
  <c r="P588" i="1"/>
  <c r="Q588" i="1"/>
  <c r="J588" i="1"/>
  <c r="R588" i="1"/>
  <c r="K588" i="1"/>
  <c r="L588" i="1"/>
  <c r="M588" i="1"/>
  <c r="B580" i="1"/>
  <c r="A580" i="1"/>
  <c r="N580" i="1"/>
  <c r="O580" i="1"/>
  <c r="P580" i="1"/>
  <c r="Q580" i="1"/>
  <c r="J580" i="1"/>
  <c r="R580" i="1"/>
  <c r="K580" i="1"/>
  <c r="L580" i="1"/>
  <c r="M580" i="1"/>
  <c r="B572" i="1"/>
  <c r="A572" i="1"/>
  <c r="J572" i="1"/>
  <c r="R572" i="1"/>
  <c r="K572" i="1"/>
  <c r="N572" i="1"/>
  <c r="O572" i="1"/>
  <c r="L572" i="1"/>
  <c r="M572" i="1"/>
  <c r="P572" i="1"/>
  <c r="Q572" i="1"/>
  <c r="B564" i="1"/>
  <c r="A564" i="1"/>
  <c r="J564" i="1"/>
  <c r="R564" i="1"/>
  <c r="K564" i="1"/>
  <c r="N564" i="1"/>
  <c r="O564" i="1"/>
  <c r="L564" i="1"/>
  <c r="M564" i="1"/>
  <c r="P564" i="1"/>
  <c r="Q564" i="1"/>
  <c r="B556" i="1"/>
  <c r="A556" i="1"/>
  <c r="J556" i="1"/>
  <c r="R556" i="1"/>
  <c r="K556" i="1"/>
  <c r="N556" i="1"/>
  <c r="O556" i="1"/>
  <c r="L556" i="1"/>
  <c r="M556" i="1"/>
  <c r="P556" i="1"/>
  <c r="Q556" i="1"/>
  <c r="B548" i="1"/>
  <c r="A548" i="1"/>
  <c r="J548" i="1"/>
  <c r="R548" i="1"/>
  <c r="K548" i="1"/>
  <c r="N548" i="1"/>
  <c r="O548" i="1"/>
  <c r="P548" i="1"/>
  <c r="Q548" i="1"/>
  <c r="L548" i="1"/>
  <c r="M548" i="1"/>
  <c r="B540" i="1"/>
  <c r="A540" i="1"/>
  <c r="J540" i="1"/>
  <c r="R540" i="1"/>
  <c r="K540" i="1"/>
  <c r="N540" i="1"/>
  <c r="O540" i="1"/>
  <c r="P540" i="1"/>
  <c r="L540" i="1"/>
  <c r="M540" i="1"/>
  <c r="Q540" i="1"/>
  <c r="B532" i="1"/>
  <c r="A532" i="1"/>
  <c r="J532" i="1"/>
  <c r="R532" i="1"/>
  <c r="K532" i="1"/>
  <c r="N532" i="1"/>
  <c r="O532" i="1"/>
  <c r="P532" i="1"/>
  <c r="L532" i="1"/>
  <c r="M532" i="1"/>
  <c r="Q532" i="1"/>
  <c r="B524" i="1"/>
  <c r="A524" i="1"/>
  <c r="J524" i="1"/>
  <c r="R524" i="1"/>
  <c r="K524" i="1"/>
  <c r="N524" i="1"/>
  <c r="O524" i="1"/>
  <c r="P524" i="1"/>
  <c r="L524" i="1"/>
  <c r="M524" i="1"/>
  <c r="Q524" i="1"/>
  <c r="B516" i="1"/>
  <c r="A516" i="1"/>
  <c r="Q516" i="1"/>
  <c r="J516" i="1"/>
  <c r="R516" i="1"/>
  <c r="K516" i="1"/>
  <c r="N516" i="1"/>
  <c r="O516" i="1"/>
  <c r="P516" i="1"/>
  <c r="L516" i="1"/>
  <c r="M516" i="1"/>
  <c r="B508" i="1"/>
  <c r="A508" i="1"/>
  <c r="Q508" i="1"/>
  <c r="J508" i="1"/>
  <c r="R508" i="1"/>
  <c r="K508" i="1"/>
  <c r="N508" i="1"/>
  <c r="O508" i="1"/>
  <c r="P508" i="1"/>
  <c r="L508" i="1"/>
  <c r="M508" i="1"/>
  <c r="B500" i="1"/>
  <c r="A500" i="1"/>
  <c r="Q500" i="1"/>
  <c r="J500" i="1"/>
  <c r="R500" i="1"/>
  <c r="K500" i="1"/>
  <c r="L500" i="1"/>
  <c r="N500" i="1"/>
  <c r="O500" i="1"/>
  <c r="P500" i="1"/>
  <c r="M500" i="1"/>
  <c r="B492" i="1"/>
  <c r="A492" i="1"/>
  <c r="Q492" i="1"/>
  <c r="J492" i="1"/>
  <c r="R492" i="1"/>
  <c r="K492" i="1"/>
  <c r="L492" i="1"/>
  <c r="N492" i="1"/>
  <c r="O492" i="1"/>
  <c r="P492" i="1"/>
  <c r="M492" i="1"/>
  <c r="B484" i="1"/>
  <c r="A484" i="1"/>
  <c r="Q484" i="1"/>
  <c r="J484" i="1"/>
  <c r="R484" i="1"/>
  <c r="K484" i="1"/>
  <c r="L484" i="1"/>
  <c r="M484" i="1"/>
  <c r="N484" i="1"/>
  <c r="O484" i="1"/>
  <c r="P484" i="1"/>
  <c r="A653" i="1"/>
  <c r="B653" i="1"/>
  <c r="M653" i="1"/>
  <c r="N653" i="1"/>
  <c r="O653" i="1"/>
  <c r="P653" i="1"/>
  <c r="Q653" i="1"/>
  <c r="J653" i="1"/>
  <c r="R653" i="1"/>
  <c r="K653" i="1"/>
  <c r="L653" i="1"/>
  <c r="A637" i="1"/>
  <c r="B637" i="1"/>
  <c r="M637" i="1"/>
  <c r="N637" i="1"/>
  <c r="O637" i="1"/>
  <c r="P637" i="1"/>
  <c r="Q637" i="1"/>
  <c r="J637" i="1"/>
  <c r="R637" i="1"/>
  <c r="K637" i="1"/>
  <c r="L637" i="1"/>
  <c r="A621" i="1"/>
  <c r="B621" i="1"/>
  <c r="M621" i="1"/>
  <c r="N621" i="1"/>
  <c r="O621" i="1"/>
  <c r="P621" i="1"/>
  <c r="Q621" i="1"/>
  <c r="J621" i="1"/>
  <c r="R621" i="1"/>
  <c r="K621" i="1"/>
  <c r="L621" i="1"/>
  <c r="A605" i="1"/>
  <c r="B605" i="1"/>
  <c r="M605" i="1"/>
  <c r="N605" i="1"/>
  <c r="O605" i="1"/>
  <c r="P605" i="1"/>
  <c r="Q605" i="1"/>
  <c r="J605" i="1"/>
  <c r="R605" i="1"/>
  <c r="K605" i="1"/>
  <c r="L605" i="1"/>
  <c r="A589" i="1"/>
  <c r="B589" i="1"/>
  <c r="M589" i="1"/>
  <c r="N589" i="1"/>
  <c r="O589" i="1"/>
  <c r="P589" i="1"/>
  <c r="Q589" i="1"/>
  <c r="J589" i="1"/>
  <c r="R589" i="1"/>
  <c r="K589" i="1"/>
  <c r="L589" i="1"/>
  <c r="A581" i="1"/>
  <c r="B581" i="1"/>
  <c r="M581" i="1"/>
  <c r="N581" i="1"/>
  <c r="O581" i="1"/>
  <c r="P581" i="1"/>
  <c r="Q581" i="1"/>
  <c r="J581" i="1"/>
  <c r="R581" i="1"/>
  <c r="K581" i="1"/>
  <c r="L581" i="1"/>
  <c r="A565" i="1"/>
  <c r="B565" i="1"/>
  <c r="Q565" i="1"/>
  <c r="J565" i="1"/>
  <c r="R565" i="1"/>
  <c r="M565" i="1"/>
  <c r="N565" i="1"/>
  <c r="K565" i="1"/>
  <c r="L565" i="1"/>
  <c r="O565" i="1"/>
  <c r="P565" i="1"/>
  <c r="A549" i="1"/>
  <c r="B549" i="1"/>
  <c r="Q549" i="1"/>
  <c r="J549" i="1"/>
  <c r="R549" i="1"/>
  <c r="M549" i="1"/>
  <c r="N549" i="1"/>
  <c r="O549" i="1"/>
  <c r="K549" i="1"/>
  <c r="L549" i="1"/>
  <c r="P549" i="1"/>
  <c r="A651" i="1"/>
  <c r="B651" i="1"/>
  <c r="O651" i="1"/>
  <c r="P651" i="1"/>
  <c r="Q651" i="1"/>
  <c r="J651" i="1"/>
  <c r="R651" i="1"/>
  <c r="K651" i="1"/>
  <c r="L651" i="1"/>
  <c r="M651" i="1"/>
  <c r="N651" i="1"/>
  <c r="A595" i="1"/>
  <c r="B595" i="1"/>
  <c r="O595" i="1"/>
  <c r="P595" i="1"/>
  <c r="Q595" i="1"/>
  <c r="J595" i="1"/>
  <c r="R595" i="1"/>
  <c r="K595" i="1"/>
  <c r="L595" i="1"/>
  <c r="M595" i="1"/>
  <c r="N595" i="1"/>
  <c r="A491" i="1"/>
  <c r="B491" i="1"/>
  <c r="J491" i="1"/>
  <c r="R491" i="1"/>
  <c r="K491" i="1"/>
  <c r="L491" i="1"/>
  <c r="M491" i="1"/>
  <c r="O491" i="1"/>
  <c r="P491" i="1"/>
  <c r="Q491" i="1"/>
  <c r="N491" i="1"/>
  <c r="A641" i="1"/>
  <c r="B641" i="1"/>
  <c r="Q641" i="1"/>
  <c r="J641" i="1"/>
  <c r="R641" i="1"/>
  <c r="K641" i="1"/>
  <c r="L641" i="1"/>
  <c r="M641" i="1"/>
  <c r="N641" i="1"/>
  <c r="O641" i="1"/>
  <c r="P641" i="1"/>
  <c r="A625" i="1"/>
  <c r="B625" i="1"/>
  <c r="Q625" i="1"/>
  <c r="J625" i="1"/>
  <c r="R625" i="1"/>
  <c r="K625" i="1"/>
  <c r="L625" i="1"/>
  <c r="M625" i="1"/>
  <c r="N625" i="1"/>
  <c r="O625" i="1"/>
  <c r="P625" i="1"/>
  <c r="A601" i="1"/>
  <c r="B601" i="1"/>
  <c r="Q601" i="1"/>
  <c r="J601" i="1"/>
  <c r="R601" i="1"/>
  <c r="K601" i="1"/>
  <c r="L601" i="1"/>
  <c r="M601" i="1"/>
  <c r="N601" i="1"/>
  <c r="O601" i="1"/>
  <c r="P601" i="1"/>
  <c r="A585" i="1"/>
  <c r="B585" i="1"/>
  <c r="Q585" i="1"/>
  <c r="J585" i="1"/>
  <c r="R585" i="1"/>
  <c r="K585" i="1"/>
  <c r="L585" i="1"/>
  <c r="M585" i="1"/>
  <c r="N585" i="1"/>
  <c r="O585" i="1"/>
  <c r="P585" i="1"/>
  <c r="A569" i="1"/>
  <c r="B569" i="1"/>
  <c r="M569" i="1"/>
  <c r="N569" i="1"/>
  <c r="Q569" i="1"/>
  <c r="J569" i="1"/>
  <c r="R569" i="1"/>
  <c r="O569" i="1"/>
  <c r="P569" i="1"/>
  <c r="K569" i="1"/>
  <c r="L569" i="1"/>
  <c r="A561" i="1"/>
  <c r="B561" i="1"/>
  <c r="M561" i="1"/>
  <c r="N561" i="1"/>
  <c r="Q561" i="1"/>
  <c r="J561" i="1"/>
  <c r="R561" i="1"/>
  <c r="K561" i="1"/>
  <c r="L561" i="1"/>
  <c r="O561" i="1"/>
  <c r="P561" i="1"/>
  <c r="A545" i="1"/>
  <c r="B545" i="1"/>
  <c r="M545" i="1"/>
  <c r="N545" i="1"/>
  <c r="Q545" i="1"/>
  <c r="J545" i="1"/>
  <c r="R545" i="1"/>
  <c r="K545" i="1"/>
  <c r="L545" i="1"/>
  <c r="O545" i="1"/>
  <c r="P545" i="1"/>
  <c r="A537" i="1"/>
  <c r="B537" i="1"/>
  <c r="M537" i="1"/>
  <c r="N537" i="1"/>
  <c r="Q537" i="1"/>
  <c r="J537" i="1"/>
  <c r="R537" i="1"/>
  <c r="K537" i="1"/>
  <c r="L537" i="1"/>
  <c r="O537" i="1"/>
  <c r="P537" i="1"/>
  <c r="A529" i="1"/>
  <c r="B529" i="1"/>
  <c r="M529" i="1"/>
  <c r="N529" i="1"/>
  <c r="Q529" i="1"/>
  <c r="J529" i="1"/>
  <c r="R529" i="1"/>
  <c r="K529" i="1"/>
  <c r="P529" i="1"/>
  <c r="L529" i="1"/>
  <c r="O529" i="1"/>
  <c r="A513" i="1"/>
  <c r="B513" i="1"/>
  <c r="L513" i="1"/>
  <c r="M513" i="1"/>
  <c r="N513" i="1"/>
  <c r="Q513" i="1"/>
  <c r="J513" i="1"/>
  <c r="R513" i="1"/>
  <c r="K513" i="1"/>
  <c r="O513" i="1"/>
  <c r="P513" i="1"/>
  <c r="A505" i="1"/>
  <c r="B505" i="1"/>
  <c r="L505" i="1"/>
  <c r="M505" i="1"/>
  <c r="N505" i="1"/>
  <c r="Q505" i="1"/>
  <c r="J505" i="1"/>
  <c r="R505" i="1"/>
  <c r="K505" i="1"/>
  <c r="O505" i="1"/>
  <c r="P505" i="1"/>
  <c r="A497" i="1"/>
  <c r="B497" i="1"/>
  <c r="L497" i="1"/>
  <c r="M497" i="1"/>
  <c r="N497" i="1"/>
  <c r="O497" i="1"/>
  <c r="Q497" i="1"/>
  <c r="J497" i="1"/>
  <c r="R497" i="1"/>
  <c r="K497" i="1"/>
  <c r="P497" i="1"/>
  <c r="A489" i="1"/>
  <c r="B489" i="1"/>
  <c r="L489" i="1"/>
  <c r="M489" i="1"/>
  <c r="N489" i="1"/>
  <c r="O489" i="1"/>
  <c r="Q489" i="1"/>
  <c r="J489" i="1"/>
  <c r="R489" i="1"/>
  <c r="K489" i="1"/>
  <c r="P489" i="1"/>
  <c r="A645" i="1"/>
  <c r="B645" i="1"/>
  <c r="M645" i="1"/>
  <c r="N645" i="1"/>
  <c r="O645" i="1"/>
  <c r="P645" i="1"/>
  <c r="Q645" i="1"/>
  <c r="J645" i="1"/>
  <c r="R645" i="1"/>
  <c r="K645" i="1"/>
  <c r="L645" i="1"/>
  <c r="A629" i="1"/>
  <c r="B629" i="1"/>
  <c r="M629" i="1"/>
  <c r="N629" i="1"/>
  <c r="O629" i="1"/>
  <c r="P629" i="1"/>
  <c r="Q629" i="1"/>
  <c r="J629" i="1"/>
  <c r="R629" i="1"/>
  <c r="K629" i="1"/>
  <c r="L629" i="1"/>
  <c r="A613" i="1"/>
  <c r="B613" i="1"/>
  <c r="M613" i="1"/>
  <c r="N613" i="1"/>
  <c r="O613" i="1"/>
  <c r="P613" i="1"/>
  <c r="Q613" i="1"/>
  <c r="J613" i="1"/>
  <c r="R613" i="1"/>
  <c r="K613" i="1"/>
  <c r="L613" i="1"/>
  <c r="A597" i="1"/>
  <c r="B597" i="1"/>
  <c r="M597" i="1"/>
  <c r="N597" i="1"/>
  <c r="O597" i="1"/>
  <c r="P597" i="1"/>
  <c r="Q597" i="1"/>
  <c r="J597" i="1"/>
  <c r="R597" i="1"/>
  <c r="K597" i="1"/>
  <c r="L597" i="1"/>
  <c r="A573" i="1"/>
  <c r="B573" i="1"/>
  <c r="Q573" i="1"/>
  <c r="J573" i="1"/>
  <c r="R573" i="1"/>
  <c r="M573" i="1"/>
  <c r="N573" i="1"/>
  <c r="K573" i="1"/>
  <c r="L573" i="1"/>
  <c r="O573" i="1"/>
  <c r="P573" i="1"/>
  <c r="A557" i="1"/>
  <c r="B557" i="1"/>
  <c r="Q557" i="1"/>
  <c r="J557" i="1"/>
  <c r="R557" i="1"/>
  <c r="M557" i="1"/>
  <c r="N557" i="1"/>
  <c r="K557" i="1"/>
  <c r="L557" i="1"/>
  <c r="O557" i="1"/>
  <c r="P557" i="1"/>
  <c r="A533" i="1"/>
  <c r="B533" i="1"/>
  <c r="Q533" i="1"/>
  <c r="J533" i="1"/>
  <c r="R533" i="1"/>
  <c r="M533" i="1"/>
  <c r="N533" i="1"/>
  <c r="O533" i="1"/>
  <c r="K533" i="1"/>
  <c r="L533" i="1"/>
  <c r="P533" i="1"/>
  <c r="A525" i="1"/>
  <c r="B525" i="1"/>
  <c r="Q525" i="1"/>
  <c r="J525" i="1"/>
  <c r="R525" i="1"/>
  <c r="M525" i="1"/>
  <c r="N525" i="1"/>
  <c r="O525" i="1"/>
  <c r="K525" i="1"/>
  <c r="L525" i="1"/>
  <c r="P525" i="1"/>
  <c r="A517" i="1"/>
  <c r="B517" i="1"/>
  <c r="P517" i="1"/>
  <c r="Q517" i="1"/>
  <c r="J517" i="1"/>
  <c r="R517" i="1"/>
  <c r="M517" i="1"/>
  <c r="N517" i="1"/>
  <c r="O517" i="1"/>
  <c r="K517" i="1"/>
  <c r="L517" i="1"/>
  <c r="A509" i="1"/>
  <c r="B509" i="1"/>
  <c r="P509" i="1"/>
  <c r="Q509" i="1"/>
  <c r="J509" i="1"/>
  <c r="R509" i="1"/>
  <c r="M509" i="1"/>
  <c r="N509" i="1"/>
  <c r="O509" i="1"/>
  <c r="K509" i="1"/>
  <c r="L509" i="1"/>
  <c r="A501" i="1"/>
  <c r="B501" i="1"/>
  <c r="P501" i="1"/>
  <c r="Q501" i="1"/>
  <c r="J501" i="1"/>
  <c r="R501" i="1"/>
  <c r="K501" i="1"/>
  <c r="M501" i="1"/>
  <c r="N501" i="1"/>
  <c r="O501" i="1"/>
  <c r="L501" i="1"/>
  <c r="A493" i="1"/>
  <c r="B493" i="1"/>
  <c r="P493" i="1"/>
  <c r="Q493" i="1"/>
  <c r="J493" i="1"/>
  <c r="R493" i="1"/>
  <c r="K493" i="1"/>
  <c r="M493" i="1"/>
  <c r="N493" i="1"/>
  <c r="O493" i="1"/>
  <c r="L493" i="1"/>
  <c r="A643" i="1"/>
  <c r="B643" i="1"/>
  <c r="O643" i="1"/>
  <c r="P643" i="1"/>
  <c r="Q643" i="1"/>
  <c r="J643" i="1"/>
  <c r="R643" i="1"/>
  <c r="K643" i="1"/>
  <c r="L643" i="1"/>
  <c r="M643" i="1"/>
  <c r="N643" i="1"/>
  <c r="A635" i="1"/>
  <c r="B635" i="1"/>
  <c r="O635" i="1"/>
  <c r="P635" i="1"/>
  <c r="Q635" i="1"/>
  <c r="J635" i="1"/>
  <c r="R635" i="1"/>
  <c r="K635" i="1"/>
  <c r="L635" i="1"/>
  <c r="M635" i="1"/>
  <c r="N635" i="1"/>
  <c r="A627" i="1"/>
  <c r="B627" i="1"/>
  <c r="O627" i="1"/>
  <c r="P627" i="1"/>
  <c r="Q627" i="1"/>
  <c r="J627" i="1"/>
  <c r="R627" i="1"/>
  <c r="K627" i="1"/>
  <c r="L627" i="1"/>
  <c r="M627" i="1"/>
  <c r="N627" i="1"/>
  <c r="A619" i="1"/>
  <c r="B619" i="1"/>
  <c r="O619" i="1"/>
  <c r="P619" i="1"/>
  <c r="Q619" i="1"/>
  <c r="J619" i="1"/>
  <c r="R619" i="1"/>
  <c r="K619" i="1"/>
  <c r="L619" i="1"/>
  <c r="M619" i="1"/>
  <c r="N619" i="1"/>
  <c r="A611" i="1"/>
  <c r="B611" i="1"/>
  <c r="O611" i="1"/>
  <c r="P611" i="1"/>
  <c r="Q611" i="1"/>
  <c r="J611" i="1"/>
  <c r="R611" i="1"/>
  <c r="K611" i="1"/>
  <c r="L611" i="1"/>
  <c r="M611" i="1"/>
  <c r="N611" i="1"/>
  <c r="A603" i="1"/>
  <c r="B603" i="1"/>
  <c r="O603" i="1"/>
  <c r="P603" i="1"/>
  <c r="Q603" i="1"/>
  <c r="J603" i="1"/>
  <c r="R603" i="1"/>
  <c r="K603" i="1"/>
  <c r="L603" i="1"/>
  <c r="M603" i="1"/>
  <c r="N603" i="1"/>
  <c r="A587" i="1"/>
  <c r="B587" i="1"/>
  <c r="O587" i="1"/>
  <c r="P587" i="1"/>
  <c r="Q587" i="1"/>
  <c r="J587" i="1"/>
  <c r="R587" i="1"/>
  <c r="K587" i="1"/>
  <c r="L587" i="1"/>
  <c r="M587" i="1"/>
  <c r="N587" i="1"/>
  <c r="A579" i="1"/>
  <c r="B579" i="1"/>
  <c r="O579" i="1"/>
  <c r="P579" i="1"/>
  <c r="Q579" i="1"/>
  <c r="J579" i="1"/>
  <c r="R579" i="1"/>
  <c r="K579" i="1"/>
  <c r="L579" i="1"/>
  <c r="M579" i="1"/>
  <c r="N579" i="1"/>
  <c r="A571" i="1"/>
  <c r="B571" i="1"/>
  <c r="K571" i="1"/>
  <c r="L571" i="1"/>
  <c r="O571" i="1"/>
  <c r="P571" i="1"/>
  <c r="M571" i="1"/>
  <c r="N571" i="1"/>
  <c r="Q571" i="1"/>
  <c r="R571" i="1"/>
  <c r="J571" i="1"/>
  <c r="A563" i="1"/>
  <c r="B563" i="1"/>
  <c r="K563" i="1"/>
  <c r="L563" i="1"/>
  <c r="O563" i="1"/>
  <c r="P563" i="1"/>
  <c r="J563" i="1"/>
  <c r="M563" i="1"/>
  <c r="N563" i="1"/>
  <c r="Q563" i="1"/>
  <c r="R563" i="1"/>
  <c r="A555" i="1"/>
  <c r="B555" i="1"/>
  <c r="K555" i="1"/>
  <c r="L555" i="1"/>
  <c r="O555" i="1"/>
  <c r="P555" i="1"/>
  <c r="M555" i="1"/>
  <c r="N555" i="1"/>
  <c r="Q555" i="1"/>
  <c r="R555" i="1"/>
  <c r="J555" i="1"/>
  <c r="A547" i="1"/>
  <c r="B547" i="1"/>
  <c r="K547" i="1"/>
  <c r="L547" i="1"/>
  <c r="O547" i="1"/>
  <c r="P547" i="1"/>
  <c r="Q547" i="1"/>
  <c r="J547" i="1"/>
  <c r="M547" i="1"/>
  <c r="N547" i="1"/>
  <c r="R547" i="1"/>
  <c r="A539" i="1"/>
  <c r="B539" i="1"/>
  <c r="K539" i="1"/>
  <c r="L539" i="1"/>
  <c r="O539" i="1"/>
  <c r="P539" i="1"/>
  <c r="Q539" i="1"/>
  <c r="M539" i="1"/>
  <c r="N539" i="1"/>
  <c r="R539" i="1"/>
  <c r="J539" i="1"/>
  <c r="A531" i="1"/>
  <c r="B531" i="1"/>
  <c r="K531" i="1"/>
  <c r="L531" i="1"/>
  <c r="O531" i="1"/>
  <c r="P531" i="1"/>
  <c r="Q531" i="1"/>
  <c r="J531" i="1"/>
  <c r="M531" i="1"/>
  <c r="N531" i="1"/>
  <c r="R531" i="1"/>
  <c r="A523" i="1"/>
  <c r="B523" i="1"/>
  <c r="J523" i="1"/>
  <c r="K523" i="1"/>
  <c r="L523" i="1"/>
  <c r="O523" i="1"/>
  <c r="P523" i="1"/>
  <c r="Q523" i="1"/>
  <c r="M523" i="1"/>
  <c r="N523" i="1"/>
  <c r="R523" i="1"/>
  <c r="A515" i="1"/>
  <c r="B515" i="1"/>
  <c r="J515" i="1"/>
  <c r="R515" i="1"/>
  <c r="K515" i="1"/>
  <c r="L515" i="1"/>
  <c r="O515" i="1"/>
  <c r="P515" i="1"/>
  <c r="Q515" i="1"/>
  <c r="M515" i="1"/>
  <c r="N515" i="1"/>
  <c r="A507" i="1"/>
  <c r="B507" i="1"/>
  <c r="J507" i="1"/>
  <c r="R507" i="1"/>
  <c r="K507" i="1"/>
  <c r="L507" i="1"/>
  <c r="O507" i="1"/>
  <c r="P507" i="1"/>
  <c r="Q507" i="1"/>
  <c r="M507" i="1"/>
  <c r="N507" i="1"/>
  <c r="A499" i="1"/>
  <c r="B499" i="1"/>
  <c r="J499" i="1"/>
  <c r="R499" i="1"/>
  <c r="K499" i="1"/>
  <c r="L499" i="1"/>
  <c r="M499" i="1"/>
  <c r="O499" i="1"/>
  <c r="P499" i="1"/>
  <c r="Q499" i="1"/>
  <c r="N499" i="1"/>
  <c r="A650" i="1"/>
  <c r="B650" i="1"/>
  <c r="P650" i="1"/>
  <c r="Q650" i="1"/>
  <c r="J650" i="1"/>
  <c r="R650" i="1"/>
  <c r="K650" i="1"/>
  <c r="L650" i="1"/>
  <c r="M650" i="1"/>
  <c r="N650" i="1"/>
  <c r="O650" i="1"/>
  <c r="A642" i="1"/>
  <c r="B642" i="1"/>
  <c r="P642" i="1"/>
  <c r="Q642" i="1"/>
  <c r="J642" i="1"/>
  <c r="R642" i="1"/>
  <c r="K642" i="1"/>
  <c r="L642" i="1"/>
  <c r="M642" i="1"/>
  <c r="N642" i="1"/>
  <c r="O642" i="1"/>
  <c r="A634" i="1"/>
  <c r="B634" i="1"/>
  <c r="P634" i="1"/>
  <c r="Q634" i="1"/>
  <c r="J634" i="1"/>
  <c r="R634" i="1"/>
  <c r="K634" i="1"/>
  <c r="L634" i="1"/>
  <c r="M634" i="1"/>
  <c r="N634" i="1"/>
  <c r="O634" i="1"/>
  <c r="A626" i="1"/>
  <c r="B626" i="1"/>
  <c r="P626" i="1"/>
  <c r="Q626" i="1"/>
  <c r="J626" i="1"/>
  <c r="R626" i="1"/>
  <c r="K626" i="1"/>
  <c r="L626" i="1"/>
  <c r="M626" i="1"/>
  <c r="N626" i="1"/>
  <c r="O626" i="1"/>
  <c r="A618" i="1"/>
  <c r="B618" i="1"/>
  <c r="P618" i="1"/>
  <c r="Q618" i="1"/>
  <c r="J618" i="1"/>
  <c r="R618" i="1"/>
  <c r="K618" i="1"/>
  <c r="L618" i="1"/>
  <c r="M618" i="1"/>
  <c r="N618" i="1"/>
  <c r="O618" i="1"/>
  <c r="A610" i="1"/>
  <c r="B610" i="1"/>
  <c r="P610" i="1"/>
  <c r="Q610" i="1"/>
  <c r="J610" i="1"/>
  <c r="R610" i="1"/>
  <c r="K610" i="1"/>
  <c r="L610" i="1"/>
  <c r="M610" i="1"/>
  <c r="N610" i="1"/>
  <c r="O610" i="1"/>
  <c r="A602" i="1"/>
  <c r="B602" i="1"/>
  <c r="P602" i="1"/>
  <c r="Q602" i="1"/>
  <c r="J602" i="1"/>
  <c r="R602" i="1"/>
  <c r="K602" i="1"/>
  <c r="L602" i="1"/>
  <c r="M602" i="1"/>
  <c r="N602" i="1"/>
  <c r="O602" i="1"/>
  <c r="A594" i="1"/>
  <c r="B594" i="1"/>
  <c r="P594" i="1"/>
  <c r="Q594" i="1"/>
  <c r="J594" i="1"/>
  <c r="R594" i="1"/>
  <c r="K594" i="1"/>
  <c r="L594" i="1"/>
  <c r="M594" i="1"/>
  <c r="N594" i="1"/>
  <c r="O594" i="1"/>
  <c r="A586" i="1"/>
  <c r="B586" i="1"/>
  <c r="P586" i="1"/>
  <c r="Q586" i="1"/>
  <c r="J586" i="1"/>
  <c r="R586" i="1"/>
  <c r="K586" i="1"/>
  <c r="L586" i="1"/>
  <c r="M586" i="1"/>
  <c r="N586" i="1"/>
  <c r="O586" i="1"/>
  <c r="A578" i="1"/>
  <c r="B578" i="1"/>
  <c r="L578" i="1"/>
  <c r="M578" i="1"/>
  <c r="P578" i="1"/>
  <c r="Q578" i="1"/>
  <c r="N578" i="1"/>
  <c r="O578" i="1"/>
  <c r="R578" i="1"/>
  <c r="J578" i="1"/>
  <c r="K578" i="1"/>
  <c r="A570" i="1"/>
  <c r="B570" i="1"/>
  <c r="L570" i="1"/>
  <c r="M570" i="1"/>
  <c r="P570" i="1"/>
  <c r="Q570" i="1"/>
  <c r="J570" i="1"/>
  <c r="K570" i="1"/>
  <c r="N570" i="1"/>
  <c r="O570" i="1"/>
  <c r="R570" i="1"/>
  <c r="A562" i="1"/>
  <c r="B562" i="1"/>
  <c r="L562" i="1"/>
  <c r="M562" i="1"/>
  <c r="P562" i="1"/>
  <c r="Q562" i="1"/>
  <c r="N562" i="1"/>
  <c r="O562" i="1"/>
  <c r="R562" i="1"/>
  <c r="J562" i="1"/>
  <c r="K562" i="1"/>
  <c r="A554" i="1"/>
  <c r="B554" i="1"/>
  <c r="L554" i="1"/>
  <c r="M554" i="1"/>
  <c r="P554" i="1"/>
  <c r="Q554" i="1"/>
  <c r="J554" i="1"/>
  <c r="K554" i="1"/>
  <c r="N554" i="1"/>
  <c r="O554" i="1"/>
  <c r="R554" i="1"/>
  <c r="A546" i="1"/>
  <c r="B546" i="1"/>
  <c r="L546" i="1"/>
  <c r="M546" i="1"/>
  <c r="P546" i="1"/>
  <c r="Q546" i="1"/>
  <c r="J546" i="1"/>
  <c r="R546" i="1"/>
  <c r="N546" i="1"/>
  <c r="O546" i="1"/>
  <c r="K546" i="1"/>
  <c r="A538" i="1"/>
  <c r="B538" i="1"/>
  <c r="L538" i="1"/>
  <c r="M538" i="1"/>
  <c r="P538" i="1"/>
  <c r="Q538" i="1"/>
  <c r="J538" i="1"/>
  <c r="R538" i="1"/>
  <c r="K538" i="1"/>
  <c r="N538" i="1"/>
  <c r="O538" i="1"/>
  <c r="A530" i="1"/>
  <c r="B530" i="1"/>
  <c r="L530" i="1"/>
  <c r="M530" i="1"/>
  <c r="P530" i="1"/>
  <c r="Q530" i="1"/>
  <c r="J530" i="1"/>
  <c r="R530" i="1"/>
  <c r="K530" i="1"/>
  <c r="N530" i="1"/>
  <c r="O530" i="1"/>
  <c r="A522" i="1"/>
  <c r="B522" i="1"/>
  <c r="K522" i="1"/>
  <c r="L522" i="1"/>
  <c r="M522" i="1"/>
  <c r="P522" i="1"/>
  <c r="Q522" i="1"/>
  <c r="J522" i="1"/>
  <c r="R522" i="1"/>
  <c r="N522" i="1"/>
  <c r="O522" i="1"/>
  <c r="A514" i="1"/>
  <c r="B514" i="1"/>
  <c r="K514" i="1"/>
  <c r="L514" i="1"/>
  <c r="M514" i="1"/>
  <c r="P514" i="1"/>
  <c r="Q514" i="1"/>
  <c r="J514" i="1"/>
  <c r="R514" i="1"/>
  <c r="N514" i="1"/>
  <c r="O514" i="1"/>
  <c r="A506" i="1"/>
  <c r="B506" i="1"/>
  <c r="K506" i="1"/>
  <c r="L506" i="1"/>
  <c r="M506" i="1"/>
  <c r="P506" i="1"/>
  <c r="Q506" i="1"/>
  <c r="J506" i="1"/>
  <c r="R506" i="1"/>
  <c r="N506" i="1"/>
  <c r="O506" i="1"/>
  <c r="A498" i="1"/>
  <c r="B498" i="1"/>
  <c r="K498" i="1"/>
  <c r="L498" i="1"/>
  <c r="M498" i="1"/>
  <c r="N498" i="1"/>
  <c r="P498" i="1"/>
  <c r="Q498" i="1"/>
  <c r="J498" i="1"/>
  <c r="R498" i="1"/>
  <c r="O498" i="1"/>
  <c r="A490" i="1"/>
  <c r="B490" i="1"/>
  <c r="K490" i="1"/>
  <c r="L490" i="1"/>
  <c r="M490" i="1"/>
  <c r="N490" i="1"/>
  <c r="P490" i="1"/>
  <c r="Q490" i="1"/>
  <c r="J490" i="1"/>
  <c r="R490" i="1"/>
  <c r="O490" i="1"/>
  <c r="A648" i="1"/>
  <c r="B648" i="1"/>
  <c r="J648" i="1"/>
  <c r="R648" i="1"/>
  <c r="K648" i="1"/>
  <c r="L648" i="1"/>
  <c r="M648" i="1"/>
  <c r="N648" i="1"/>
  <c r="O648" i="1"/>
  <c r="P648" i="1"/>
  <c r="Q648" i="1"/>
  <c r="A640" i="1"/>
  <c r="B640" i="1"/>
  <c r="J640" i="1"/>
  <c r="R640" i="1"/>
  <c r="K640" i="1"/>
  <c r="L640" i="1"/>
  <c r="M640" i="1"/>
  <c r="N640" i="1"/>
  <c r="O640" i="1"/>
  <c r="P640" i="1"/>
  <c r="Q640" i="1"/>
  <c r="A632" i="1"/>
  <c r="B632" i="1"/>
  <c r="J632" i="1"/>
  <c r="R632" i="1"/>
  <c r="K632" i="1"/>
  <c r="L632" i="1"/>
  <c r="M632" i="1"/>
  <c r="N632" i="1"/>
  <c r="O632" i="1"/>
  <c r="P632" i="1"/>
  <c r="Q632" i="1"/>
  <c r="A624" i="1"/>
  <c r="B624" i="1"/>
  <c r="J624" i="1"/>
  <c r="R624" i="1"/>
  <c r="K624" i="1"/>
  <c r="L624" i="1"/>
  <c r="M624" i="1"/>
  <c r="N624" i="1"/>
  <c r="O624" i="1"/>
  <c r="P624" i="1"/>
  <c r="Q624" i="1"/>
  <c r="A616" i="1"/>
  <c r="B616" i="1"/>
  <c r="J616" i="1"/>
  <c r="R616" i="1"/>
  <c r="K616" i="1"/>
  <c r="L616" i="1"/>
  <c r="M616" i="1"/>
  <c r="N616" i="1"/>
  <c r="O616" i="1"/>
  <c r="P616" i="1"/>
  <c r="Q616" i="1"/>
  <c r="A608" i="1"/>
  <c r="B608" i="1"/>
  <c r="J608" i="1"/>
  <c r="R608" i="1"/>
  <c r="K608" i="1"/>
  <c r="L608" i="1"/>
  <c r="M608" i="1"/>
  <c r="N608" i="1"/>
  <c r="O608" i="1"/>
  <c r="P608" i="1"/>
  <c r="Q608" i="1"/>
  <c r="A600" i="1"/>
  <c r="B600" i="1"/>
  <c r="J600" i="1"/>
  <c r="R600" i="1"/>
  <c r="K600" i="1"/>
  <c r="L600" i="1"/>
  <c r="M600" i="1"/>
  <c r="N600" i="1"/>
  <c r="O600" i="1"/>
  <c r="P600" i="1"/>
  <c r="Q600" i="1"/>
  <c r="A592" i="1"/>
  <c r="B592" i="1"/>
  <c r="J592" i="1"/>
  <c r="R592" i="1"/>
  <c r="K592" i="1"/>
  <c r="L592" i="1"/>
  <c r="M592" i="1"/>
  <c r="N592" i="1"/>
  <c r="O592" i="1"/>
  <c r="P592" i="1"/>
  <c r="Q592" i="1"/>
  <c r="A584" i="1"/>
  <c r="B584" i="1"/>
  <c r="J584" i="1"/>
  <c r="R584" i="1"/>
  <c r="K584" i="1"/>
  <c r="L584" i="1"/>
  <c r="M584" i="1"/>
  <c r="N584" i="1"/>
  <c r="O584" i="1"/>
  <c r="P584" i="1"/>
  <c r="Q584" i="1"/>
  <c r="A576" i="1"/>
  <c r="B576" i="1"/>
  <c r="N576" i="1"/>
  <c r="O576" i="1"/>
  <c r="J576" i="1"/>
  <c r="R576" i="1"/>
  <c r="K576" i="1"/>
  <c r="P576" i="1"/>
  <c r="Q576" i="1"/>
  <c r="L576" i="1"/>
  <c r="M576" i="1"/>
  <c r="A568" i="1"/>
  <c r="B568" i="1"/>
  <c r="N568" i="1"/>
  <c r="O568" i="1"/>
  <c r="J568" i="1"/>
  <c r="R568" i="1"/>
  <c r="K568" i="1"/>
  <c r="L568" i="1"/>
  <c r="M568" i="1"/>
  <c r="P568" i="1"/>
  <c r="Q568" i="1"/>
  <c r="A560" i="1"/>
  <c r="B560" i="1"/>
  <c r="N560" i="1"/>
  <c r="O560" i="1"/>
  <c r="J560" i="1"/>
  <c r="R560" i="1"/>
  <c r="K560" i="1"/>
  <c r="P560" i="1"/>
  <c r="Q560" i="1"/>
  <c r="L560" i="1"/>
  <c r="M560" i="1"/>
  <c r="A552" i="1"/>
  <c r="B552" i="1"/>
  <c r="N552" i="1"/>
  <c r="O552" i="1"/>
  <c r="J552" i="1"/>
  <c r="R552" i="1"/>
  <c r="K552" i="1"/>
  <c r="L552" i="1"/>
  <c r="M552" i="1"/>
  <c r="P552" i="1"/>
  <c r="Q552" i="1"/>
  <c r="A544" i="1"/>
  <c r="B544" i="1"/>
  <c r="N544" i="1"/>
  <c r="O544" i="1"/>
  <c r="J544" i="1"/>
  <c r="R544" i="1"/>
  <c r="K544" i="1"/>
  <c r="L544" i="1"/>
  <c r="M544" i="1"/>
  <c r="P544" i="1"/>
  <c r="Q544" i="1"/>
  <c r="A536" i="1"/>
  <c r="B536" i="1"/>
  <c r="N536" i="1"/>
  <c r="O536" i="1"/>
  <c r="J536" i="1"/>
  <c r="R536" i="1"/>
  <c r="K536" i="1"/>
  <c r="L536" i="1"/>
  <c r="Q536" i="1"/>
  <c r="M536" i="1"/>
  <c r="P536" i="1"/>
  <c r="A528" i="1"/>
  <c r="B528" i="1"/>
  <c r="N528" i="1"/>
  <c r="O528" i="1"/>
  <c r="J528" i="1"/>
  <c r="R528" i="1"/>
  <c r="K528" i="1"/>
  <c r="L528" i="1"/>
  <c r="M528" i="1"/>
  <c r="P528" i="1"/>
  <c r="Q528" i="1"/>
  <c r="A520" i="1"/>
  <c r="B520" i="1"/>
  <c r="M520" i="1"/>
  <c r="N520" i="1"/>
  <c r="O520" i="1"/>
  <c r="J520" i="1"/>
  <c r="R520" i="1"/>
  <c r="K520" i="1"/>
  <c r="L520" i="1"/>
  <c r="P520" i="1"/>
  <c r="Q520" i="1"/>
  <c r="A512" i="1"/>
  <c r="B512" i="1"/>
  <c r="M512" i="1"/>
  <c r="N512" i="1"/>
  <c r="O512" i="1"/>
  <c r="J512" i="1"/>
  <c r="R512" i="1"/>
  <c r="K512" i="1"/>
  <c r="L512" i="1"/>
  <c r="P512" i="1"/>
  <c r="Q512" i="1"/>
  <c r="A504" i="1"/>
  <c r="B504" i="1"/>
  <c r="M504" i="1"/>
  <c r="N504" i="1"/>
  <c r="O504" i="1"/>
  <c r="J504" i="1"/>
  <c r="R504" i="1"/>
  <c r="K504" i="1"/>
  <c r="L504" i="1"/>
  <c r="P504" i="1"/>
  <c r="Q504" i="1"/>
  <c r="A496" i="1"/>
  <c r="B496" i="1"/>
  <c r="M496" i="1"/>
  <c r="N496" i="1"/>
  <c r="O496" i="1"/>
  <c r="P496" i="1"/>
  <c r="J496" i="1"/>
  <c r="R496" i="1"/>
  <c r="K496" i="1"/>
  <c r="L496" i="1"/>
  <c r="Q496" i="1"/>
  <c r="A488" i="1"/>
  <c r="B488" i="1"/>
  <c r="M488" i="1"/>
  <c r="N488" i="1"/>
  <c r="O488" i="1"/>
  <c r="P488" i="1"/>
  <c r="J488" i="1"/>
  <c r="R488" i="1"/>
  <c r="K488" i="1"/>
  <c r="L488" i="1"/>
  <c r="Q488" i="1"/>
  <c r="A649" i="1"/>
  <c r="B649" i="1"/>
  <c r="Q649" i="1"/>
  <c r="J649" i="1"/>
  <c r="R649" i="1"/>
  <c r="K649" i="1"/>
  <c r="L649" i="1"/>
  <c r="M649" i="1"/>
  <c r="N649" i="1"/>
  <c r="O649" i="1"/>
  <c r="P649" i="1"/>
  <c r="A593" i="1"/>
  <c r="B593" i="1"/>
  <c r="Q593" i="1"/>
  <c r="J593" i="1"/>
  <c r="R593" i="1"/>
  <c r="K593" i="1"/>
  <c r="L593" i="1"/>
  <c r="M593" i="1"/>
  <c r="N593" i="1"/>
  <c r="O593" i="1"/>
  <c r="P593" i="1"/>
  <c r="A521" i="1"/>
  <c r="B521" i="1"/>
  <c r="L521" i="1"/>
  <c r="M521" i="1"/>
  <c r="N521" i="1"/>
  <c r="Q521" i="1"/>
  <c r="J521" i="1"/>
  <c r="R521" i="1"/>
  <c r="K521" i="1"/>
  <c r="O521" i="1"/>
  <c r="P521" i="1"/>
  <c r="A639" i="1"/>
  <c r="B639" i="1"/>
  <c r="K639" i="1"/>
  <c r="L639" i="1"/>
  <c r="M639" i="1"/>
  <c r="N639" i="1"/>
  <c r="O639" i="1"/>
  <c r="P639" i="1"/>
  <c r="Q639" i="1"/>
  <c r="J639" i="1"/>
  <c r="R639" i="1"/>
  <c r="A623" i="1"/>
  <c r="B623" i="1"/>
  <c r="K623" i="1"/>
  <c r="L623" i="1"/>
  <c r="M623" i="1"/>
  <c r="N623" i="1"/>
  <c r="O623" i="1"/>
  <c r="P623" i="1"/>
  <c r="Q623" i="1"/>
  <c r="J623" i="1"/>
  <c r="R623" i="1"/>
  <c r="A607" i="1"/>
  <c r="B607" i="1"/>
  <c r="K607" i="1"/>
  <c r="L607" i="1"/>
  <c r="M607" i="1"/>
  <c r="N607" i="1"/>
  <c r="O607" i="1"/>
  <c r="P607" i="1"/>
  <c r="Q607" i="1"/>
  <c r="J607" i="1"/>
  <c r="R607" i="1"/>
  <c r="A591" i="1"/>
  <c r="B591" i="1"/>
  <c r="K591" i="1"/>
  <c r="L591" i="1"/>
  <c r="M591" i="1"/>
  <c r="N591" i="1"/>
  <c r="O591" i="1"/>
  <c r="P591" i="1"/>
  <c r="Q591" i="1"/>
  <c r="J591" i="1"/>
  <c r="R591" i="1"/>
  <c r="A583" i="1"/>
  <c r="B583" i="1"/>
  <c r="K583" i="1"/>
  <c r="L583" i="1"/>
  <c r="M583" i="1"/>
  <c r="N583" i="1"/>
  <c r="O583" i="1"/>
  <c r="P583" i="1"/>
  <c r="Q583" i="1"/>
  <c r="J583" i="1"/>
  <c r="R583" i="1"/>
  <c r="A575" i="1"/>
  <c r="B575" i="1"/>
  <c r="O575" i="1"/>
  <c r="P575" i="1"/>
  <c r="K575" i="1"/>
  <c r="L575" i="1"/>
  <c r="J575" i="1"/>
  <c r="M575" i="1"/>
  <c r="N575" i="1"/>
  <c r="Q575" i="1"/>
  <c r="R575" i="1"/>
  <c r="A567" i="1"/>
  <c r="B567" i="1"/>
  <c r="O567" i="1"/>
  <c r="P567" i="1"/>
  <c r="K567" i="1"/>
  <c r="L567" i="1"/>
  <c r="Q567" i="1"/>
  <c r="R567" i="1"/>
  <c r="J567" i="1"/>
  <c r="M567" i="1"/>
  <c r="N567" i="1"/>
  <c r="A551" i="1"/>
  <c r="B551" i="1"/>
  <c r="O551" i="1"/>
  <c r="P551" i="1"/>
  <c r="K551" i="1"/>
  <c r="L551" i="1"/>
  <c r="M551" i="1"/>
  <c r="J551" i="1"/>
  <c r="N551" i="1"/>
  <c r="Q551" i="1"/>
  <c r="R551" i="1"/>
  <c r="A543" i="1"/>
  <c r="B543" i="1"/>
  <c r="O543" i="1"/>
  <c r="P543" i="1"/>
  <c r="K543" i="1"/>
  <c r="L543" i="1"/>
  <c r="M543" i="1"/>
  <c r="R543" i="1"/>
  <c r="J543" i="1"/>
  <c r="N543" i="1"/>
  <c r="Q543" i="1"/>
  <c r="A535" i="1"/>
  <c r="B535" i="1"/>
  <c r="O535" i="1"/>
  <c r="P535" i="1"/>
  <c r="K535" i="1"/>
  <c r="L535" i="1"/>
  <c r="M535" i="1"/>
  <c r="J535" i="1"/>
  <c r="N535" i="1"/>
  <c r="Q535" i="1"/>
  <c r="R535" i="1"/>
  <c r="A527" i="1"/>
  <c r="B527" i="1"/>
  <c r="O527" i="1"/>
  <c r="P527" i="1"/>
  <c r="K527" i="1"/>
  <c r="L527" i="1"/>
  <c r="M527" i="1"/>
  <c r="N527" i="1"/>
  <c r="Q527" i="1"/>
  <c r="R527" i="1"/>
  <c r="J527" i="1"/>
  <c r="A519" i="1"/>
  <c r="B519" i="1"/>
  <c r="N519" i="1"/>
  <c r="O519" i="1"/>
  <c r="P519" i="1"/>
  <c r="K519" i="1"/>
  <c r="L519" i="1"/>
  <c r="M519" i="1"/>
  <c r="J519" i="1"/>
  <c r="Q519" i="1"/>
  <c r="R519" i="1"/>
  <c r="A511" i="1"/>
  <c r="B511" i="1"/>
  <c r="N511" i="1"/>
  <c r="O511" i="1"/>
  <c r="P511" i="1"/>
  <c r="K511" i="1"/>
  <c r="L511" i="1"/>
  <c r="M511" i="1"/>
  <c r="Q511" i="1"/>
  <c r="R511" i="1"/>
  <c r="J511" i="1"/>
  <c r="A503" i="1"/>
  <c r="B503" i="1"/>
  <c r="N503" i="1"/>
  <c r="O503" i="1"/>
  <c r="P503" i="1"/>
  <c r="K503" i="1"/>
  <c r="L503" i="1"/>
  <c r="M503" i="1"/>
  <c r="J503" i="1"/>
  <c r="Q503" i="1"/>
  <c r="R503" i="1"/>
  <c r="A495" i="1"/>
  <c r="B495" i="1"/>
  <c r="N495" i="1"/>
  <c r="O495" i="1"/>
  <c r="P495" i="1"/>
  <c r="Q495" i="1"/>
  <c r="K495" i="1"/>
  <c r="L495" i="1"/>
  <c r="M495" i="1"/>
  <c r="J495" i="1"/>
  <c r="R495" i="1"/>
  <c r="A487" i="1"/>
  <c r="B487" i="1"/>
  <c r="N487" i="1"/>
  <c r="O487" i="1"/>
  <c r="P487" i="1"/>
  <c r="Q487" i="1"/>
  <c r="K487" i="1"/>
  <c r="L487" i="1"/>
  <c r="M487" i="1"/>
  <c r="J487" i="1"/>
  <c r="R487" i="1"/>
  <c r="A609" i="1"/>
  <c r="B609" i="1"/>
  <c r="Q609" i="1"/>
  <c r="J609" i="1"/>
  <c r="R609" i="1"/>
  <c r="K609" i="1"/>
  <c r="L609" i="1"/>
  <c r="M609" i="1"/>
  <c r="N609" i="1"/>
  <c r="O609" i="1"/>
  <c r="P609" i="1"/>
  <c r="A647" i="1"/>
  <c r="B647" i="1"/>
  <c r="K647" i="1"/>
  <c r="L647" i="1"/>
  <c r="M647" i="1"/>
  <c r="N647" i="1"/>
  <c r="O647" i="1"/>
  <c r="P647" i="1"/>
  <c r="Q647" i="1"/>
  <c r="J647" i="1"/>
  <c r="R647" i="1"/>
  <c r="A631" i="1"/>
  <c r="B631" i="1"/>
  <c r="K631" i="1"/>
  <c r="L631" i="1"/>
  <c r="M631" i="1"/>
  <c r="N631" i="1"/>
  <c r="O631" i="1"/>
  <c r="P631" i="1"/>
  <c r="Q631" i="1"/>
  <c r="J631" i="1"/>
  <c r="R631" i="1"/>
  <c r="A615" i="1"/>
  <c r="B615" i="1"/>
  <c r="K615" i="1"/>
  <c r="L615" i="1"/>
  <c r="M615" i="1"/>
  <c r="N615" i="1"/>
  <c r="O615" i="1"/>
  <c r="P615" i="1"/>
  <c r="Q615" i="1"/>
  <c r="J615" i="1"/>
  <c r="R615" i="1"/>
  <c r="A599" i="1"/>
  <c r="B599" i="1"/>
  <c r="K599" i="1"/>
  <c r="L599" i="1"/>
  <c r="M599" i="1"/>
  <c r="N599" i="1"/>
  <c r="O599" i="1"/>
  <c r="P599" i="1"/>
  <c r="Q599" i="1"/>
  <c r="J599" i="1"/>
  <c r="R599" i="1"/>
  <c r="A559" i="1"/>
  <c r="B559" i="1"/>
  <c r="O559" i="1"/>
  <c r="P559" i="1"/>
  <c r="K559" i="1"/>
  <c r="L559" i="1"/>
  <c r="J559" i="1"/>
  <c r="M559" i="1"/>
  <c r="N559" i="1"/>
  <c r="Q559" i="1"/>
  <c r="R559" i="1"/>
  <c r="A646" i="1"/>
  <c r="B646" i="1"/>
  <c r="L646" i="1"/>
  <c r="M646" i="1"/>
  <c r="N646" i="1"/>
  <c r="O646" i="1"/>
  <c r="P646" i="1"/>
  <c r="Q646" i="1"/>
  <c r="J646" i="1"/>
  <c r="R646" i="1"/>
  <c r="K646" i="1"/>
  <c r="A638" i="1"/>
  <c r="B638" i="1"/>
  <c r="L638" i="1"/>
  <c r="M638" i="1"/>
  <c r="N638" i="1"/>
  <c r="O638" i="1"/>
  <c r="P638" i="1"/>
  <c r="Q638" i="1"/>
  <c r="J638" i="1"/>
  <c r="R638" i="1"/>
  <c r="K638" i="1"/>
  <c r="A630" i="1"/>
  <c r="B630" i="1"/>
  <c r="L630" i="1"/>
  <c r="M630" i="1"/>
  <c r="N630" i="1"/>
  <c r="O630" i="1"/>
  <c r="P630" i="1"/>
  <c r="Q630" i="1"/>
  <c r="J630" i="1"/>
  <c r="R630" i="1"/>
  <c r="K630" i="1"/>
  <c r="A622" i="1"/>
  <c r="B622" i="1"/>
  <c r="L622" i="1"/>
  <c r="M622" i="1"/>
  <c r="N622" i="1"/>
  <c r="O622" i="1"/>
  <c r="P622" i="1"/>
  <c r="Q622" i="1"/>
  <c r="J622" i="1"/>
  <c r="R622" i="1"/>
  <c r="K622" i="1"/>
  <c r="A614" i="1"/>
  <c r="B614" i="1"/>
  <c r="L614" i="1"/>
  <c r="M614" i="1"/>
  <c r="N614" i="1"/>
  <c r="O614" i="1"/>
  <c r="P614" i="1"/>
  <c r="Q614" i="1"/>
  <c r="J614" i="1"/>
  <c r="R614" i="1"/>
  <c r="K614" i="1"/>
  <c r="A606" i="1"/>
  <c r="B606" i="1"/>
  <c r="L606" i="1"/>
  <c r="M606" i="1"/>
  <c r="N606" i="1"/>
  <c r="O606" i="1"/>
  <c r="P606" i="1"/>
  <c r="Q606" i="1"/>
  <c r="J606" i="1"/>
  <c r="R606" i="1"/>
  <c r="K606" i="1"/>
  <c r="A598" i="1"/>
  <c r="B598" i="1"/>
  <c r="L598" i="1"/>
  <c r="M598" i="1"/>
  <c r="N598" i="1"/>
  <c r="O598" i="1"/>
  <c r="P598" i="1"/>
  <c r="Q598" i="1"/>
  <c r="J598" i="1"/>
  <c r="R598" i="1"/>
  <c r="K598" i="1"/>
  <c r="A590" i="1"/>
  <c r="B590" i="1"/>
  <c r="L590" i="1"/>
  <c r="M590" i="1"/>
  <c r="N590" i="1"/>
  <c r="O590" i="1"/>
  <c r="P590" i="1"/>
  <c r="Q590" i="1"/>
  <c r="J590" i="1"/>
  <c r="R590" i="1"/>
  <c r="K590" i="1"/>
  <c r="A582" i="1"/>
  <c r="B582" i="1"/>
  <c r="L582" i="1"/>
  <c r="M582" i="1"/>
  <c r="N582" i="1"/>
  <c r="O582" i="1"/>
  <c r="P582" i="1"/>
  <c r="Q582" i="1"/>
  <c r="J582" i="1"/>
  <c r="R582" i="1"/>
  <c r="K582" i="1"/>
  <c r="A574" i="1"/>
  <c r="B574" i="1"/>
  <c r="P574" i="1"/>
  <c r="Q574" i="1"/>
  <c r="L574" i="1"/>
  <c r="M574" i="1"/>
  <c r="R574" i="1"/>
  <c r="J574" i="1"/>
  <c r="K574" i="1"/>
  <c r="N574" i="1"/>
  <c r="O574" i="1"/>
  <c r="A566" i="1"/>
  <c r="B566" i="1"/>
  <c r="P566" i="1"/>
  <c r="Q566" i="1"/>
  <c r="L566" i="1"/>
  <c r="M566" i="1"/>
  <c r="J566" i="1"/>
  <c r="K566" i="1"/>
  <c r="N566" i="1"/>
  <c r="O566" i="1"/>
  <c r="R566" i="1"/>
  <c r="A558" i="1"/>
  <c r="B558" i="1"/>
  <c r="P558" i="1"/>
  <c r="Q558" i="1"/>
  <c r="L558" i="1"/>
  <c r="M558" i="1"/>
  <c r="R558" i="1"/>
  <c r="J558" i="1"/>
  <c r="K558" i="1"/>
  <c r="N558" i="1"/>
  <c r="O558" i="1"/>
  <c r="A550" i="1"/>
  <c r="B550" i="1"/>
  <c r="P550" i="1"/>
  <c r="Q550" i="1"/>
  <c r="L550" i="1"/>
  <c r="M550" i="1"/>
  <c r="N550" i="1"/>
  <c r="J550" i="1"/>
  <c r="K550" i="1"/>
  <c r="O550" i="1"/>
  <c r="R550" i="1"/>
  <c r="A542" i="1"/>
  <c r="B542" i="1"/>
  <c r="P542" i="1"/>
  <c r="Q542" i="1"/>
  <c r="L542" i="1"/>
  <c r="M542" i="1"/>
  <c r="N542" i="1"/>
  <c r="J542" i="1"/>
  <c r="K542" i="1"/>
  <c r="O542" i="1"/>
  <c r="R542" i="1"/>
  <c r="A534" i="1"/>
  <c r="B534" i="1"/>
  <c r="P534" i="1"/>
  <c r="Q534" i="1"/>
  <c r="L534" i="1"/>
  <c r="M534" i="1"/>
  <c r="N534" i="1"/>
  <c r="O534" i="1"/>
  <c r="R534" i="1"/>
  <c r="J534" i="1"/>
  <c r="K534" i="1"/>
  <c r="A526" i="1"/>
  <c r="B526" i="1"/>
  <c r="P526" i="1"/>
  <c r="Q526" i="1"/>
  <c r="L526" i="1"/>
  <c r="M526" i="1"/>
  <c r="N526" i="1"/>
  <c r="J526" i="1"/>
  <c r="K526" i="1"/>
  <c r="O526" i="1"/>
  <c r="R526" i="1"/>
  <c r="A518" i="1"/>
  <c r="B518" i="1"/>
  <c r="O518" i="1"/>
  <c r="P518" i="1"/>
  <c r="Q518" i="1"/>
  <c r="L518" i="1"/>
  <c r="M518" i="1"/>
  <c r="N518" i="1"/>
  <c r="R518" i="1"/>
  <c r="J518" i="1"/>
  <c r="K518" i="1"/>
  <c r="A510" i="1"/>
  <c r="B510" i="1"/>
  <c r="O510" i="1"/>
  <c r="P510" i="1"/>
  <c r="Q510" i="1"/>
  <c r="L510" i="1"/>
  <c r="M510" i="1"/>
  <c r="N510" i="1"/>
  <c r="J510" i="1"/>
  <c r="K510" i="1"/>
  <c r="R510" i="1"/>
  <c r="A502" i="1"/>
  <c r="B502" i="1"/>
  <c r="O502" i="1"/>
  <c r="P502" i="1"/>
  <c r="Q502" i="1"/>
  <c r="J502" i="1"/>
  <c r="R502" i="1"/>
  <c r="L502" i="1"/>
  <c r="M502" i="1"/>
  <c r="N502" i="1"/>
  <c r="K502" i="1"/>
  <c r="A494" i="1"/>
  <c r="B494" i="1"/>
  <c r="O494" i="1"/>
  <c r="P494" i="1"/>
  <c r="Q494" i="1"/>
  <c r="J494" i="1"/>
  <c r="R494" i="1"/>
  <c r="L494" i="1"/>
  <c r="M494" i="1"/>
  <c r="N494" i="1"/>
  <c r="K494" i="1"/>
  <c r="A486" i="1"/>
  <c r="B486" i="1"/>
  <c r="O486" i="1"/>
  <c r="P486" i="1"/>
  <c r="Q486" i="1"/>
  <c r="J486" i="1"/>
  <c r="R486" i="1"/>
  <c r="L486" i="1"/>
  <c r="M486" i="1"/>
  <c r="N486" i="1"/>
  <c r="K48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A384" i="1" l="1"/>
  <c r="B384" i="1"/>
  <c r="N384" i="1"/>
  <c r="O384" i="1"/>
  <c r="Q384" i="1"/>
  <c r="J384" i="1"/>
  <c r="R384" i="1"/>
  <c r="K384" i="1"/>
  <c r="M384" i="1"/>
  <c r="L384" i="1"/>
  <c r="P384" i="1"/>
  <c r="A399" i="1"/>
  <c r="B399" i="1"/>
  <c r="O399" i="1"/>
  <c r="P399" i="1"/>
  <c r="J399" i="1"/>
  <c r="R399" i="1"/>
  <c r="K399" i="1"/>
  <c r="L399" i="1"/>
  <c r="N399" i="1"/>
  <c r="Q399" i="1"/>
  <c r="M399" i="1"/>
  <c r="A391" i="1"/>
  <c r="B391" i="1"/>
  <c r="O391" i="1"/>
  <c r="P391" i="1"/>
  <c r="J391" i="1"/>
  <c r="R391" i="1"/>
  <c r="K391" i="1"/>
  <c r="L391" i="1"/>
  <c r="N391" i="1"/>
  <c r="M391" i="1"/>
  <c r="Q391" i="1"/>
  <c r="A383" i="1"/>
  <c r="B383" i="1"/>
  <c r="O383" i="1"/>
  <c r="P383" i="1"/>
  <c r="J383" i="1"/>
  <c r="R383" i="1"/>
  <c r="K383" i="1"/>
  <c r="L383" i="1"/>
  <c r="N383" i="1"/>
  <c r="M383" i="1"/>
  <c r="Q383" i="1"/>
  <c r="A375" i="1"/>
  <c r="B375" i="1"/>
  <c r="O375" i="1"/>
  <c r="P375" i="1"/>
  <c r="J375" i="1"/>
  <c r="R375" i="1"/>
  <c r="K375" i="1"/>
  <c r="L375" i="1"/>
  <c r="N375" i="1"/>
  <c r="M375" i="1"/>
  <c r="Q375" i="1"/>
  <c r="A367" i="1"/>
  <c r="B367" i="1"/>
  <c r="O367" i="1"/>
  <c r="P367" i="1"/>
  <c r="J367" i="1"/>
  <c r="R367" i="1"/>
  <c r="K367" i="1"/>
  <c r="L367" i="1"/>
  <c r="N367" i="1"/>
  <c r="Q367" i="1"/>
  <c r="M367" i="1"/>
  <c r="A396" i="1"/>
  <c r="B396" i="1"/>
  <c r="J396" i="1"/>
  <c r="R396" i="1"/>
  <c r="K396" i="1"/>
  <c r="M396" i="1"/>
  <c r="N396" i="1"/>
  <c r="O396" i="1"/>
  <c r="Q396" i="1"/>
  <c r="L396" i="1"/>
  <c r="P396" i="1"/>
  <c r="A388" i="1"/>
  <c r="B388" i="1"/>
  <c r="J388" i="1"/>
  <c r="R388" i="1"/>
  <c r="K388" i="1"/>
  <c r="M388" i="1"/>
  <c r="N388" i="1"/>
  <c r="O388" i="1"/>
  <c r="Q388" i="1"/>
  <c r="L388" i="1"/>
  <c r="P388" i="1"/>
  <c r="A380" i="1"/>
  <c r="B380" i="1"/>
  <c r="J380" i="1"/>
  <c r="R380" i="1"/>
  <c r="K380" i="1"/>
  <c r="M380" i="1"/>
  <c r="N380" i="1"/>
  <c r="O380" i="1"/>
  <c r="Q380" i="1"/>
  <c r="L380" i="1"/>
  <c r="P380" i="1"/>
  <c r="A372" i="1"/>
  <c r="B372" i="1"/>
  <c r="J372" i="1"/>
  <c r="R372" i="1"/>
  <c r="K372" i="1"/>
  <c r="M372" i="1"/>
  <c r="N372" i="1"/>
  <c r="O372" i="1"/>
  <c r="Q372" i="1"/>
  <c r="L372" i="1"/>
  <c r="P372" i="1"/>
  <c r="A400" i="1"/>
  <c r="B400" i="1"/>
  <c r="N400" i="1"/>
  <c r="O400" i="1"/>
  <c r="Q400" i="1"/>
  <c r="J400" i="1"/>
  <c r="R400" i="1"/>
  <c r="K400" i="1"/>
  <c r="M400" i="1"/>
  <c r="L400" i="1"/>
  <c r="P400" i="1"/>
  <c r="A392" i="1"/>
  <c r="B392" i="1"/>
  <c r="N392" i="1"/>
  <c r="O392" i="1"/>
  <c r="Q392" i="1"/>
  <c r="J392" i="1"/>
  <c r="R392" i="1"/>
  <c r="K392" i="1"/>
  <c r="M392" i="1"/>
  <c r="P392" i="1"/>
  <c r="L392" i="1"/>
  <c r="A376" i="1"/>
  <c r="B376" i="1"/>
  <c r="N376" i="1"/>
  <c r="O376" i="1"/>
  <c r="Q376" i="1"/>
  <c r="J376" i="1"/>
  <c r="R376" i="1"/>
  <c r="K376" i="1"/>
  <c r="M376" i="1"/>
  <c r="L376" i="1"/>
  <c r="P376" i="1"/>
  <c r="A368" i="1"/>
  <c r="B368" i="1"/>
  <c r="N368" i="1"/>
  <c r="O368" i="1"/>
  <c r="Q368" i="1"/>
  <c r="J368" i="1"/>
  <c r="R368" i="1"/>
  <c r="K368" i="1"/>
  <c r="M368" i="1"/>
  <c r="L368" i="1"/>
  <c r="P368" i="1"/>
  <c r="A398" i="1"/>
  <c r="B398" i="1"/>
  <c r="P398" i="1"/>
  <c r="Q398" i="1"/>
  <c r="K398" i="1"/>
  <c r="L398" i="1"/>
  <c r="M398" i="1"/>
  <c r="O398" i="1"/>
  <c r="J398" i="1"/>
  <c r="N398" i="1"/>
  <c r="R398" i="1"/>
  <c r="A390" i="1"/>
  <c r="B390" i="1"/>
  <c r="P390" i="1"/>
  <c r="Q390" i="1"/>
  <c r="K390" i="1"/>
  <c r="L390" i="1"/>
  <c r="M390" i="1"/>
  <c r="O390" i="1"/>
  <c r="J390" i="1"/>
  <c r="N390" i="1"/>
  <c r="R390" i="1"/>
  <c r="A382" i="1"/>
  <c r="B382" i="1"/>
  <c r="P382" i="1"/>
  <c r="Q382" i="1"/>
  <c r="K382" i="1"/>
  <c r="L382" i="1"/>
  <c r="M382" i="1"/>
  <c r="O382" i="1"/>
  <c r="J382" i="1"/>
  <c r="N382" i="1"/>
  <c r="R382" i="1"/>
  <c r="A374" i="1"/>
  <c r="B374" i="1"/>
  <c r="P374" i="1"/>
  <c r="Q374" i="1"/>
  <c r="K374" i="1"/>
  <c r="L374" i="1"/>
  <c r="M374" i="1"/>
  <c r="O374" i="1"/>
  <c r="R374" i="1"/>
  <c r="J374" i="1"/>
  <c r="N374" i="1"/>
  <c r="B397" i="1"/>
  <c r="A397" i="1"/>
  <c r="Q397" i="1"/>
  <c r="J397" i="1"/>
  <c r="R397" i="1"/>
  <c r="L397" i="1"/>
  <c r="M397" i="1"/>
  <c r="N397" i="1"/>
  <c r="P397" i="1"/>
  <c r="K397" i="1"/>
  <c r="O397" i="1"/>
  <c r="B389" i="1"/>
  <c r="A389" i="1"/>
  <c r="Q389" i="1"/>
  <c r="J389" i="1"/>
  <c r="R389" i="1"/>
  <c r="L389" i="1"/>
  <c r="M389" i="1"/>
  <c r="N389" i="1"/>
  <c r="P389" i="1"/>
  <c r="K389" i="1"/>
  <c r="O389" i="1"/>
  <c r="B381" i="1"/>
  <c r="A381" i="1"/>
  <c r="Q381" i="1"/>
  <c r="J381" i="1"/>
  <c r="R381" i="1"/>
  <c r="L381" i="1"/>
  <c r="M381" i="1"/>
  <c r="N381" i="1"/>
  <c r="P381" i="1"/>
  <c r="K381" i="1"/>
  <c r="O381" i="1"/>
  <c r="A373" i="1"/>
  <c r="B373" i="1"/>
  <c r="Q373" i="1"/>
  <c r="J373" i="1"/>
  <c r="R373" i="1"/>
  <c r="L373" i="1"/>
  <c r="M373" i="1"/>
  <c r="N373" i="1"/>
  <c r="P373" i="1"/>
  <c r="K373" i="1"/>
  <c r="O373" i="1"/>
  <c r="A395" i="1"/>
  <c r="B395" i="1"/>
  <c r="K395" i="1"/>
  <c r="L395" i="1"/>
  <c r="N395" i="1"/>
  <c r="O395" i="1"/>
  <c r="P395" i="1"/>
  <c r="J395" i="1"/>
  <c r="R395" i="1"/>
  <c r="M395" i="1"/>
  <c r="Q395" i="1"/>
  <c r="A387" i="1"/>
  <c r="B387" i="1"/>
  <c r="K387" i="1"/>
  <c r="L387" i="1"/>
  <c r="N387" i="1"/>
  <c r="O387" i="1"/>
  <c r="P387" i="1"/>
  <c r="J387" i="1"/>
  <c r="R387" i="1"/>
  <c r="M387" i="1"/>
  <c r="Q387" i="1"/>
  <c r="A379" i="1"/>
  <c r="B379" i="1"/>
  <c r="K379" i="1"/>
  <c r="L379" i="1"/>
  <c r="N379" i="1"/>
  <c r="O379" i="1"/>
  <c r="P379" i="1"/>
  <c r="J379" i="1"/>
  <c r="R379" i="1"/>
  <c r="M379" i="1"/>
  <c r="Q379" i="1"/>
  <c r="A371" i="1"/>
  <c r="B371" i="1"/>
  <c r="K371" i="1"/>
  <c r="L371" i="1"/>
  <c r="N371" i="1"/>
  <c r="O371" i="1"/>
  <c r="P371" i="1"/>
  <c r="J371" i="1"/>
  <c r="R371" i="1"/>
  <c r="M371" i="1"/>
  <c r="Q371" i="1"/>
  <c r="A394" i="1"/>
  <c r="B394" i="1"/>
  <c r="L394" i="1"/>
  <c r="M394" i="1"/>
  <c r="O394" i="1"/>
  <c r="P394" i="1"/>
  <c r="Q394" i="1"/>
  <c r="K394" i="1"/>
  <c r="J394" i="1"/>
  <c r="N394" i="1"/>
  <c r="R394" i="1"/>
  <c r="A378" i="1"/>
  <c r="B378" i="1"/>
  <c r="L378" i="1"/>
  <c r="M378" i="1"/>
  <c r="O378" i="1"/>
  <c r="P378" i="1"/>
  <c r="Q378" i="1"/>
  <c r="K378" i="1"/>
  <c r="N378" i="1"/>
  <c r="R378" i="1"/>
  <c r="J378" i="1"/>
  <c r="A386" i="1"/>
  <c r="B386" i="1"/>
  <c r="L386" i="1"/>
  <c r="M386" i="1"/>
  <c r="O386" i="1"/>
  <c r="P386" i="1"/>
  <c r="Q386" i="1"/>
  <c r="K386" i="1"/>
  <c r="J386" i="1"/>
  <c r="N386" i="1"/>
  <c r="R386" i="1"/>
  <c r="A370" i="1"/>
  <c r="B370" i="1"/>
  <c r="L370" i="1"/>
  <c r="M370" i="1"/>
  <c r="O370" i="1"/>
  <c r="P370" i="1"/>
  <c r="Q370" i="1"/>
  <c r="K370" i="1"/>
  <c r="J370" i="1"/>
  <c r="N370" i="1"/>
  <c r="R370" i="1"/>
  <c r="B393" i="1"/>
  <c r="A393" i="1"/>
  <c r="M393" i="1"/>
  <c r="N393" i="1"/>
  <c r="P393" i="1"/>
  <c r="Q393" i="1"/>
  <c r="J393" i="1"/>
  <c r="R393" i="1"/>
  <c r="L393" i="1"/>
  <c r="K393" i="1"/>
  <c r="O393" i="1"/>
  <c r="B385" i="1"/>
  <c r="A385" i="1"/>
  <c r="M385" i="1"/>
  <c r="N385" i="1"/>
  <c r="P385" i="1"/>
  <c r="Q385" i="1"/>
  <c r="J385" i="1"/>
  <c r="R385" i="1"/>
  <c r="L385" i="1"/>
  <c r="O385" i="1"/>
  <c r="K385" i="1"/>
  <c r="B377" i="1"/>
  <c r="A377" i="1"/>
  <c r="M377" i="1"/>
  <c r="N377" i="1"/>
  <c r="P377" i="1"/>
  <c r="Q377" i="1"/>
  <c r="J377" i="1"/>
  <c r="R377" i="1"/>
  <c r="L377" i="1"/>
  <c r="K377" i="1"/>
  <c r="O377" i="1"/>
  <c r="A369" i="1"/>
  <c r="B369" i="1"/>
  <c r="M369" i="1"/>
  <c r="N369" i="1"/>
  <c r="P369" i="1"/>
  <c r="Q369" i="1"/>
  <c r="J369" i="1"/>
  <c r="R369" i="1"/>
  <c r="L369" i="1"/>
  <c r="K369" i="1"/>
  <c r="O369" i="1"/>
  <c r="G152" i="13"/>
  <c r="G139" i="13"/>
  <c r="C353" i="1" l="1"/>
  <c r="C354" i="1"/>
  <c r="C355" i="1"/>
  <c r="C356" i="1"/>
  <c r="C357" i="1"/>
  <c r="C358" i="1"/>
  <c r="C359" i="1"/>
  <c r="C360" i="1"/>
  <c r="C361" i="1"/>
  <c r="C362" i="1"/>
  <c r="C363" i="1"/>
  <c r="C364" i="1"/>
  <c r="C365" i="1"/>
  <c r="C366" i="1"/>
  <c r="C352" i="1"/>
  <c r="A360" i="1" l="1"/>
  <c r="B360" i="1"/>
  <c r="N360" i="1"/>
  <c r="O360" i="1"/>
  <c r="P360" i="1"/>
  <c r="Q360" i="1"/>
  <c r="J360" i="1"/>
  <c r="R360" i="1"/>
  <c r="K360" i="1"/>
  <c r="M360" i="1"/>
  <c r="L360" i="1"/>
  <c r="A366" i="1"/>
  <c r="B366" i="1"/>
  <c r="P366" i="1"/>
  <c r="Q366" i="1"/>
  <c r="K366" i="1"/>
  <c r="L366" i="1"/>
  <c r="M366" i="1"/>
  <c r="O366" i="1"/>
  <c r="J366" i="1"/>
  <c r="N366" i="1"/>
  <c r="R366" i="1"/>
  <c r="A358" i="1"/>
  <c r="B358" i="1"/>
  <c r="P358" i="1"/>
  <c r="Q358" i="1"/>
  <c r="J358" i="1"/>
  <c r="R358" i="1"/>
  <c r="K358" i="1"/>
  <c r="L358" i="1"/>
  <c r="M358" i="1"/>
  <c r="O358" i="1"/>
  <c r="N358" i="1"/>
  <c r="A365" i="1"/>
  <c r="B365" i="1"/>
  <c r="Q365" i="1"/>
  <c r="J365" i="1"/>
  <c r="R365" i="1"/>
  <c r="L365" i="1"/>
  <c r="M365" i="1"/>
  <c r="N365" i="1"/>
  <c r="P365" i="1"/>
  <c r="K365" i="1"/>
  <c r="O365" i="1"/>
  <c r="A357" i="1"/>
  <c r="B357" i="1"/>
  <c r="Q357" i="1"/>
  <c r="J357" i="1"/>
  <c r="R357" i="1"/>
  <c r="K357" i="1"/>
  <c r="L357" i="1"/>
  <c r="M357" i="1"/>
  <c r="N357" i="1"/>
  <c r="P357" i="1"/>
  <c r="O357" i="1"/>
  <c r="A356" i="1"/>
  <c r="B356" i="1"/>
  <c r="J356" i="1"/>
  <c r="R356" i="1"/>
  <c r="K356" i="1"/>
  <c r="L356" i="1"/>
  <c r="M356" i="1"/>
  <c r="N356" i="1"/>
  <c r="O356" i="1"/>
  <c r="Q356" i="1"/>
  <c r="P356" i="1"/>
  <c r="A359" i="1"/>
  <c r="B359" i="1"/>
  <c r="O359" i="1"/>
  <c r="P359" i="1"/>
  <c r="Q359" i="1"/>
  <c r="J359" i="1"/>
  <c r="R359" i="1"/>
  <c r="K359" i="1"/>
  <c r="L359" i="1"/>
  <c r="N359" i="1"/>
  <c r="M359" i="1"/>
  <c r="A352" i="1"/>
  <c r="B352" i="1"/>
  <c r="N352" i="1"/>
  <c r="O352" i="1"/>
  <c r="P352" i="1"/>
  <c r="Q352" i="1"/>
  <c r="J352" i="1"/>
  <c r="R352" i="1"/>
  <c r="K352" i="1"/>
  <c r="M352" i="1"/>
  <c r="L352" i="1"/>
  <c r="A364" i="1"/>
  <c r="B364" i="1"/>
  <c r="J364" i="1"/>
  <c r="R364" i="1"/>
  <c r="K364" i="1"/>
  <c r="M364" i="1"/>
  <c r="N364" i="1"/>
  <c r="O364" i="1"/>
  <c r="Q364" i="1"/>
  <c r="L364" i="1"/>
  <c r="P364" i="1"/>
  <c r="A363" i="1"/>
  <c r="B363" i="1"/>
  <c r="K363" i="1"/>
  <c r="L363" i="1"/>
  <c r="N363" i="1"/>
  <c r="O363" i="1"/>
  <c r="P363" i="1"/>
  <c r="J363" i="1"/>
  <c r="R363" i="1"/>
  <c r="M363" i="1"/>
  <c r="Q363" i="1"/>
  <c r="A355" i="1"/>
  <c r="B355" i="1"/>
  <c r="K355" i="1"/>
  <c r="L355" i="1"/>
  <c r="M355" i="1"/>
  <c r="N355" i="1"/>
  <c r="O355" i="1"/>
  <c r="P355" i="1"/>
  <c r="J355" i="1"/>
  <c r="R355" i="1"/>
  <c r="Q355" i="1"/>
  <c r="A362" i="1"/>
  <c r="B362" i="1"/>
  <c r="L362" i="1"/>
  <c r="M362" i="1"/>
  <c r="N362" i="1"/>
  <c r="O362" i="1"/>
  <c r="P362" i="1"/>
  <c r="Q362" i="1"/>
  <c r="K362" i="1"/>
  <c r="J362" i="1"/>
  <c r="R362" i="1"/>
  <c r="A354" i="1"/>
  <c r="B354" i="1"/>
  <c r="L354" i="1"/>
  <c r="M354" i="1"/>
  <c r="N354" i="1"/>
  <c r="O354" i="1"/>
  <c r="P354" i="1"/>
  <c r="Q354" i="1"/>
  <c r="K354" i="1"/>
  <c r="J354" i="1"/>
  <c r="R354" i="1"/>
  <c r="A361" i="1"/>
  <c r="B361" i="1"/>
  <c r="M361" i="1"/>
  <c r="N361" i="1"/>
  <c r="O361" i="1"/>
  <c r="P361" i="1"/>
  <c r="Q361" i="1"/>
  <c r="J361" i="1"/>
  <c r="R361" i="1"/>
  <c r="L361" i="1"/>
  <c r="K361" i="1"/>
  <c r="A353" i="1"/>
  <c r="B353" i="1"/>
  <c r="M353" i="1"/>
  <c r="N353" i="1"/>
  <c r="O353" i="1"/>
  <c r="P353" i="1"/>
  <c r="Q353" i="1"/>
  <c r="J353" i="1"/>
  <c r="R353" i="1"/>
  <c r="L353" i="1"/>
  <c r="K353" i="1"/>
  <c r="C203" i="1"/>
  <c r="C202" i="1"/>
  <c r="C201" i="1"/>
  <c r="C200" i="1"/>
  <c r="C199" i="1"/>
  <c r="C198" i="1"/>
  <c r="C197" i="1"/>
  <c r="C196" i="1"/>
  <c r="C195" i="1"/>
  <c r="C194" i="1"/>
  <c r="C193" i="1"/>
  <c r="C192" i="1"/>
  <c r="C191" i="1"/>
  <c r="C190" i="1"/>
  <c r="C189" i="1"/>
  <c r="A190" i="1" l="1"/>
  <c r="B190" i="1"/>
  <c r="O190" i="1"/>
  <c r="P190" i="1"/>
  <c r="Q190" i="1"/>
  <c r="J190" i="1"/>
  <c r="R190" i="1"/>
  <c r="K190" i="1"/>
  <c r="L190" i="1"/>
  <c r="M190" i="1"/>
  <c r="N190" i="1"/>
  <c r="A198" i="1"/>
  <c r="B198" i="1"/>
  <c r="O198" i="1"/>
  <c r="P198" i="1"/>
  <c r="Q198" i="1"/>
  <c r="J198" i="1"/>
  <c r="R198" i="1"/>
  <c r="K198" i="1"/>
  <c r="L198" i="1"/>
  <c r="M198" i="1"/>
  <c r="N198" i="1"/>
  <c r="A191" i="1"/>
  <c r="B191" i="1"/>
  <c r="N191" i="1"/>
  <c r="O191" i="1"/>
  <c r="P191" i="1"/>
  <c r="Q191" i="1"/>
  <c r="J191" i="1"/>
  <c r="R191" i="1"/>
  <c r="K191" i="1"/>
  <c r="L191" i="1"/>
  <c r="M191" i="1"/>
  <c r="A192" i="1"/>
  <c r="B192" i="1"/>
  <c r="M192" i="1"/>
  <c r="N192" i="1"/>
  <c r="O192" i="1"/>
  <c r="P192" i="1"/>
  <c r="Q192" i="1"/>
  <c r="J192" i="1"/>
  <c r="R192" i="1"/>
  <c r="K192" i="1"/>
  <c r="L192" i="1"/>
  <c r="A200" i="1"/>
  <c r="B200" i="1"/>
  <c r="M200" i="1"/>
  <c r="N200" i="1"/>
  <c r="O200" i="1"/>
  <c r="P200" i="1"/>
  <c r="Q200" i="1"/>
  <c r="J200" i="1"/>
  <c r="R200" i="1"/>
  <c r="K200" i="1"/>
  <c r="L200" i="1"/>
  <c r="A193" i="1"/>
  <c r="B193" i="1"/>
  <c r="L193" i="1"/>
  <c r="M193" i="1"/>
  <c r="N193" i="1"/>
  <c r="O193" i="1"/>
  <c r="P193" i="1"/>
  <c r="Q193" i="1"/>
  <c r="J193" i="1"/>
  <c r="R193" i="1"/>
  <c r="K193" i="1"/>
  <c r="A201" i="1"/>
  <c r="B201" i="1"/>
  <c r="L201" i="1"/>
  <c r="M201" i="1"/>
  <c r="N201" i="1"/>
  <c r="O201" i="1"/>
  <c r="P201" i="1"/>
  <c r="Q201" i="1"/>
  <c r="J201" i="1"/>
  <c r="R201" i="1"/>
  <c r="K201" i="1"/>
  <c r="A194" i="1"/>
  <c r="B194" i="1"/>
  <c r="K194" i="1"/>
  <c r="L194" i="1"/>
  <c r="M194" i="1"/>
  <c r="N194" i="1"/>
  <c r="O194" i="1"/>
  <c r="P194" i="1"/>
  <c r="Q194" i="1"/>
  <c r="J194" i="1"/>
  <c r="R194" i="1"/>
  <c r="A202" i="1"/>
  <c r="B202" i="1"/>
  <c r="K202" i="1"/>
  <c r="L202" i="1"/>
  <c r="M202" i="1"/>
  <c r="N202" i="1"/>
  <c r="O202" i="1"/>
  <c r="P202" i="1"/>
  <c r="Q202" i="1"/>
  <c r="J202" i="1"/>
  <c r="R202" i="1"/>
  <c r="A195" i="1"/>
  <c r="B195" i="1"/>
  <c r="J195" i="1"/>
  <c r="R195" i="1"/>
  <c r="K195" i="1"/>
  <c r="L195" i="1"/>
  <c r="M195" i="1"/>
  <c r="N195" i="1"/>
  <c r="O195" i="1"/>
  <c r="P195" i="1"/>
  <c r="Q195" i="1"/>
  <c r="A203" i="1"/>
  <c r="B203" i="1"/>
  <c r="J203" i="1"/>
  <c r="R203" i="1"/>
  <c r="K203" i="1"/>
  <c r="L203" i="1"/>
  <c r="M203" i="1"/>
  <c r="N203" i="1"/>
  <c r="O203" i="1"/>
  <c r="P203" i="1"/>
  <c r="Q203" i="1"/>
  <c r="A196" i="1"/>
  <c r="B196" i="1"/>
  <c r="Q196" i="1"/>
  <c r="J196" i="1"/>
  <c r="R196" i="1"/>
  <c r="K196" i="1"/>
  <c r="L196" i="1"/>
  <c r="M196" i="1"/>
  <c r="N196" i="1"/>
  <c r="O196" i="1"/>
  <c r="P196" i="1"/>
  <c r="A189" i="1"/>
  <c r="B189" i="1"/>
  <c r="P189" i="1"/>
  <c r="Q189" i="1"/>
  <c r="J189" i="1"/>
  <c r="R189" i="1"/>
  <c r="K189" i="1"/>
  <c r="L189" i="1"/>
  <c r="M189" i="1"/>
  <c r="N189" i="1"/>
  <c r="O189" i="1"/>
  <c r="A197" i="1"/>
  <c r="B197" i="1"/>
  <c r="P197" i="1"/>
  <c r="Q197" i="1"/>
  <c r="J197" i="1"/>
  <c r="R197" i="1"/>
  <c r="K197" i="1"/>
  <c r="L197" i="1"/>
  <c r="M197" i="1"/>
  <c r="N197" i="1"/>
  <c r="O197" i="1"/>
  <c r="A199" i="1"/>
  <c r="B199" i="1"/>
  <c r="N199" i="1"/>
  <c r="O199" i="1"/>
  <c r="P199" i="1"/>
  <c r="Q199" i="1"/>
  <c r="J199" i="1"/>
  <c r="R199" i="1"/>
  <c r="K199" i="1"/>
  <c r="L199" i="1"/>
  <c r="M199" i="1"/>
  <c r="C244" i="1"/>
  <c r="C245" i="1"/>
  <c r="C246" i="1"/>
  <c r="C247" i="1"/>
  <c r="C248" i="1"/>
  <c r="C249" i="1"/>
  <c r="C250" i="1"/>
  <c r="C251" i="1"/>
  <c r="C252" i="1"/>
  <c r="C253" i="1"/>
  <c r="C254" i="1"/>
  <c r="C255" i="1"/>
  <c r="C256" i="1"/>
  <c r="C257" i="1"/>
  <c r="C243" i="1"/>
  <c r="A248" i="1" l="1"/>
  <c r="B248" i="1"/>
  <c r="P248" i="1"/>
  <c r="L248" i="1"/>
  <c r="O248" i="1"/>
  <c r="Q248" i="1"/>
  <c r="R248" i="1"/>
  <c r="J248" i="1"/>
  <c r="K248" i="1"/>
  <c r="M248" i="1"/>
  <c r="N248" i="1"/>
  <c r="A254" i="1"/>
  <c r="B254" i="1"/>
  <c r="J254" i="1"/>
  <c r="R254" i="1"/>
  <c r="N254" i="1"/>
  <c r="O254" i="1"/>
  <c r="P254" i="1"/>
  <c r="Q254" i="1"/>
  <c r="K254" i="1"/>
  <c r="L254" i="1"/>
  <c r="M254" i="1"/>
  <c r="A246" i="1"/>
  <c r="B246" i="1"/>
  <c r="J246" i="1"/>
  <c r="R246" i="1"/>
  <c r="N246" i="1"/>
  <c r="L246" i="1"/>
  <c r="M246" i="1"/>
  <c r="O246" i="1"/>
  <c r="P246" i="1"/>
  <c r="Q246" i="1"/>
  <c r="K246" i="1"/>
  <c r="A245" i="1"/>
  <c r="B245" i="1"/>
  <c r="K245" i="1"/>
  <c r="O245" i="1"/>
  <c r="J245" i="1"/>
  <c r="L245" i="1"/>
  <c r="M245" i="1"/>
  <c r="N245" i="1"/>
  <c r="P245" i="1"/>
  <c r="Q245" i="1"/>
  <c r="R245" i="1"/>
  <c r="A253" i="1"/>
  <c r="B253" i="1"/>
  <c r="K253" i="1"/>
  <c r="O253" i="1"/>
  <c r="M253" i="1"/>
  <c r="N253" i="1"/>
  <c r="P253" i="1"/>
  <c r="Q253" i="1"/>
  <c r="R253" i="1"/>
  <c r="J253" i="1"/>
  <c r="L253" i="1"/>
  <c r="A244" i="1"/>
  <c r="B244" i="1"/>
  <c r="L244" i="1"/>
  <c r="P244" i="1"/>
  <c r="J244" i="1"/>
  <c r="K244" i="1"/>
  <c r="M244" i="1"/>
  <c r="N244" i="1"/>
  <c r="O244" i="1"/>
  <c r="Q244" i="1"/>
  <c r="R244" i="1"/>
  <c r="A251" i="1"/>
  <c r="B251" i="1"/>
  <c r="M251" i="1"/>
  <c r="Q251" i="1"/>
  <c r="J251" i="1"/>
  <c r="K251" i="1"/>
  <c r="L251" i="1"/>
  <c r="N251" i="1"/>
  <c r="O251" i="1"/>
  <c r="P251" i="1"/>
  <c r="R251" i="1"/>
  <c r="A252" i="1"/>
  <c r="B252" i="1"/>
  <c r="L252" i="1"/>
  <c r="P252" i="1"/>
  <c r="K252" i="1"/>
  <c r="M252" i="1"/>
  <c r="N252" i="1"/>
  <c r="O252" i="1"/>
  <c r="Q252" i="1"/>
  <c r="R252" i="1"/>
  <c r="J252" i="1"/>
  <c r="A243" i="1"/>
  <c r="B243" i="1"/>
  <c r="M243" i="1"/>
  <c r="Q243" i="1"/>
  <c r="R243" i="1"/>
  <c r="J243" i="1"/>
  <c r="K243" i="1"/>
  <c r="L243" i="1"/>
  <c r="N243" i="1"/>
  <c r="O243" i="1"/>
  <c r="P243" i="1"/>
  <c r="A250" i="1"/>
  <c r="B250" i="1"/>
  <c r="N250" i="1"/>
  <c r="J250" i="1"/>
  <c r="R250" i="1"/>
  <c r="K250" i="1"/>
  <c r="L250" i="1"/>
  <c r="M250" i="1"/>
  <c r="O250" i="1"/>
  <c r="P250" i="1"/>
  <c r="Q250" i="1"/>
  <c r="A257" i="1"/>
  <c r="B257" i="1"/>
  <c r="O257" i="1"/>
  <c r="K257" i="1"/>
  <c r="J257" i="1"/>
  <c r="L257" i="1"/>
  <c r="M257" i="1"/>
  <c r="N257" i="1"/>
  <c r="P257" i="1"/>
  <c r="Q257" i="1"/>
  <c r="R257" i="1"/>
  <c r="A249" i="1"/>
  <c r="B249" i="1"/>
  <c r="O249" i="1"/>
  <c r="K249" i="1"/>
  <c r="Q249" i="1"/>
  <c r="R249" i="1"/>
  <c r="J249" i="1"/>
  <c r="L249" i="1"/>
  <c r="M249" i="1"/>
  <c r="N249" i="1"/>
  <c r="P249" i="1"/>
  <c r="A256" i="1"/>
  <c r="B256" i="1"/>
  <c r="P256" i="1"/>
  <c r="L256" i="1"/>
  <c r="R256" i="1"/>
  <c r="J256" i="1"/>
  <c r="K256" i="1"/>
  <c r="M256" i="1"/>
  <c r="N256" i="1"/>
  <c r="O256" i="1"/>
  <c r="Q256" i="1"/>
  <c r="A255" i="1"/>
  <c r="B255" i="1"/>
  <c r="Q255" i="1"/>
  <c r="M255" i="1"/>
  <c r="P255" i="1"/>
  <c r="R255" i="1"/>
  <c r="J255" i="1"/>
  <c r="K255" i="1"/>
  <c r="L255" i="1"/>
  <c r="N255" i="1"/>
  <c r="O255" i="1"/>
  <c r="A247" i="1"/>
  <c r="B247" i="1"/>
  <c r="Q247" i="1"/>
  <c r="M247" i="1"/>
  <c r="N247" i="1"/>
  <c r="O247" i="1"/>
  <c r="P247" i="1"/>
  <c r="R247" i="1"/>
  <c r="J247" i="1"/>
  <c r="K247" i="1"/>
  <c r="L247"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G13" i="19" s="1"/>
  <c r="M114" i="1" s="1"/>
  <c r="C125" i="1" l="1"/>
  <c r="C124" i="1"/>
  <c r="C123" i="1"/>
  <c r="C122" i="1"/>
  <c r="C121" i="1"/>
  <c r="C120" i="1"/>
  <c r="C119" i="1"/>
  <c r="C118" i="1"/>
  <c r="C117" i="1"/>
  <c r="C116" i="1"/>
  <c r="A121" i="1" l="1"/>
  <c r="B121" i="1"/>
  <c r="Q121" i="1"/>
  <c r="J121" i="1"/>
  <c r="R121" i="1"/>
  <c r="K121" i="1"/>
  <c r="L121" i="1"/>
  <c r="M121" i="1"/>
  <c r="N121" i="1"/>
  <c r="O121" i="1"/>
  <c r="P121" i="1"/>
  <c r="A123" i="1"/>
  <c r="B123" i="1"/>
  <c r="P123" i="1"/>
  <c r="Q123" i="1"/>
  <c r="J123" i="1"/>
  <c r="R123" i="1"/>
  <c r="K123" i="1"/>
  <c r="L123" i="1"/>
  <c r="M123" i="1"/>
  <c r="N123" i="1"/>
  <c r="O123" i="1"/>
  <c r="A116" i="1"/>
  <c r="B116" i="1"/>
  <c r="N116" i="1"/>
  <c r="O116" i="1"/>
  <c r="P116" i="1"/>
  <c r="Q116" i="1"/>
  <c r="J116" i="1"/>
  <c r="R116" i="1"/>
  <c r="K116" i="1"/>
  <c r="L116" i="1"/>
  <c r="M116" i="1"/>
  <c r="A125" i="1"/>
  <c r="B125" i="1"/>
  <c r="N125" i="1"/>
  <c r="O125" i="1"/>
  <c r="P125" i="1"/>
  <c r="Q125" i="1"/>
  <c r="J125" i="1"/>
  <c r="R125" i="1"/>
  <c r="K125" i="1"/>
  <c r="L125" i="1"/>
  <c r="M125" i="1"/>
  <c r="A118" i="1"/>
  <c r="B118" i="1"/>
  <c r="L118" i="1"/>
  <c r="M118" i="1"/>
  <c r="N118" i="1"/>
  <c r="O118" i="1"/>
  <c r="P118" i="1"/>
  <c r="Q118" i="1"/>
  <c r="J118" i="1"/>
  <c r="R118" i="1"/>
  <c r="K118" i="1"/>
  <c r="A120" i="1"/>
  <c r="B120" i="1"/>
  <c r="J120" i="1"/>
  <c r="R120" i="1"/>
  <c r="K120" i="1"/>
  <c r="L120" i="1"/>
  <c r="M120" i="1"/>
  <c r="N120" i="1"/>
  <c r="O120" i="1"/>
  <c r="P120" i="1"/>
  <c r="Q120" i="1"/>
  <c r="A122" i="1"/>
  <c r="B122" i="1"/>
  <c r="P122" i="1"/>
  <c r="Q122" i="1"/>
  <c r="J122" i="1"/>
  <c r="R122" i="1"/>
  <c r="K122" i="1"/>
  <c r="L122" i="1"/>
  <c r="M122" i="1"/>
  <c r="N122" i="1"/>
  <c r="O122" i="1"/>
  <c r="A124" i="1"/>
  <c r="B124" i="1"/>
  <c r="O124" i="1"/>
  <c r="P124" i="1"/>
  <c r="Q124" i="1"/>
  <c r="J124" i="1"/>
  <c r="R124" i="1"/>
  <c r="K124" i="1"/>
  <c r="L124" i="1"/>
  <c r="M124" i="1"/>
  <c r="N124" i="1"/>
  <c r="A117" i="1"/>
  <c r="B117" i="1"/>
  <c r="M117" i="1"/>
  <c r="N117" i="1"/>
  <c r="O117" i="1"/>
  <c r="P117" i="1"/>
  <c r="Q117" i="1"/>
  <c r="J117" i="1"/>
  <c r="R117" i="1"/>
  <c r="K117" i="1"/>
  <c r="L117" i="1"/>
  <c r="A119" i="1"/>
  <c r="B119" i="1"/>
  <c r="K119" i="1"/>
  <c r="L119" i="1"/>
  <c r="M119" i="1"/>
  <c r="N119" i="1"/>
  <c r="O119" i="1"/>
  <c r="P119" i="1"/>
  <c r="Q119" i="1"/>
  <c r="J119" i="1"/>
  <c r="R119" i="1"/>
  <c r="C975" i="1"/>
  <c r="C976" i="1"/>
  <c r="C977" i="1"/>
  <c r="C978" i="1"/>
  <c r="C979" i="1"/>
  <c r="C980" i="1"/>
  <c r="C981" i="1"/>
  <c r="C982" i="1"/>
  <c r="C983" i="1"/>
  <c r="C984" i="1"/>
  <c r="C974" i="1"/>
  <c r="B982" i="1" l="1"/>
  <c r="A982" i="1"/>
  <c r="M982" i="1"/>
  <c r="N982" i="1"/>
  <c r="O982" i="1"/>
  <c r="P982" i="1"/>
  <c r="Q982" i="1"/>
  <c r="J982" i="1"/>
  <c r="R982" i="1"/>
  <c r="K982" i="1"/>
  <c r="L982" i="1"/>
  <c r="B978" i="1"/>
  <c r="A978" i="1"/>
  <c r="Q978" i="1"/>
  <c r="J978" i="1"/>
  <c r="R978" i="1"/>
  <c r="K978" i="1"/>
  <c r="L978" i="1"/>
  <c r="M978" i="1"/>
  <c r="N978" i="1"/>
  <c r="O978" i="1"/>
  <c r="P978" i="1"/>
  <c r="A984" i="1"/>
  <c r="B984" i="1"/>
  <c r="K984" i="1"/>
  <c r="L984" i="1"/>
  <c r="M984" i="1"/>
  <c r="N984" i="1"/>
  <c r="O984" i="1"/>
  <c r="P984" i="1"/>
  <c r="Q984" i="1"/>
  <c r="J984" i="1"/>
  <c r="R984" i="1"/>
  <c r="A976" i="1"/>
  <c r="B976" i="1"/>
  <c r="K976" i="1"/>
  <c r="L976" i="1"/>
  <c r="M976" i="1"/>
  <c r="N976" i="1"/>
  <c r="O976" i="1"/>
  <c r="P976" i="1"/>
  <c r="Q976" i="1"/>
  <c r="J976" i="1"/>
  <c r="R976" i="1"/>
  <c r="B974" i="1"/>
  <c r="A974" i="1"/>
  <c r="M974" i="1"/>
  <c r="N974" i="1"/>
  <c r="O974" i="1"/>
  <c r="P974" i="1"/>
  <c r="Q974" i="1"/>
  <c r="J974" i="1"/>
  <c r="R974" i="1"/>
  <c r="K974" i="1"/>
  <c r="L974" i="1"/>
  <c r="A983" i="1"/>
  <c r="B983" i="1"/>
  <c r="L983" i="1"/>
  <c r="M983" i="1"/>
  <c r="N983" i="1"/>
  <c r="O983" i="1"/>
  <c r="P983" i="1"/>
  <c r="Q983" i="1"/>
  <c r="J983" i="1"/>
  <c r="R983" i="1"/>
  <c r="K983" i="1"/>
  <c r="A975" i="1"/>
  <c r="B975" i="1"/>
  <c r="L975" i="1"/>
  <c r="M975" i="1"/>
  <c r="N975" i="1"/>
  <c r="O975" i="1"/>
  <c r="P975" i="1"/>
  <c r="Q975" i="1"/>
  <c r="J975" i="1"/>
  <c r="R975" i="1"/>
  <c r="K975" i="1"/>
  <c r="A981" i="1"/>
  <c r="B981" i="1"/>
  <c r="N981" i="1"/>
  <c r="O981" i="1"/>
  <c r="P981" i="1"/>
  <c r="Q981" i="1"/>
  <c r="J981" i="1"/>
  <c r="R981" i="1"/>
  <c r="K981" i="1"/>
  <c r="L981" i="1"/>
  <c r="M981" i="1"/>
  <c r="A980" i="1"/>
  <c r="B980" i="1"/>
  <c r="O980" i="1"/>
  <c r="P980" i="1"/>
  <c r="Q980" i="1"/>
  <c r="J980" i="1"/>
  <c r="R980" i="1"/>
  <c r="K980" i="1"/>
  <c r="L980" i="1"/>
  <c r="M980" i="1"/>
  <c r="N980" i="1"/>
  <c r="A979" i="1"/>
  <c r="B979" i="1"/>
  <c r="P979" i="1"/>
  <c r="Q979" i="1"/>
  <c r="J979" i="1"/>
  <c r="R979" i="1"/>
  <c r="K979" i="1"/>
  <c r="L979" i="1"/>
  <c r="M979" i="1"/>
  <c r="N979" i="1"/>
  <c r="O979" i="1"/>
  <c r="A977" i="1"/>
  <c r="B977" i="1"/>
  <c r="J977" i="1"/>
  <c r="R977" i="1"/>
  <c r="K977" i="1"/>
  <c r="L977" i="1"/>
  <c r="M977" i="1"/>
  <c r="N977" i="1"/>
  <c r="O977" i="1"/>
  <c r="P977" i="1"/>
  <c r="Q977"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A464" i="1" l="1"/>
  <c r="B464" i="1"/>
  <c r="N464" i="1"/>
  <c r="Q464" i="1"/>
  <c r="J464" i="1"/>
  <c r="R464" i="1"/>
  <c r="M464" i="1"/>
  <c r="K464" i="1"/>
  <c r="L464" i="1"/>
  <c r="O464" i="1"/>
  <c r="P464" i="1"/>
  <c r="A477" i="1"/>
  <c r="B477" i="1"/>
  <c r="P477" i="1"/>
  <c r="Q477" i="1"/>
  <c r="J477" i="1"/>
  <c r="R477" i="1"/>
  <c r="K477" i="1"/>
  <c r="L477" i="1"/>
  <c r="M477" i="1"/>
  <c r="N477" i="1"/>
  <c r="O477" i="1"/>
  <c r="A437" i="1"/>
  <c r="B437" i="1"/>
  <c r="Q437" i="1"/>
  <c r="L437" i="1"/>
  <c r="M437" i="1"/>
  <c r="P437" i="1"/>
  <c r="K437" i="1"/>
  <c r="N437" i="1"/>
  <c r="O437" i="1"/>
  <c r="R437" i="1"/>
  <c r="J437" i="1"/>
  <c r="B476" i="1"/>
  <c r="A476" i="1"/>
  <c r="Q476" i="1"/>
  <c r="J476" i="1"/>
  <c r="R476" i="1"/>
  <c r="K476" i="1"/>
  <c r="L476" i="1"/>
  <c r="M476" i="1"/>
  <c r="N476" i="1"/>
  <c r="O476" i="1"/>
  <c r="P476" i="1"/>
  <c r="B468" i="1"/>
  <c r="A468" i="1"/>
  <c r="J468" i="1"/>
  <c r="R468" i="1"/>
  <c r="M468" i="1"/>
  <c r="N468" i="1"/>
  <c r="Q468" i="1"/>
  <c r="K468" i="1"/>
  <c r="L468" i="1"/>
  <c r="O468" i="1"/>
  <c r="P468" i="1"/>
  <c r="B460" i="1"/>
  <c r="A460" i="1"/>
  <c r="J460" i="1"/>
  <c r="R460" i="1"/>
  <c r="M460" i="1"/>
  <c r="N460" i="1"/>
  <c r="Q460" i="1"/>
  <c r="L460" i="1"/>
  <c r="O460" i="1"/>
  <c r="P460" i="1"/>
  <c r="K460" i="1"/>
  <c r="B444" i="1"/>
  <c r="A444" i="1"/>
  <c r="J444" i="1"/>
  <c r="R444" i="1"/>
  <c r="M444" i="1"/>
  <c r="N444" i="1"/>
  <c r="Q444" i="1"/>
  <c r="L444" i="1"/>
  <c r="O444" i="1"/>
  <c r="P444" i="1"/>
  <c r="K444" i="1"/>
  <c r="A483" i="1"/>
  <c r="B483" i="1"/>
  <c r="J483" i="1"/>
  <c r="R483" i="1"/>
  <c r="K483" i="1"/>
  <c r="L483" i="1"/>
  <c r="M483" i="1"/>
  <c r="N483" i="1"/>
  <c r="O483" i="1"/>
  <c r="P483" i="1"/>
  <c r="Q483" i="1"/>
  <c r="A475" i="1"/>
  <c r="B475" i="1"/>
  <c r="K475" i="1"/>
  <c r="N475" i="1"/>
  <c r="J475" i="1"/>
  <c r="R475" i="1"/>
  <c r="L475" i="1"/>
  <c r="M475" i="1"/>
  <c r="O475" i="1"/>
  <c r="P475" i="1"/>
  <c r="Q475" i="1"/>
  <c r="A467" i="1"/>
  <c r="B467" i="1"/>
  <c r="K467" i="1"/>
  <c r="N467" i="1"/>
  <c r="O467" i="1"/>
  <c r="J467" i="1"/>
  <c r="R467" i="1"/>
  <c r="M467" i="1"/>
  <c r="P467" i="1"/>
  <c r="Q467" i="1"/>
  <c r="L467" i="1"/>
  <c r="A459" i="1"/>
  <c r="B459" i="1"/>
  <c r="K459" i="1"/>
  <c r="N459" i="1"/>
  <c r="O459" i="1"/>
  <c r="J459" i="1"/>
  <c r="R459" i="1"/>
  <c r="L459" i="1"/>
  <c r="M459" i="1"/>
  <c r="P459" i="1"/>
  <c r="Q459" i="1"/>
  <c r="A451" i="1"/>
  <c r="B451" i="1"/>
  <c r="K451" i="1"/>
  <c r="N451" i="1"/>
  <c r="O451" i="1"/>
  <c r="J451" i="1"/>
  <c r="R451" i="1"/>
  <c r="M451" i="1"/>
  <c r="P451" i="1"/>
  <c r="Q451" i="1"/>
  <c r="L451" i="1"/>
  <c r="A443" i="1"/>
  <c r="B443" i="1"/>
  <c r="K443" i="1"/>
  <c r="N443" i="1"/>
  <c r="O443" i="1"/>
  <c r="J443" i="1"/>
  <c r="R443" i="1"/>
  <c r="L443" i="1"/>
  <c r="M443" i="1"/>
  <c r="P443" i="1"/>
  <c r="Q443" i="1"/>
  <c r="A435" i="1"/>
  <c r="B435" i="1"/>
  <c r="K435" i="1"/>
  <c r="N435" i="1"/>
  <c r="O435" i="1"/>
  <c r="J435" i="1"/>
  <c r="R435" i="1"/>
  <c r="M435" i="1"/>
  <c r="P435" i="1"/>
  <c r="Q435" i="1"/>
  <c r="L435" i="1"/>
  <c r="A427" i="1"/>
  <c r="B427" i="1"/>
  <c r="K427" i="1"/>
  <c r="N427" i="1"/>
  <c r="O427" i="1"/>
  <c r="J427" i="1"/>
  <c r="R427" i="1"/>
  <c r="L427" i="1"/>
  <c r="M427" i="1"/>
  <c r="P427" i="1"/>
  <c r="Q427" i="1"/>
  <c r="A419" i="1"/>
  <c r="B419" i="1"/>
  <c r="K419" i="1"/>
  <c r="N419" i="1"/>
  <c r="O419" i="1"/>
  <c r="J419" i="1"/>
  <c r="R419" i="1"/>
  <c r="M419" i="1"/>
  <c r="P419" i="1"/>
  <c r="Q419" i="1"/>
  <c r="L419" i="1"/>
  <c r="A482" i="1"/>
  <c r="B482" i="1"/>
  <c r="K482" i="1"/>
  <c r="L482" i="1"/>
  <c r="M482" i="1"/>
  <c r="N482" i="1"/>
  <c r="O482" i="1"/>
  <c r="P482" i="1"/>
  <c r="Q482" i="1"/>
  <c r="J482" i="1"/>
  <c r="R482" i="1"/>
  <c r="A474" i="1"/>
  <c r="B474" i="1"/>
  <c r="L474" i="1"/>
  <c r="O474" i="1"/>
  <c r="P474" i="1"/>
  <c r="K474" i="1"/>
  <c r="N474" i="1"/>
  <c r="Q474" i="1"/>
  <c r="R474" i="1"/>
  <c r="J474" i="1"/>
  <c r="M474" i="1"/>
  <c r="A466" i="1"/>
  <c r="B466" i="1"/>
  <c r="L466" i="1"/>
  <c r="O466" i="1"/>
  <c r="P466" i="1"/>
  <c r="K466" i="1"/>
  <c r="J466" i="1"/>
  <c r="M466" i="1"/>
  <c r="N466" i="1"/>
  <c r="Q466" i="1"/>
  <c r="R466" i="1"/>
  <c r="A458" i="1"/>
  <c r="B458" i="1"/>
  <c r="L458" i="1"/>
  <c r="O458" i="1"/>
  <c r="P458" i="1"/>
  <c r="K458" i="1"/>
  <c r="N458" i="1"/>
  <c r="Q458" i="1"/>
  <c r="R458" i="1"/>
  <c r="J458" i="1"/>
  <c r="M458" i="1"/>
  <c r="A450" i="1"/>
  <c r="B450" i="1"/>
  <c r="L450" i="1"/>
  <c r="O450" i="1"/>
  <c r="P450" i="1"/>
  <c r="K450" i="1"/>
  <c r="J450" i="1"/>
  <c r="M450" i="1"/>
  <c r="N450" i="1"/>
  <c r="Q450" i="1"/>
  <c r="R450" i="1"/>
  <c r="A442" i="1"/>
  <c r="B442" i="1"/>
  <c r="L442" i="1"/>
  <c r="O442" i="1"/>
  <c r="P442" i="1"/>
  <c r="K442" i="1"/>
  <c r="N442" i="1"/>
  <c r="Q442" i="1"/>
  <c r="R442" i="1"/>
  <c r="J442" i="1"/>
  <c r="M442" i="1"/>
  <c r="A434" i="1"/>
  <c r="B434" i="1"/>
  <c r="L434" i="1"/>
  <c r="O434" i="1"/>
  <c r="P434" i="1"/>
  <c r="K434" i="1"/>
  <c r="J434" i="1"/>
  <c r="M434" i="1"/>
  <c r="N434" i="1"/>
  <c r="Q434" i="1"/>
  <c r="R434" i="1"/>
  <c r="A426" i="1"/>
  <c r="B426" i="1"/>
  <c r="L426" i="1"/>
  <c r="O426" i="1"/>
  <c r="P426" i="1"/>
  <c r="K426" i="1"/>
  <c r="N426" i="1"/>
  <c r="Q426" i="1"/>
  <c r="R426" i="1"/>
  <c r="J426" i="1"/>
  <c r="M426" i="1"/>
  <c r="A418" i="1"/>
  <c r="B418" i="1"/>
  <c r="L418" i="1"/>
  <c r="O418" i="1"/>
  <c r="P418" i="1"/>
  <c r="K418" i="1"/>
  <c r="J418" i="1"/>
  <c r="M418" i="1"/>
  <c r="N418" i="1"/>
  <c r="Q418" i="1"/>
  <c r="R418" i="1"/>
  <c r="A432" i="1"/>
  <c r="B432" i="1"/>
  <c r="N432" i="1"/>
  <c r="Q432" i="1"/>
  <c r="J432" i="1"/>
  <c r="R432" i="1"/>
  <c r="M432" i="1"/>
  <c r="K432" i="1"/>
  <c r="L432" i="1"/>
  <c r="O432" i="1"/>
  <c r="P432" i="1"/>
  <c r="A479" i="1"/>
  <c r="B479" i="1"/>
  <c r="N479" i="1"/>
  <c r="O479" i="1"/>
  <c r="P479" i="1"/>
  <c r="Q479" i="1"/>
  <c r="J479" i="1"/>
  <c r="R479" i="1"/>
  <c r="K479" i="1"/>
  <c r="L479" i="1"/>
  <c r="M479" i="1"/>
  <c r="A461" i="1"/>
  <c r="B461" i="1"/>
  <c r="Q461" i="1"/>
  <c r="L461" i="1"/>
  <c r="M461" i="1"/>
  <c r="P461" i="1"/>
  <c r="J461" i="1"/>
  <c r="K461" i="1"/>
  <c r="N461" i="1"/>
  <c r="O461" i="1"/>
  <c r="R461" i="1"/>
  <c r="A445" i="1"/>
  <c r="B445" i="1"/>
  <c r="Q445" i="1"/>
  <c r="L445" i="1"/>
  <c r="M445" i="1"/>
  <c r="P445" i="1"/>
  <c r="J445" i="1"/>
  <c r="K445" i="1"/>
  <c r="N445" i="1"/>
  <c r="O445" i="1"/>
  <c r="R445" i="1"/>
  <c r="A481" i="1"/>
  <c r="B481" i="1"/>
  <c r="L481" i="1"/>
  <c r="M481" i="1"/>
  <c r="N481" i="1"/>
  <c r="O481" i="1"/>
  <c r="P481" i="1"/>
  <c r="Q481" i="1"/>
  <c r="J481" i="1"/>
  <c r="R481" i="1"/>
  <c r="K481" i="1"/>
  <c r="A473" i="1"/>
  <c r="B473" i="1"/>
  <c r="M473" i="1"/>
  <c r="P473" i="1"/>
  <c r="Q473" i="1"/>
  <c r="L473" i="1"/>
  <c r="J473" i="1"/>
  <c r="K473" i="1"/>
  <c r="N473" i="1"/>
  <c r="O473" i="1"/>
  <c r="R473" i="1"/>
  <c r="A465" i="1"/>
  <c r="B465" i="1"/>
  <c r="M465" i="1"/>
  <c r="P465" i="1"/>
  <c r="Q465" i="1"/>
  <c r="L465" i="1"/>
  <c r="O465" i="1"/>
  <c r="R465" i="1"/>
  <c r="J465" i="1"/>
  <c r="K465" i="1"/>
  <c r="N465" i="1"/>
  <c r="A457" i="1"/>
  <c r="B457" i="1"/>
  <c r="M457" i="1"/>
  <c r="P457" i="1"/>
  <c r="Q457" i="1"/>
  <c r="L457" i="1"/>
  <c r="J457" i="1"/>
  <c r="K457" i="1"/>
  <c r="N457" i="1"/>
  <c r="O457" i="1"/>
  <c r="R457" i="1"/>
  <c r="A449" i="1"/>
  <c r="B449" i="1"/>
  <c r="M449" i="1"/>
  <c r="P449" i="1"/>
  <c r="Q449" i="1"/>
  <c r="L449" i="1"/>
  <c r="O449" i="1"/>
  <c r="R449" i="1"/>
  <c r="J449" i="1"/>
  <c r="K449" i="1"/>
  <c r="N449" i="1"/>
  <c r="A441" i="1"/>
  <c r="B441" i="1"/>
  <c r="M441" i="1"/>
  <c r="P441" i="1"/>
  <c r="Q441" i="1"/>
  <c r="L441" i="1"/>
  <c r="J441" i="1"/>
  <c r="K441" i="1"/>
  <c r="N441" i="1"/>
  <c r="O441" i="1"/>
  <c r="R441" i="1"/>
  <c r="A433" i="1"/>
  <c r="B433" i="1"/>
  <c r="M433" i="1"/>
  <c r="P433" i="1"/>
  <c r="Q433" i="1"/>
  <c r="L433" i="1"/>
  <c r="O433" i="1"/>
  <c r="R433" i="1"/>
  <c r="J433" i="1"/>
  <c r="K433" i="1"/>
  <c r="N433" i="1"/>
  <c r="A425" i="1"/>
  <c r="B425" i="1"/>
  <c r="M425" i="1"/>
  <c r="P425" i="1"/>
  <c r="Q425" i="1"/>
  <c r="L425" i="1"/>
  <c r="J425" i="1"/>
  <c r="K425" i="1"/>
  <c r="N425" i="1"/>
  <c r="O425" i="1"/>
  <c r="R425" i="1"/>
  <c r="A417" i="1"/>
  <c r="B417" i="1"/>
  <c r="M417" i="1"/>
  <c r="P417" i="1"/>
  <c r="Q417" i="1"/>
  <c r="L417" i="1"/>
  <c r="O417" i="1"/>
  <c r="R417" i="1"/>
  <c r="J417" i="1"/>
  <c r="K417" i="1"/>
  <c r="N417" i="1"/>
  <c r="A448" i="1"/>
  <c r="B448" i="1"/>
  <c r="N448" i="1"/>
  <c r="Q448" i="1"/>
  <c r="J448" i="1"/>
  <c r="R448" i="1"/>
  <c r="M448" i="1"/>
  <c r="K448" i="1"/>
  <c r="L448" i="1"/>
  <c r="O448" i="1"/>
  <c r="P448" i="1"/>
  <c r="B424" i="1"/>
  <c r="A424" i="1"/>
  <c r="N424" i="1"/>
  <c r="Q424" i="1"/>
  <c r="J424" i="1"/>
  <c r="R424" i="1"/>
  <c r="M424" i="1"/>
  <c r="P424" i="1"/>
  <c r="K424" i="1"/>
  <c r="L424" i="1"/>
  <c r="O424" i="1"/>
  <c r="A416" i="1"/>
  <c r="B416" i="1"/>
  <c r="N416" i="1"/>
  <c r="Q416" i="1"/>
  <c r="J416" i="1"/>
  <c r="R416" i="1"/>
  <c r="M416" i="1"/>
  <c r="K416" i="1"/>
  <c r="L416" i="1"/>
  <c r="O416" i="1"/>
  <c r="P416" i="1"/>
  <c r="A455" i="1"/>
  <c r="B455" i="1"/>
  <c r="O455" i="1"/>
  <c r="J455" i="1"/>
  <c r="R455" i="1"/>
  <c r="K455" i="1"/>
  <c r="N455" i="1"/>
  <c r="L455" i="1"/>
  <c r="M455" i="1"/>
  <c r="P455" i="1"/>
  <c r="Q455" i="1"/>
  <c r="A472" i="1"/>
  <c r="B472" i="1"/>
  <c r="N472" i="1"/>
  <c r="Q472" i="1"/>
  <c r="J472" i="1"/>
  <c r="R472" i="1"/>
  <c r="M472" i="1"/>
  <c r="P472" i="1"/>
  <c r="K472" i="1"/>
  <c r="L472" i="1"/>
  <c r="O472" i="1"/>
  <c r="B440" i="1"/>
  <c r="A440" i="1"/>
  <c r="N440" i="1"/>
  <c r="Q440" i="1"/>
  <c r="J440" i="1"/>
  <c r="R440" i="1"/>
  <c r="M440" i="1"/>
  <c r="P440" i="1"/>
  <c r="K440" i="1"/>
  <c r="L440" i="1"/>
  <c r="O440" i="1"/>
  <c r="A471" i="1"/>
  <c r="B471" i="1"/>
  <c r="O471" i="1"/>
  <c r="J471" i="1"/>
  <c r="R471" i="1"/>
  <c r="K471" i="1"/>
  <c r="N471" i="1"/>
  <c r="L471" i="1"/>
  <c r="M471" i="1"/>
  <c r="P471" i="1"/>
  <c r="Q471" i="1"/>
  <c r="A463" i="1"/>
  <c r="B463" i="1"/>
  <c r="O463" i="1"/>
  <c r="J463" i="1"/>
  <c r="R463" i="1"/>
  <c r="K463" i="1"/>
  <c r="N463" i="1"/>
  <c r="Q463" i="1"/>
  <c r="L463" i="1"/>
  <c r="M463" i="1"/>
  <c r="P463" i="1"/>
  <c r="A447" i="1"/>
  <c r="B447" i="1"/>
  <c r="O447" i="1"/>
  <c r="J447" i="1"/>
  <c r="R447" i="1"/>
  <c r="K447" i="1"/>
  <c r="N447" i="1"/>
  <c r="Q447" i="1"/>
  <c r="L447" i="1"/>
  <c r="M447" i="1"/>
  <c r="P447" i="1"/>
  <c r="A439" i="1"/>
  <c r="B439" i="1"/>
  <c r="O439" i="1"/>
  <c r="J439" i="1"/>
  <c r="R439" i="1"/>
  <c r="K439" i="1"/>
  <c r="N439" i="1"/>
  <c r="L439" i="1"/>
  <c r="M439" i="1"/>
  <c r="P439" i="1"/>
  <c r="Q439" i="1"/>
  <c r="A431" i="1"/>
  <c r="B431" i="1"/>
  <c r="O431" i="1"/>
  <c r="J431" i="1"/>
  <c r="R431" i="1"/>
  <c r="K431" i="1"/>
  <c r="N431" i="1"/>
  <c r="Q431" i="1"/>
  <c r="L431" i="1"/>
  <c r="M431" i="1"/>
  <c r="P431" i="1"/>
  <c r="A423" i="1"/>
  <c r="B423" i="1"/>
  <c r="O423" i="1"/>
  <c r="J423" i="1"/>
  <c r="R423" i="1"/>
  <c r="K423" i="1"/>
  <c r="N423" i="1"/>
  <c r="L423" i="1"/>
  <c r="M423" i="1"/>
  <c r="P423" i="1"/>
  <c r="Q423" i="1"/>
  <c r="A415" i="1"/>
  <c r="B415" i="1"/>
  <c r="O415" i="1"/>
  <c r="J415" i="1"/>
  <c r="R415" i="1"/>
  <c r="K415" i="1"/>
  <c r="N415" i="1"/>
  <c r="Q415" i="1"/>
  <c r="L415" i="1"/>
  <c r="M415" i="1"/>
  <c r="P415" i="1"/>
  <c r="A478" i="1"/>
  <c r="B478" i="1"/>
  <c r="O478" i="1"/>
  <c r="P478" i="1"/>
  <c r="Q478" i="1"/>
  <c r="J478" i="1"/>
  <c r="R478" i="1"/>
  <c r="K478" i="1"/>
  <c r="L478" i="1"/>
  <c r="M478" i="1"/>
  <c r="N478" i="1"/>
  <c r="A470" i="1"/>
  <c r="B470" i="1"/>
  <c r="P470" i="1"/>
  <c r="K470" i="1"/>
  <c r="L470" i="1"/>
  <c r="O470" i="1"/>
  <c r="R470" i="1"/>
  <c r="J470" i="1"/>
  <c r="M470" i="1"/>
  <c r="N470" i="1"/>
  <c r="Q470" i="1"/>
  <c r="A462" i="1"/>
  <c r="B462" i="1"/>
  <c r="P462" i="1"/>
  <c r="K462" i="1"/>
  <c r="L462" i="1"/>
  <c r="O462" i="1"/>
  <c r="J462" i="1"/>
  <c r="M462" i="1"/>
  <c r="N462" i="1"/>
  <c r="Q462" i="1"/>
  <c r="R462" i="1"/>
  <c r="A454" i="1"/>
  <c r="B454" i="1"/>
  <c r="P454" i="1"/>
  <c r="K454" i="1"/>
  <c r="L454" i="1"/>
  <c r="O454" i="1"/>
  <c r="R454" i="1"/>
  <c r="J454" i="1"/>
  <c r="M454" i="1"/>
  <c r="N454" i="1"/>
  <c r="Q454" i="1"/>
  <c r="A446" i="1"/>
  <c r="B446" i="1"/>
  <c r="P446" i="1"/>
  <c r="K446" i="1"/>
  <c r="L446" i="1"/>
  <c r="O446" i="1"/>
  <c r="J446" i="1"/>
  <c r="M446" i="1"/>
  <c r="N446" i="1"/>
  <c r="Q446" i="1"/>
  <c r="R446" i="1"/>
  <c r="A438" i="1"/>
  <c r="B438" i="1"/>
  <c r="P438" i="1"/>
  <c r="K438" i="1"/>
  <c r="L438" i="1"/>
  <c r="O438" i="1"/>
  <c r="R438" i="1"/>
  <c r="J438" i="1"/>
  <c r="M438" i="1"/>
  <c r="N438" i="1"/>
  <c r="Q438" i="1"/>
  <c r="A430" i="1"/>
  <c r="B430" i="1"/>
  <c r="P430" i="1"/>
  <c r="K430" i="1"/>
  <c r="L430" i="1"/>
  <c r="O430" i="1"/>
  <c r="J430" i="1"/>
  <c r="M430" i="1"/>
  <c r="N430" i="1"/>
  <c r="Q430" i="1"/>
  <c r="R430" i="1"/>
  <c r="A422" i="1"/>
  <c r="B422" i="1"/>
  <c r="P422" i="1"/>
  <c r="K422" i="1"/>
  <c r="L422" i="1"/>
  <c r="O422" i="1"/>
  <c r="R422" i="1"/>
  <c r="J422" i="1"/>
  <c r="M422" i="1"/>
  <c r="N422" i="1"/>
  <c r="Q422" i="1"/>
  <c r="A414" i="1"/>
  <c r="B414" i="1"/>
  <c r="P414" i="1"/>
  <c r="K414" i="1"/>
  <c r="L414" i="1"/>
  <c r="O414" i="1"/>
  <c r="J414" i="1"/>
  <c r="M414" i="1"/>
  <c r="N414" i="1"/>
  <c r="Q414" i="1"/>
  <c r="R414" i="1"/>
  <c r="A480" i="1"/>
  <c r="B480" i="1"/>
  <c r="M480" i="1"/>
  <c r="N480" i="1"/>
  <c r="O480" i="1"/>
  <c r="P480" i="1"/>
  <c r="Q480" i="1"/>
  <c r="J480" i="1"/>
  <c r="R480" i="1"/>
  <c r="K480" i="1"/>
  <c r="L480" i="1"/>
  <c r="A456" i="1"/>
  <c r="B456" i="1"/>
  <c r="N456" i="1"/>
  <c r="Q456" i="1"/>
  <c r="J456" i="1"/>
  <c r="R456" i="1"/>
  <c r="M456" i="1"/>
  <c r="P456" i="1"/>
  <c r="K456" i="1"/>
  <c r="L456" i="1"/>
  <c r="O456" i="1"/>
  <c r="A469" i="1"/>
  <c r="B469" i="1"/>
  <c r="Q469" i="1"/>
  <c r="L469" i="1"/>
  <c r="M469" i="1"/>
  <c r="P469" i="1"/>
  <c r="K469" i="1"/>
  <c r="N469" i="1"/>
  <c r="O469" i="1"/>
  <c r="R469" i="1"/>
  <c r="J469" i="1"/>
  <c r="A453" i="1"/>
  <c r="B453" i="1"/>
  <c r="Q453" i="1"/>
  <c r="L453" i="1"/>
  <c r="M453" i="1"/>
  <c r="P453" i="1"/>
  <c r="K453" i="1"/>
  <c r="N453" i="1"/>
  <c r="O453" i="1"/>
  <c r="R453" i="1"/>
  <c r="J453" i="1"/>
  <c r="A429" i="1"/>
  <c r="B429" i="1"/>
  <c r="Q429" i="1"/>
  <c r="L429" i="1"/>
  <c r="M429" i="1"/>
  <c r="P429" i="1"/>
  <c r="J429" i="1"/>
  <c r="K429" i="1"/>
  <c r="N429" i="1"/>
  <c r="O429" i="1"/>
  <c r="R429" i="1"/>
  <c r="A421" i="1"/>
  <c r="B421" i="1"/>
  <c r="Q421" i="1"/>
  <c r="L421" i="1"/>
  <c r="M421" i="1"/>
  <c r="P421" i="1"/>
  <c r="K421" i="1"/>
  <c r="N421" i="1"/>
  <c r="O421" i="1"/>
  <c r="R421" i="1"/>
  <c r="J421" i="1"/>
  <c r="A413" i="1"/>
  <c r="B413" i="1"/>
  <c r="Q413" i="1"/>
  <c r="L413" i="1"/>
  <c r="M413" i="1"/>
  <c r="P413" i="1"/>
  <c r="J413" i="1"/>
  <c r="K413" i="1"/>
  <c r="N413" i="1"/>
  <c r="O413" i="1"/>
  <c r="R413" i="1"/>
  <c r="B452" i="1"/>
  <c r="A452" i="1"/>
  <c r="J452" i="1"/>
  <c r="R452" i="1"/>
  <c r="M452" i="1"/>
  <c r="N452" i="1"/>
  <c r="Q452" i="1"/>
  <c r="K452" i="1"/>
  <c r="L452" i="1"/>
  <c r="O452" i="1"/>
  <c r="P452" i="1"/>
  <c r="B436" i="1"/>
  <c r="A436" i="1"/>
  <c r="J436" i="1"/>
  <c r="R436" i="1"/>
  <c r="M436" i="1"/>
  <c r="N436" i="1"/>
  <c r="Q436" i="1"/>
  <c r="K436" i="1"/>
  <c r="L436" i="1"/>
  <c r="O436" i="1"/>
  <c r="P436" i="1"/>
  <c r="B428" i="1"/>
  <c r="A428" i="1"/>
  <c r="J428" i="1"/>
  <c r="R428" i="1"/>
  <c r="M428" i="1"/>
  <c r="N428" i="1"/>
  <c r="Q428" i="1"/>
  <c r="L428" i="1"/>
  <c r="O428" i="1"/>
  <c r="P428" i="1"/>
  <c r="K428" i="1"/>
  <c r="B420" i="1"/>
  <c r="A420" i="1"/>
  <c r="J420" i="1"/>
  <c r="R420" i="1"/>
  <c r="M420" i="1"/>
  <c r="N420" i="1"/>
  <c r="Q420" i="1"/>
  <c r="K420" i="1"/>
  <c r="L420" i="1"/>
  <c r="O420" i="1"/>
  <c r="P420" i="1"/>
  <c r="B412" i="1"/>
  <c r="A412" i="1"/>
  <c r="J412" i="1"/>
  <c r="R412" i="1"/>
  <c r="M412" i="1"/>
  <c r="N412" i="1"/>
  <c r="Q412" i="1"/>
  <c r="L412" i="1"/>
  <c r="O412" i="1"/>
  <c r="P412" i="1"/>
  <c r="K412" i="1"/>
  <c r="B664" i="15"/>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63" i="1"/>
  <c r="I1162" i="1"/>
  <c r="I1161" i="1"/>
  <c r="I1160" i="1"/>
  <c r="I1158" i="1"/>
  <c r="I1157" i="1"/>
  <c r="I1156" i="1"/>
  <c r="I1155" i="1"/>
  <c r="I1153" i="1"/>
  <c r="I1152" i="1"/>
  <c r="I1151" i="1"/>
  <c r="I1150" i="1"/>
  <c r="I1148" i="1"/>
  <c r="I1147" i="1"/>
  <c r="I1146" i="1"/>
  <c r="I1145" i="1"/>
  <c r="I1143" i="1"/>
  <c r="I1142" i="1"/>
  <c r="I1141" i="1"/>
  <c r="I1140" i="1"/>
  <c r="I1138" i="1"/>
  <c r="I1137" i="1"/>
  <c r="I1136" i="1"/>
  <c r="I1135" i="1"/>
  <c r="I1133" i="1"/>
  <c r="I1132" i="1"/>
  <c r="I1131" i="1"/>
  <c r="I1130" i="1"/>
  <c r="I1128" i="1"/>
  <c r="I1127" i="1"/>
  <c r="I1126" i="1"/>
  <c r="I1125" i="1"/>
  <c r="C1126" i="1"/>
  <c r="C1127" i="1"/>
  <c r="C1128" i="1"/>
  <c r="C1125" i="1"/>
  <c r="C1131" i="1"/>
  <c r="C1132" i="1"/>
  <c r="C1133" i="1"/>
  <c r="C1130" i="1"/>
  <c r="C1136" i="1"/>
  <c r="C1137" i="1"/>
  <c r="C1138" i="1"/>
  <c r="C1135" i="1"/>
  <c r="C1141" i="1"/>
  <c r="C1142" i="1"/>
  <c r="C1143" i="1"/>
  <c r="C1140" i="1"/>
  <c r="C1146" i="1"/>
  <c r="C1147" i="1"/>
  <c r="C1148" i="1"/>
  <c r="C1145" i="1"/>
  <c r="C1151" i="1"/>
  <c r="C1152" i="1"/>
  <c r="C1153" i="1"/>
  <c r="C1150" i="1"/>
  <c r="C1156" i="1"/>
  <c r="C1157" i="1"/>
  <c r="C1158" i="1"/>
  <c r="C1155" i="1"/>
  <c r="C1160" i="1"/>
  <c r="C1161" i="1"/>
  <c r="C1162" i="1"/>
  <c r="C1163" i="1"/>
  <c r="I1123" i="1"/>
  <c r="I1122" i="1"/>
  <c r="I1121" i="1"/>
  <c r="I1120" i="1"/>
  <c r="C1120" i="1"/>
  <c r="C1121" i="1"/>
  <c r="C1122" i="1"/>
  <c r="C1123" i="1"/>
  <c r="F44" i="8"/>
  <c r="F52" i="8"/>
  <c r="F55" i="8"/>
  <c r="F50" i="8"/>
  <c r="B18" i="10" a="1"/>
  <c r="B18" i="10" s="1"/>
  <c r="F117" i="8"/>
  <c r="F31" i="8"/>
  <c r="F7" i="8"/>
  <c r="I40" i="19"/>
  <c r="O338" i="1" s="1"/>
  <c r="I70" i="19"/>
  <c r="O941" i="1" s="1"/>
  <c r="F155" i="8"/>
  <c r="F152" i="8"/>
  <c r="F151" i="8"/>
  <c r="F150" i="8"/>
  <c r="F149" i="8"/>
  <c r="F147" i="8"/>
  <c r="F145" i="8"/>
  <c r="F143" i="8"/>
  <c r="F146" i="8"/>
  <c r="F134" i="8"/>
  <c r="F125" i="8"/>
  <c r="F122" i="8"/>
  <c r="F121" i="8"/>
  <c r="F124" i="8"/>
  <c r="F112" i="8"/>
  <c r="F93" i="8"/>
  <c r="F92" i="8"/>
  <c r="F88" i="8"/>
  <c r="F87" i="8"/>
  <c r="F101" i="8"/>
  <c r="F100" i="8"/>
  <c r="F86" i="8"/>
  <c r="F82" i="8"/>
  <c r="F80" i="8"/>
  <c r="F118" i="8"/>
  <c r="F64" i="8"/>
  <c r="F127" i="8"/>
  <c r="C180" i="1"/>
  <c r="C221" i="1"/>
  <c r="C220" i="1"/>
  <c r="C219" i="1"/>
  <c r="C218" i="1"/>
  <c r="C217" i="1"/>
  <c r="C216" i="1"/>
  <c r="C215" i="1"/>
  <c r="C214" i="1"/>
  <c r="C213" i="1"/>
  <c r="C212" i="1"/>
  <c r="C211" i="1"/>
  <c r="C210" i="1"/>
  <c r="C209" i="1"/>
  <c r="C208" i="1"/>
  <c r="C207" i="1"/>
  <c r="C1117" i="1"/>
  <c r="C1066" i="1"/>
  <c r="C337" i="1"/>
  <c r="C336" i="1"/>
  <c r="C335" i="1"/>
  <c r="C334" i="1"/>
  <c r="C333" i="1"/>
  <c r="C332" i="1"/>
  <c r="C331" i="1"/>
  <c r="C330" i="1"/>
  <c r="C329" i="1"/>
  <c r="C328" i="1"/>
  <c r="C327" i="1"/>
  <c r="C326" i="1"/>
  <c r="C919" i="1"/>
  <c r="C918" i="1"/>
  <c r="C914" i="1"/>
  <c r="C915" i="1"/>
  <c r="C999" i="1"/>
  <c r="C998" i="1"/>
  <c r="C997" i="1"/>
  <c r="C996" i="1"/>
  <c r="C995" i="1"/>
  <c r="C994" i="1"/>
  <c r="C993" i="1"/>
  <c r="C992" i="1"/>
  <c r="C991" i="1"/>
  <c r="C990" i="1"/>
  <c r="C989" i="1"/>
  <c r="C988" i="1"/>
  <c r="C987" i="1"/>
  <c r="C986" i="1"/>
  <c r="C350" i="1"/>
  <c r="C349" i="1"/>
  <c r="C348" i="1"/>
  <c r="C320" i="1"/>
  <c r="C319" i="1"/>
  <c r="C318" i="1"/>
  <c r="C317" i="1"/>
  <c r="C316" i="1"/>
  <c r="C315" i="1"/>
  <c r="C314" i="1"/>
  <c r="C313" i="1"/>
  <c r="C312" i="1"/>
  <c r="C273" i="1"/>
  <c r="C272" i="1"/>
  <c r="C271" i="1"/>
  <c r="C239" i="1"/>
  <c r="C238" i="1"/>
  <c r="C237" i="1"/>
  <c r="C187" i="1"/>
  <c r="C186" i="1"/>
  <c r="C185" i="1"/>
  <c r="C972" i="1"/>
  <c r="C971"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664" i="1"/>
  <c r="C663" i="1"/>
  <c r="C662" i="1"/>
  <c r="C661" i="1"/>
  <c r="C112" i="1"/>
  <c r="C111" i="1"/>
  <c r="C110" i="1"/>
  <c r="C109" i="1"/>
  <c r="C108" i="1"/>
  <c r="C107" i="1"/>
  <c r="C106" i="1"/>
  <c r="C105" i="1"/>
  <c r="C104" i="1"/>
  <c r="C103" i="1"/>
  <c r="C102" i="1"/>
  <c r="C928" i="1"/>
  <c r="C927" i="1"/>
  <c r="C926" i="1"/>
  <c r="C925" i="1"/>
  <c r="C924" i="1"/>
  <c r="C923" i="1"/>
  <c r="C922" i="1"/>
  <c r="C921" i="1"/>
  <c r="C963" i="1"/>
  <c r="C964" i="1"/>
  <c r="C965" i="1"/>
  <c r="C966" i="1"/>
  <c r="C967" i="1"/>
  <c r="C1012" i="1"/>
  <c r="C1013" i="1"/>
  <c r="C1014" i="1"/>
  <c r="C1015" i="1"/>
  <c r="C1016" i="1"/>
  <c r="C130" i="1"/>
  <c r="C135" i="1"/>
  <c r="C140" i="1"/>
  <c r="C128" i="1"/>
  <c r="C129" i="1"/>
  <c r="C131" i="1"/>
  <c r="C132" i="1"/>
  <c r="C133" i="1"/>
  <c r="C134" i="1"/>
  <c r="C136" i="1"/>
  <c r="C137" i="1"/>
  <c r="C138" i="1"/>
  <c r="C139" i="1"/>
  <c r="B17" i="10"/>
  <c r="C911" i="1"/>
  <c r="C910"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660" i="1"/>
  <c r="C659" i="1"/>
  <c r="C658" i="1"/>
  <c r="C657" i="1"/>
  <c r="C656" i="1"/>
  <c r="C323" i="1"/>
  <c r="C322" i="1"/>
  <c r="C1083" i="1"/>
  <c r="C1032"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085" i="1"/>
  <c r="C1034" i="1"/>
  <c r="C311" i="1"/>
  <c r="C310" i="1"/>
  <c r="C309" i="1"/>
  <c r="C184" i="1"/>
  <c r="C236" i="1"/>
  <c r="C346" i="1"/>
  <c r="C1084" i="1"/>
  <c r="C1033" i="1"/>
  <c r="C308" i="1"/>
  <c r="C307" i="1"/>
  <c r="C306" i="1"/>
  <c r="C183" i="1"/>
  <c r="C235" i="1"/>
  <c r="C962" i="1"/>
  <c r="C1011" i="1"/>
  <c r="C115" i="1"/>
  <c r="C961" i="1"/>
  <c r="B161" i="13"/>
  <c r="G140" i="13"/>
  <c r="G141" i="13"/>
  <c r="G142" i="13"/>
  <c r="G143" i="13"/>
  <c r="G144" i="13"/>
  <c r="G145" i="13"/>
  <c r="G146" i="13"/>
  <c r="G147" i="13"/>
  <c r="G148" i="13"/>
  <c r="G149" i="13"/>
  <c r="G150" i="13"/>
  <c r="G151" i="13"/>
  <c r="G153" i="13"/>
  <c r="B162" i="13" s="1"/>
  <c r="G154" i="13"/>
  <c r="G155" i="13"/>
  <c r="G156" i="13"/>
  <c r="B167" i="13"/>
  <c r="B181" i="13"/>
  <c r="G31" i="19" s="1"/>
  <c r="M241" i="1" s="1"/>
  <c r="B176" i="13"/>
  <c r="B171" i="13"/>
  <c r="B172" i="13" s="1"/>
  <c r="G17" i="19" s="1"/>
  <c r="M160" i="1" s="1"/>
  <c r="A127" i="13"/>
  <c r="A128" i="13" s="1"/>
  <c r="A130" i="13"/>
  <c r="A116" i="13"/>
  <c r="A117" i="13" s="1"/>
  <c r="A101" i="13"/>
  <c r="A102" i="13" s="1"/>
  <c r="B88" i="13"/>
  <c r="G10" i="19" s="1"/>
  <c r="M89" i="1" s="1"/>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42" i="1"/>
  <c r="C943" i="1"/>
  <c r="C944" i="1"/>
  <c r="C945" i="1"/>
  <c r="C946"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16" i="1"/>
  <c r="C1115" i="1"/>
  <c r="C1114" i="1"/>
  <c r="C1113" i="1"/>
  <c r="C1112" i="1"/>
  <c r="C1093" i="1"/>
  <c r="C1092" i="1"/>
  <c r="C1091" i="1"/>
  <c r="C1090" i="1"/>
  <c r="C1089" i="1"/>
  <c r="C1088" i="1"/>
  <c r="C1087" i="1"/>
  <c r="C1082" i="1"/>
  <c r="C1081" i="1"/>
  <c r="C1080" i="1"/>
  <c r="C1079" i="1"/>
  <c r="C1078" i="1"/>
  <c r="C1077" i="1"/>
  <c r="C1076" i="1"/>
  <c r="C1065" i="1"/>
  <c r="C1064" i="1"/>
  <c r="C1063" i="1"/>
  <c r="C1062" i="1"/>
  <c r="C1061" i="1"/>
  <c r="C1073" i="1"/>
  <c r="C1072" i="1"/>
  <c r="C1071" i="1"/>
  <c r="C1070" i="1"/>
  <c r="C1069" i="1"/>
  <c r="C1042" i="1"/>
  <c r="C1041" i="1"/>
  <c r="C1040" i="1"/>
  <c r="C1039" i="1"/>
  <c r="C1038" i="1"/>
  <c r="C1037" i="1"/>
  <c r="C1036" i="1"/>
  <c r="C1026" i="1"/>
  <c r="C1027" i="1"/>
  <c r="C1028" i="1"/>
  <c r="C1029" i="1"/>
  <c r="C1030" i="1"/>
  <c r="C1031" i="1"/>
  <c r="C1025" i="1"/>
  <c r="C1019" i="1"/>
  <c r="C1020" i="1"/>
  <c r="C1021" i="1"/>
  <c r="C1022" i="1"/>
  <c r="C1018" i="1"/>
  <c r="C960" i="1"/>
  <c r="C949" i="1"/>
  <c r="C950" i="1"/>
  <c r="C951" i="1"/>
  <c r="C952" i="1"/>
  <c r="C953" i="1"/>
  <c r="C954" i="1"/>
  <c r="C955" i="1"/>
  <c r="C956" i="1"/>
  <c r="C957" i="1"/>
  <c r="C958" i="1"/>
  <c r="C959" i="1"/>
  <c r="C948" i="1"/>
  <c r="C410" i="1"/>
  <c r="C411" i="1"/>
  <c r="C409" i="1"/>
  <c r="C408" i="1"/>
  <c r="C407" i="1"/>
  <c r="C406" i="1"/>
  <c r="C405" i="1"/>
  <c r="C226" i="1"/>
  <c r="C227" i="1"/>
  <c r="C228" i="1"/>
  <c r="C229" i="1"/>
  <c r="C230" i="1"/>
  <c r="C231" i="1"/>
  <c r="C225" i="1"/>
  <c r="C168" i="1"/>
  <c r="C169" i="1"/>
  <c r="C170" i="1"/>
  <c r="C171" i="1"/>
  <c r="C167" i="1"/>
  <c r="C165" i="1"/>
  <c r="C164" i="1"/>
  <c r="C143" i="1"/>
  <c r="C144" i="1"/>
  <c r="C145" i="1"/>
  <c r="C146" i="1"/>
  <c r="C142" i="1"/>
  <c r="C91" i="1"/>
  <c r="C1010" i="1"/>
  <c r="C1009" i="1"/>
  <c r="C1008" i="1"/>
  <c r="C1007" i="1"/>
  <c r="C1006" i="1"/>
  <c r="C1005" i="1"/>
  <c r="C1004" i="1"/>
  <c r="C1003" i="1"/>
  <c r="C1002" i="1"/>
  <c r="C1001" i="1"/>
  <c r="C343" i="1"/>
  <c r="C345" i="1"/>
  <c r="C344" i="1"/>
  <c r="C342" i="1"/>
  <c r="C341" i="1"/>
  <c r="C340" i="1"/>
  <c r="C339" i="1"/>
  <c r="F39" i="8"/>
  <c r="F38" i="8"/>
  <c r="F40" i="8"/>
  <c r="F67" i="8" l="1"/>
  <c r="F68" i="8"/>
  <c r="F73" i="8"/>
  <c r="A164" i="1"/>
  <c r="B164" i="1"/>
  <c r="Q164" i="1"/>
  <c r="J164" i="1"/>
  <c r="R164" i="1"/>
  <c r="K164" i="1"/>
  <c r="L164" i="1"/>
  <c r="M164" i="1"/>
  <c r="N164" i="1"/>
  <c r="O164" i="1"/>
  <c r="P164" i="1"/>
  <c r="B1072" i="1"/>
  <c r="A1072" i="1"/>
  <c r="N1072" i="1"/>
  <c r="O1072" i="1"/>
  <c r="P1072" i="1"/>
  <c r="Q1072" i="1"/>
  <c r="J1072" i="1"/>
  <c r="R1072" i="1"/>
  <c r="K1072" i="1"/>
  <c r="L1072" i="1"/>
  <c r="M1072" i="1"/>
  <c r="A285" i="1"/>
  <c r="B285" i="1"/>
  <c r="Q285" i="1"/>
  <c r="K285" i="1"/>
  <c r="L285" i="1"/>
  <c r="M285" i="1"/>
  <c r="O285" i="1"/>
  <c r="P285" i="1"/>
  <c r="N285" i="1"/>
  <c r="R285" i="1"/>
  <c r="J285" i="1"/>
  <c r="A666" i="1"/>
  <c r="B666" i="1"/>
  <c r="P666" i="1"/>
  <c r="Q666" i="1"/>
  <c r="J666" i="1"/>
  <c r="R666" i="1"/>
  <c r="K666" i="1"/>
  <c r="L666" i="1"/>
  <c r="M666" i="1"/>
  <c r="N666" i="1"/>
  <c r="O666" i="1"/>
  <c r="A331" i="1"/>
  <c r="B331" i="1"/>
  <c r="M331" i="1"/>
  <c r="N331" i="1"/>
  <c r="K331" i="1"/>
  <c r="L331" i="1"/>
  <c r="O331" i="1"/>
  <c r="P331" i="1"/>
  <c r="Q331" i="1"/>
  <c r="R331" i="1"/>
  <c r="J331" i="1"/>
  <c r="A1127" i="1"/>
  <c r="B1127" i="1"/>
  <c r="O1127" i="1"/>
  <c r="P1127" i="1"/>
  <c r="Q1127" i="1"/>
  <c r="J1127" i="1"/>
  <c r="R1127" i="1"/>
  <c r="K1127" i="1"/>
  <c r="L1127" i="1"/>
  <c r="M1127" i="1"/>
  <c r="N1127" i="1"/>
  <c r="A1001" i="1"/>
  <c r="B1001" i="1"/>
  <c r="J1001" i="1"/>
  <c r="R1001" i="1"/>
  <c r="K1001" i="1"/>
  <c r="L1001" i="1"/>
  <c r="M1001" i="1"/>
  <c r="N1001" i="1"/>
  <c r="O1001" i="1"/>
  <c r="P1001" i="1"/>
  <c r="Q1001" i="1"/>
  <c r="A690" i="1"/>
  <c r="B690" i="1"/>
  <c r="P690" i="1"/>
  <c r="Q690" i="1"/>
  <c r="J690" i="1"/>
  <c r="R690" i="1"/>
  <c r="K690" i="1"/>
  <c r="L690" i="1"/>
  <c r="M690" i="1"/>
  <c r="N690" i="1"/>
  <c r="O690" i="1"/>
  <c r="A1117" i="1"/>
  <c r="B1117" i="1"/>
  <c r="Q1117" i="1"/>
  <c r="R1117" i="1"/>
  <c r="K1117" i="1"/>
  <c r="L1117" i="1"/>
  <c r="M1117" i="1"/>
  <c r="N1117" i="1"/>
  <c r="O1117" i="1"/>
  <c r="J1117" i="1"/>
  <c r="P1117" i="1"/>
  <c r="A165" i="1"/>
  <c r="B165" i="1"/>
  <c r="P165" i="1"/>
  <c r="Q165" i="1"/>
  <c r="J165" i="1"/>
  <c r="R165" i="1"/>
  <c r="K165" i="1"/>
  <c r="L165" i="1"/>
  <c r="M165" i="1"/>
  <c r="N165" i="1"/>
  <c r="O165" i="1"/>
  <c r="A956" i="1"/>
  <c r="B956" i="1"/>
  <c r="O956" i="1"/>
  <c r="P956" i="1"/>
  <c r="Q956" i="1"/>
  <c r="J956" i="1"/>
  <c r="R956" i="1"/>
  <c r="K956" i="1"/>
  <c r="L956" i="1"/>
  <c r="M956" i="1"/>
  <c r="N956" i="1"/>
  <c r="A1030" i="1"/>
  <c r="B1030" i="1"/>
  <c r="J1030" i="1"/>
  <c r="R1030" i="1"/>
  <c r="K1030" i="1"/>
  <c r="L1030" i="1"/>
  <c r="M1030" i="1"/>
  <c r="N1030" i="1"/>
  <c r="O1030" i="1"/>
  <c r="P1030" i="1"/>
  <c r="Q1030" i="1"/>
  <c r="A1039" i="1"/>
  <c r="B1039" i="1"/>
  <c r="O1039" i="1"/>
  <c r="P1039" i="1"/>
  <c r="Q1039" i="1"/>
  <c r="J1039" i="1"/>
  <c r="R1039" i="1"/>
  <c r="K1039" i="1"/>
  <c r="L1039" i="1"/>
  <c r="M1039" i="1"/>
  <c r="N1039" i="1"/>
  <c r="A1073" i="1"/>
  <c r="B1073" i="1"/>
  <c r="M1073" i="1"/>
  <c r="N1073" i="1"/>
  <c r="O1073" i="1"/>
  <c r="P1073" i="1"/>
  <c r="Q1073" i="1"/>
  <c r="J1073" i="1"/>
  <c r="R1073" i="1"/>
  <c r="K1073" i="1"/>
  <c r="L1073" i="1"/>
  <c r="A1078" i="1"/>
  <c r="B1078" i="1"/>
  <c r="P1078" i="1"/>
  <c r="Q1078" i="1"/>
  <c r="J1078" i="1"/>
  <c r="R1078" i="1"/>
  <c r="K1078" i="1"/>
  <c r="L1078" i="1"/>
  <c r="M1078" i="1"/>
  <c r="N1078" i="1"/>
  <c r="O1078" i="1"/>
  <c r="A1090" i="1"/>
  <c r="B1090" i="1"/>
  <c r="L1090" i="1"/>
  <c r="M1090" i="1"/>
  <c r="N1090" i="1"/>
  <c r="O1090" i="1"/>
  <c r="P1090" i="1"/>
  <c r="Q1090" i="1"/>
  <c r="J1090" i="1"/>
  <c r="R1090" i="1"/>
  <c r="K1090" i="1"/>
  <c r="B1116" i="1"/>
  <c r="A1116" i="1"/>
  <c r="J1116" i="1"/>
  <c r="R1116" i="1"/>
  <c r="K1116" i="1"/>
  <c r="L1116" i="1"/>
  <c r="M1116" i="1"/>
  <c r="N1116" i="1"/>
  <c r="O1116" i="1"/>
  <c r="P1116" i="1"/>
  <c r="Q1116" i="1"/>
  <c r="A152" i="1"/>
  <c r="B152" i="1"/>
  <c r="K152" i="1"/>
  <c r="L152" i="1"/>
  <c r="O152" i="1"/>
  <c r="P152" i="1"/>
  <c r="Q152" i="1"/>
  <c r="R152" i="1"/>
  <c r="J152" i="1"/>
  <c r="M152" i="1"/>
  <c r="N152" i="1"/>
  <c r="A233" i="1"/>
  <c r="B233" i="1"/>
  <c r="N233" i="1"/>
  <c r="O233" i="1"/>
  <c r="J233" i="1"/>
  <c r="R233" i="1"/>
  <c r="K233" i="1"/>
  <c r="M233" i="1"/>
  <c r="P233" i="1"/>
  <c r="Q233" i="1"/>
  <c r="L233" i="1"/>
  <c r="A175" i="1"/>
  <c r="B175" i="1"/>
  <c r="N175" i="1"/>
  <c r="O175" i="1"/>
  <c r="P175" i="1"/>
  <c r="Q175" i="1"/>
  <c r="J175" i="1"/>
  <c r="R175" i="1"/>
  <c r="K175" i="1"/>
  <c r="L175" i="1"/>
  <c r="M175" i="1"/>
  <c r="A278" i="1"/>
  <c r="B278" i="1"/>
  <c r="J278" i="1"/>
  <c r="R278" i="1"/>
  <c r="Q278" i="1"/>
  <c r="K278" i="1"/>
  <c r="L278" i="1"/>
  <c r="M278" i="1"/>
  <c r="O278" i="1"/>
  <c r="P278" i="1"/>
  <c r="N278" i="1"/>
  <c r="A286" i="1"/>
  <c r="B286" i="1"/>
  <c r="P286" i="1"/>
  <c r="J286" i="1"/>
  <c r="R286" i="1"/>
  <c r="K286" i="1"/>
  <c r="L286" i="1"/>
  <c r="N286" i="1"/>
  <c r="O286" i="1"/>
  <c r="M286" i="1"/>
  <c r="Q286" i="1"/>
  <c r="A294" i="1"/>
  <c r="B294" i="1"/>
  <c r="P294" i="1"/>
  <c r="J294" i="1"/>
  <c r="R294" i="1"/>
  <c r="K294" i="1"/>
  <c r="L294" i="1"/>
  <c r="N294" i="1"/>
  <c r="O294" i="1"/>
  <c r="M294" i="1"/>
  <c r="Q294" i="1"/>
  <c r="A302" i="1"/>
  <c r="B302" i="1"/>
  <c r="P302" i="1"/>
  <c r="J302" i="1"/>
  <c r="R302" i="1"/>
  <c r="K302" i="1"/>
  <c r="L302" i="1"/>
  <c r="N302" i="1"/>
  <c r="O302" i="1"/>
  <c r="M302" i="1"/>
  <c r="Q302" i="1"/>
  <c r="A115" i="1"/>
  <c r="B115" i="1"/>
  <c r="O115" i="1"/>
  <c r="P115" i="1"/>
  <c r="Q115" i="1"/>
  <c r="J115" i="1"/>
  <c r="R115" i="1"/>
  <c r="K115" i="1"/>
  <c r="L115" i="1"/>
  <c r="M115" i="1"/>
  <c r="N115" i="1"/>
  <c r="A1033" i="1"/>
  <c r="B1033" i="1"/>
  <c r="O1033" i="1"/>
  <c r="K1033" i="1"/>
  <c r="L1033" i="1"/>
  <c r="M1033" i="1"/>
  <c r="N1033" i="1"/>
  <c r="P1033" i="1"/>
  <c r="Q1033" i="1"/>
  <c r="R1033" i="1"/>
  <c r="J1033" i="1"/>
  <c r="A1034" i="1"/>
  <c r="B1034" i="1"/>
  <c r="N1034" i="1"/>
  <c r="K1034" i="1"/>
  <c r="L1034" i="1"/>
  <c r="M1034" i="1"/>
  <c r="O1034" i="1"/>
  <c r="P1034" i="1"/>
  <c r="Q1034" i="1"/>
  <c r="R1034" i="1"/>
  <c r="J1034" i="1"/>
  <c r="A82" i="1"/>
  <c r="B82" i="1"/>
  <c r="Q82" i="1"/>
  <c r="R82" i="1"/>
  <c r="J82" i="1"/>
  <c r="K82" i="1"/>
  <c r="L82" i="1"/>
  <c r="M82" i="1"/>
  <c r="N82" i="1"/>
  <c r="O82" i="1"/>
  <c r="P82" i="1"/>
  <c r="A74" i="1"/>
  <c r="B74" i="1"/>
  <c r="Q74" i="1"/>
  <c r="J74" i="1"/>
  <c r="R74" i="1"/>
  <c r="O74" i="1"/>
  <c r="P74" i="1"/>
  <c r="K74" i="1"/>
  <c r="L74" i="1"/>
  <c r="M74" i="1"/>
  <c r="N74" i="1"/>
  <c r="A66" i="1"/>
  <c r="B66" i="1"/>
  <c r="Q66" i="1"/>
  <c r="J66" i="1"/>
  <c r="R66" i="1"/>
  <c r="M66" i="1"/>
  <c r="N66" i="1"/>
  <c r="O66" i="1"/>
  <c r="P66" i="1"/>
  <c r="K66" i="1"/>
  <c r="L66" i="1"/>
  <c r="A99" i="1"/>
  <c r="B99" i="1"/>
  <c r="N99" i="1"/>
  <c r="O99" i="1"/>
  <c r="P99" i="1"/>
  <c r="Q99" i="1"/>
  <c r="J99" i="1"/>
  <c r="R99" i="1"/>
  <c r="K99" i="1"/>
  <c r="L99" i="1"/>
  <c r="M99" i="1"/>
  <c r="A659" i="1"/>
  <c r="B659" i="1"/>
  <c r="O659" i="1"/>
  <c r="P659" i="1"/>
  <c r="Q659" i="1"/>
  <c r="J659" i="1"/>
  <c r="R659" i="1"/>
  <c r="K659" i="1"/>
  <c r="L659" i="1"/>
  <c r="M659" i="1"/>
  <c r="N659" i="1"/>
  <c r="A264" i="1"/>
  <c r="B264" i="1"/>
  <c r="P264" i="1"/>
  <c r="L264" i="1"/>
  <c r="Q264" i="1"/>
  <c r="R264" i="1"/>
  <c r="J264" i="1"/>
  <c r="K264" i="1"/>
  <c r="M264" i="1"/>
  <c r="N264" i="1"/>
  <c r="O264" i="1"/>
  <c r="A12" i="1"/>
  <c r="B12" i="1"/>
  <c r="A20" i="1"/>
  <c r="B20" i="1"/>
  <c r="M20" i="1"/>
  <c r="N20" i="1"/>
  <c r="O20" i="1"/>
  <c r="P20" i="1"/>
  <c r="K20" i="1"/>
  <c r="L20" i="1"/>
  <c r="J20" i="1"/>
  <c r="Q20" i="1"/>
  <c r="R20" i="1"/>
  <c r="A28" i="1"/>
  <c r="B28" i="1"/>
  <c r="M28" i="1"/>
  <c r="N28" i="1"/>
  <c r="O28" i="1"/>
  <c r="P28" i="1"/>
  <c r="K28" i="1"/>
  <c r="L28" i="1"/>
  <c r="R28" i="1"/>
  <c r="J28" i="1"/>
  <c r="Q28" i="1"/>
  <c r="A36" i="1"/>
  <c r="B36" i="1"/>
  <c r="M36" i="1"/>
  <c r="N36" i="1"/>
  <c r="O36" i="1"/>
  <c r="P36" i="1"/>
  <c r="K36" i="1"/>
  <c r="L36" i="1"/>
  <c r="J36" i="1"/>
  <c r="Q36" i="1"/>
  <c r="R36" i="1"/>
  <c r="A44" i="1"/>
  <c r="B44" i="1"/>
  <c r="M44" i="1"/>
  <c r="N44" i="1"/>
  <c r="O44" i="1"/>
  <c r="P44" i="1"/>
  <c r="K44" i="1"/>
  <c r="L44" i="1"/>
  <c r="J44" i="1"/>
  <c r="Q44" i="1"/>
  <c r="R44" i="1"/>
  <c r="A52" i="1"/>
  <c r="B52" i="1"/>
  <c r="O52" i="1"/>
  <c r="P52" i="1"/>
  <c r="K52" i="1"/>
  <c r="L52" i="1"/>
  <c r="J52" i="1"/>
  <c r="M52" i="1"/>
  <c r="N52" i="1"/>
  <c r="Q52" i="1"/>
  <c r="R52" i="1"/>
  <c r="A60" i="1"/>
  <c r="B60" i="1"/>
  <c r="O60" i="1"/>
  <c r="P60" i="1"/>
  <c r="K60" i="1"/>
  <c r="L60" i="1"/>
  <c r="R60" i="1"/>
  <c r="J60" i="1"/>
  <c r="M60" i="1"/>
  <c r="N60" i="1"/>
  <c r="Q60" i="1"/>
  <c r="A136" i="1"/>
  <c r="B136" i="1"/>
  <c r="K136" i="1"/>
  <c r="L136" i="1"/>
  <c r="O136" i="1"/>
  <c r="P136" i="1"/>
  <c r="J136" i="1"/>
  <c r="M136" i="1"/>
  <c r="N136" i="1"/>
  <c r="Q136" i="1"/>
  <c r="R136" i="1"/>
  <c r="A135" i="1"/>
  <c r="B135" i="1"/>
  <c r="L135" i="1"/>
  <c r="M135" i="1"/>
  <c r="O135" i="1"/>
  <c r="P135" i="1"/>
  <c r="Q135" i="1"/>
  <c r="J135" i="1"/>
  <c r="K135" i="1"/>
  <c r="N135" i="1"/>
  <c r="R135" i="1"/>
  <c r="A966" i="1"/>
  <c r="B966" i="1"/>
  <c r="M966" i="1"/>
  <c r="N966" i="1"/>
  <c r="O966" i="1"/>
  <c r="P966" i="1"/>
  <c r="Q966" i="1"/>
  <c r="J966" i="1"/>
  <c r="R966" i="1"/>
  <c r="K966" i="1"/>
  <c r="L966" i="1"/>
  <c r="B925" i="1"/>
  <c r="A925" i="1"/>
  <c r="N925" i="1"/>
  <c r="O925" i="1"/>
  <c r="P925" i="1"/>
  <c r="Q925" i="1"/>
  <c r="J925" i="1"/>
  <c r="R925" i="1"/>
  <c r="K925" i="1"/>
  <c r="L925" i="1"/>
  <c r="M925" i="1"/>
  <c r="A106" i="1"/>
  <c r="B106" i="1"/>
  <c r="O106" i="1"/>
  <c r="P106" i="1"/>
  <c r="Q106" i="1"/>
  <c r="J106" i="1"/>
  <c r="R106" i="1"/>
  <c r="K106" i="1"/>
  <c r="L106" i="1"/>
  <c r="M106" i="1"/>
  <c r="N106" i="1"/>
  <c r="B662" i="1"/>
  <c r="A662" i="1"/>
  <c r="L662" i="1"/>
  <c r="M662" i="1"/>
  <c r="N662" i="1"/>
  <c r="O662" i="1"/>
  <c r="P662" i="1"/>
  <c r="Q662" i="1"/>
  <c r="J662" i="1"/>
  <c r="R662" i="1"/>
  <c r="K662" i="1"/>
  <c r="A729" i="1"/>
  <c r="B729" i="1"/>
  <c r="J729" i="1"/>
  <c r="R729" i="1"/>
  <c r="K729" i="1"/>
  <c r="L729" i="1"/>
  <c r="M729" i="1"/>
  <c r="N729" i="1"/>
  <c r="O729" i="1"/>
  <c r="P729" i="1"/>
  <c r="Q729" i="1"/>
  <c r="A721" i="1"/>
  <c r="B721" i="1"/>
  <c r="J721" i="1"/>
  <c r="R721" i="1"/>
  <c r="K721" i="1"/>
  <c r="L721" i="1"/>
  <c r="M721" i="1"/>
  <c r="N721" i="1"/>
  <c r="O721" i="1"/>
  <c r="P721" i="1"/>
  <c r="Q721" i="1"/>
  <c r="A713" i="1"/>
  <c r="B713" i="1"/>
  <c r="J713" i="1"/>
  <c r="R713" i="1"/>
  <c r="K713" i="1"/>
  <c r="L713" i="1"/>
  <c r="M713" i="1"/>
  <c r="N713" i="1"/>
  <c r="O713" i="1"/>
  <c r="P713" i="1"/>
  <c r="Q713" i="1"/>
  <c r="A705" i="1"/>
  <c r="B705" i="1"/>
  <c r="J705" i="1"/>
  <c r="R705" i="1"/>
  <c r="K705" i="1"/>
  <c r="L705" i="1"/>
  <c r="M705" i="1"/>
  <c r="N705" i="1"/>
  <c r="O705" i="1"/>
  <c r="P705" i="1"/>
  <c r="Q705" i="1"/>
  <c r="A697" i="1"/>
  <c r="B697" i="1"/>
  <c r="Q697" i="1"/>
  <c r="J697" i="1"/>
  <c r="R697" i="1"/>
  <c r="K697" i="1"/>
  <c r="L697" i="1"/>
  <c r="M697" i="1"/>
  <c r="N697" i="1"/>
  <c r="O697" i="1"/>
  <c r="P697" i="1"/>
  <c r="A689" i="1"/>
  <c r="B689" i="1"/>
  <c r="Q689" i="1"/>
  <c r="J689" i="1"/>
  <c r="R689" i="1"/>
  <c r="K689" i="1"/>
  <c r="L689" i="1"/>
  <c r="M689" i="1"/>
  <c r="N689" i="1"/>
  <c r="O689" i="1"/>
  <c r="P689" i="1"/>
  <c r="A681" i="1"/>
  <c r="B681" i="1"/>
  <c r="Q681" i="1"/>
  <c r="J681" i="1"/>
  <c r="R681" i="1"/>
  <c r="K681" i="1"/>
  <c r="L681" i="1"/>
  <c r="M681" i="1"/>
  <c r="N681" i="1"/>
  <c r="O681" i="1"/>
  <c r="P681" i="1"/>
  <c r="A673" i="1"/>
  <c r="B673" i="1"/>
  <c r="Q673" i="1"/>
  <c r="J673" i="1"/>
  <c r="R673" i="1"/>
  <c r="K673" i="1"/>
  <c r="L673" i="1"/>
  <c r="M673" i="1"/>
  <c r="N673" i="1"/>
  <c r="O673" i="1"/>
  <c r="P673" i="1"/>
  <c r="A665" i="1"/>
  <c r="B665" i="1"/>
  <c r="Q665" i="1"/>
  <c r="J665" i="1"/>
  <c r="R665" i="1"/>
  <c r="K665" i="1"/>
  <c r="L665" i="1"/>
  <c r="M665" i="1"/>
  <c r="N665" i="1"/>
  <c r="O665" i="1"/>
  <c r="P665" i="1"/>
  <c r="A239" i="1"/>
  <c r="B239" i="1"/>
  <c r="Q239" i="1"/>
  <c r="L239" i="1"/>
  <c r="M239" i="1"/>
  <c r="J239" i="1"/>
  <c r="K239" i="1"/>
  <c r="N239" i="1"/>
  <c r="O239" i="1"/>
  <c r="P239" i="1"/>
  <c r="R239" i="1"/>
  <c r="A316" i="1"/>
  <c r="B316" i="1"/>
  <c r="J316" i="1"/>
  <c r="R316" i="1"/>
  <c r="L316" i="1"/>
  <c r="M316" i="1"/>
  <c r="N316" i="1"/>
  <c r="P316" i="1"/>
  <c r="Q316" i="1"/>
  <c r="K316" i="1"/>
  <c r="O316" i="1"/>
  <c r="B986" i="1"/>
  <c r="A986" i="1"/>
  <c r="Q986" i="1"/>
  <c r="J986" i="1"/>
  <c r="R986" i="1"/>
  <c r="K986" i="1"/>
  <c r="L986" i="1"/>
  <c r="M986" i="1"/>
  <c r="N986" i="1"/>
  <c r="O986" i="1"/>
  <c r="P986" i="1"/>
  <c r="B994" i="1"/>
  <c r="A994" i="1"/>
  <c r="Q994" i="1"/>
  <c r="J994" i="1"/>
  <c r="R994" i="1"/>
  <c r="K994" i="1"/>
  <c r="L994" i="1"/>
  <c r="M994" i="1"/>
  <c r="N994" i="1"/>
  <c r="O994" i="1"/>
  <c r="P994" i="1"/>
  <c r="A918" i="1"/>
  <c r="B918" i="1"/>
  <c r="M918" i="1"/>
  <c r="N918" i="1"/>
  <c r="O918" i="1"/>
  <c r="P918" i="1"/>
  <c r="Q918" i="1"/>
  <c r="J918" i="1"/>
  <c r="R918" i="1"/>
  <c r="K918" i="1"/>
  <c r="L918" i="1"/>
  <c r="A332" i="1"/>
  <c r="B332" i="1"/>
  <c r="L332" i="1"/>
  <c r="M332" i="1"/>
  <c r="N332" i="1"/>
  <c r="O332" i="1"/>
  <c r="P332" i="1"/>
  <c r="Q332" i="1"/>
  <c r="R332" i="1"/>
  <c r="J332" i="1"/>
  <c r="K332" i="1"/>
  <c r="A207" i="1"/>
  <c r="B207" i="1"/>
  <c r="N207" i="1"/>
  <c r="O207" i="1"/>
  <c r="P207" i="1"/>
  <c r="Q207" i="1"/>
  <c r="J207" i="1"/>
  <c r="R207" i="1"/>
  <c r="K207" i="1"/>
  <c r="L207" i="1"/>
  <c r="M207" i="1"/>
  <c r="A215" i="1"/>
  <c r="B215" i="1"/>
  <c r="N215" i="1"/>
  <c r="O215" i="1"/>
  <c r="P215" i="1"/>
  <c r="Q215" i="1"/>
  <c r="J215" i="1"/>
  <c r="R215" i="1"/>
  <c r="K215" i="1"/>
  <c r="L215" i="1"/>
  <c r="M215" i="1"/>
  <c r="B1156" i="1"/>
  <c r="A1156" i="1"/>
  <c r="J1156" i="1"/>
  <c r="R1156" i="1"/>
  <c r="L1156" i="1"/>
  <c r="M1156" i="1"/>
  <c r="N1156" i="1"/>
  <c r="O1156" i="1"/>
  <c r="K1156" i="1"/>
  <c r="P1156" i="1"/>
  <c r="Q1156" i="1"/>
  <c r="A1146" i="1"/>
  <c r="B1146" i="1"/>
  <c r="L1146" i="1"/>
  <c r="N1146" i="1"/>
  <c r="O1146" i="1"/>
  <c r="P1146" i="1"/>
  <c r="Q1146" i="1"/>
  <c r="M1146" i="1"/>
  <c r="J1146" i="1"/>
  <c r="R1146" i="1"/>
  <c r="K1146" i="1"/>
  <c r="B1136" i="1"/>
  <c r="A1136" i="1"/>
  <c r="N1136" i="1"/>
  <c r="O1136" i="1"/>
  <c r="P1136" i="1"/>
  <c r="Q1136" i="1"/>
  <c r="J1136" i="1"/>
  <c r="R1136" i="1"/>
  <c r="K1136" i="1"/>
  <c r="L1136" i="1"/>
  <c r="M1136" i="1"/>
  <c r="A1126" i="1"/>
  <c r="B1126" i="1"/>
  <c r="P1126" i="1"/>
  <c r="J1126" i="1"/>
  <c r="R1126" i="1"/>
  <c r="K1126" i="1"/>
  <c r="L1126" i="1"/>
  <c r="Q1126" i="1"/>
  <c r="M1126" i="1"/>
  <c r="N1126" i="1"/>
  <c r="O1126" i="1"/>
  <c r="A231" i="1"/>
  <c r="B231" i="1"/>
  <c r="N231" i="1"/>
  <c r="P231" i="1"/>
  <c r="Q231" i="1"/>
  <c r="L231" i="1"/>
  <c r="M231" i="1"/>
  <c r="K231" i="1"/>
  <c r="O231" i="1"/>
  <c r="R231" i="1"/>
  <c r="J231" i="1"/>
  <c r="A1038" i="1"/>
  <c r="B1038" i="1"/>
  <c r="P1038" i="1"/>
  <c r="Q1038" i="1"/>
  <c r="J1038" i="1"/>
  <c r="R1038" i="1"/>
  <c r="K1038" i="1"/>
  <c r="L1038" i="1"/>
  <c r="M1038" i="1"/>
  <c r="N1038" i="1"/>
  <c r="O1038" i="1"/>
  <c r="A153" i="1"/>
  <c r="B153" i="1"/>
  <c r="J153" i="1"/>
  <c r="R153" i="1"/>
  <c r="K153" i="1"/>
  <c r="N153" i="1"/>
  <c r="O153" i="1"/>
  <c r="L153" i="1"/>
  <c r="M153" i="1"/>
  <c r="P153" i="1"/>
  <c r="Q153" i="1"/>
  <c r="A176" i="1"/>
  <c r="B176" i="1"/>
  <c r="M176" i="1"/>
  <c r="N176" i="1"/>
  <c r="O176" i="1"/>
  <c r="P176" i="1"/>
  <c r="Q176" i="1"/>
  <c r="J176" i="1"/>
  <c r="R176" i="1"/>
  <c r="K176" i="1"/>
  <c r="L176" i="1"/>
  <c r="A301" i="1"/>
  <c r="B301" i="1"/>
  <c r="Q301" i="1"/>
  <c r="K301" i="1"/>
  <c r="L301" i="1"/>
  <c r="M301" i="1"/>
  <c r="O301" i="1"/>
  <c r="P301" i="1"/>
  <c r="J301" i="1"/>
  <c r="N301" i="1"/>
  <c r="R301" i="1"/>
  <c r="A311" i="1"/>
  <c r="B311" i="1"/>
  <c r="O311" i="1"/>
  <c r="Q311" i="1"/>
  <c r="J311" i="1"/>
  <c r="R311" i="1"/>
  <c r="K311" i="1"/>
  <c r="M311" i="1"/>
  <c r="N311" i="1"/>
  <c r="L311" i="1"/>
  <c r="P311" i="1"/>
  <c r="A75" i="1"/>
  <c r="B75" i="1"/>
  <c r="P75" i="1"/>
  <c r="Q75" i="1"/>
  <c r="R75" i="1"/>
  <c r="J75" i="1"/>
  <c r="K75" i="1"/>
  <c r="L75" i="1"/>
  <c r="M75" i="1"/>
  <c r="N75" i="1"/>
  <c r="O75" i="1"/>
  <c r="A92" i="1"/>
  <c r="B92" i="1"/>
  <c r="M92" i="1"/>
  <c r="N92" i="1"/>
  <c r="O92" i="1"/>
  <c r="P92" i="1"/>
  <c r="Q92" i="1"/>
  <c r="J92" i="1"/>
  <c r="R92" i="1"/>
  <c r="K92" i="1"/>
  <c r="L92" i="1"/>
  <c r="A263" i="1"/>
  <c r="B263" i="1"/>
  <c r="Q263" i="1"/>
  <c r="M263" i="1"/>
  <c r="O263" i="1"/>
  <c r="P263" i="1"/>
  <c r="R263" i="1"/>
  <c r="J263" i="1"/>
  <c r="K263" i="1"/>
  <c r="L263" i="1"/>
  <c r="N263" i="1"/>
  <c r="A19" i="1"/>
  <c r="B19" i="1"/>
  <c r="N19" i="1"/>
  <c r="O19" i="1"/>
  <c r="P19" i="1"/>
  <c r="Q19" i="1"/>
  <c r="L19" i="1"/>
  <c r="M19" i="1"/>
  <c r="J19" i="1"/>
  <c r="K19" i="1"/>
  <c r="R19" i="1"/>
  <c r="A35" i="1"/>
  <c r="B35" i="1"/>
  <c r="N35" i="1"/>
  <c r="O35" i="1"/>
  <c r="P35" i="1"/>
  <c r="Q35" i="1"/>
  <c r="L35" i="1"/>
  <c r="M35" i="1"/>
  <c r="J35" i="1"/>
  <c r="K35" i="1"/>
  <c r="R35" i="1"/>
  <c r="A59" i="1"/>
  <c r="B59" i="1"/>
  <c r="P59" i="1"/>
  <c r="Q59" i="1"/>
  <c r="L59" i="1"/>
  <c r="M59" i="1"/>
  <c r="K59" i="1"/>
  <c r="N59" i="1"/>
  <c r="O59" i="1"/>
  <c r="R59" i="1"/>
  <c r="J59" i="1"/>
  <c r="A140" i="1"/>
  <c r="B140" i="1"/>
  <c r="O140" i="1"/>
  <c r="P140" i="1"/>
  <c r="K140" i="1"/>
  <c r="L140" i="1"/>
  <c r="J140" i="1"/>
  <c r="M140" i="1"/>
  <c r="N140" i="1"/>
  <c r="Q140" i="1"/>
  <c r="R140" i="1"/>
  <c r="A967" i="1"/>
  <c r="B967" i="1"/>
  <c r="L967" i="1"/>
  <c r="M967" i="1"/>
  <c r="N967" i="1"/>
  <c r="O967" i="1"/>
  <c r="P967" i="1"/>
  <c r="Q967" i="1"/>
  <c r="J967" i="1"/>
  <c r="R967" i="1"/>
  <c r="K967" i="1"/>
  <c r="A105" i="1"/>
  <c r="B105" i="1"/>
  <c r="P105" i="1"/>
  <c r="Q105" i="1"/>
  <c r="J105" i="1"/>
  <c r="R105" i="1"/>
  <c r="K105" i="1"/>
  <c r="L105" i="1"/>
  <c r="M105" i="1"/>
  <c r="N105" i="1"/>
  <c r="O105" i="1"/>
  <c r="B730" i="1"/>
  <c r="A730" i="1"/>
  <c r="Q730" i="1"/>
  <c r="J730" i="1"/>
  <c r="R730" i="1"/>
  <c r="K730" i="1"/>
  <c r="L730" i="1"/>
  <c r="M730" i="1"/>
  <c r="N730" i="1"/>
  <c r="O730" i="1"/>
  <c r="P730" i="1"/>
  <c r="B722" i="1"/>
  <c r="A722" i="1"/>
  <c r="Q722" i="1"/>
  <c r="J722" i="1"/>
  <c r="R722" i="1"/>
  <c r="K722" i="1"/>
  <c r="L722" i="1"/>
  <c r="M722" i="1"/>
  <c r="N722" i="1"/>
  <c r="O722" i="1"/>
  <c r="P722" i="1"/>
  <c r="A698" i="1"/>
  <c r="B698" i="1"/>
  <c r="P698" i="1"/>
  <c r="Q698" i="1"/>
  <c r="J698" i="1"/>
  <c r="R698" i="1"/>
  <c r="K698" i="1"/>
  <c r="L698" i="1"/>
  <c r="M698" i="1"/>
  <c r="N698" i="1"/>
  <c r="O698" i="1"/>
  <c r="A674" i="1"/>
  <c r="B674" i="1"/>
  <c r="P674" i="1"/>
  <c r="Q674" i="1"/>
  <c r="J674" i="1"/>
  <c r="R674" i="1"/>
  <c r="K674" i="1"/>
  <c r="L674" i="1"/>
  <c r="M674" i="1"/>
  <c r="N674" i="1"/>
  <c r="O674" i="1"/>
  <c r="A238" i="1"/>
  <c r="B238" i="1"/>
  <c r="Q238" i="1"/>
  <c r="J238" i="1"/>
  <c r="R238" i="1"/>
  <c r="M238" i="1"/>
  <c r="N238" i="1"/>
  <c r="P238" i="1"/>
  <c r="K238" i="1"/>
  <c r="L238" i="1"/>
  <c r="O238" i="1"/>
  <c r="A350" i="1"/>
  <c r="B350" i="1"/>
  <c r="P350" i="1"/>
  <c r="Q350" i="1"/>
  <c r="J350" i="1"/>
  <c r="R350" i="1"/>
  <c r="K350" i="1"/>
  <c r="L350" i="1"/>
  <c r="M350" i="1"/>
  <c r="O350" i="1"/>
  <c r="N350" i="1"/>
  <c r="A214" i="1"/>
  <c r="B214" i="1"/>
  <c r="O214" i="1"/>
  <c r="P214" i="1"/>
  <c r="Q214" i="1"/>
  <c r="J214" i="1"/>
  <c r="R214" i="1"/>
  <c r="K214" i="1"/>
  <c r="L214" i="1"/>
  <c r="M214" i="1"/>
  <c r="N214" i="1"/>
  <c r="A1157" i="1"/>
  <c r="B1157" i="1"/>
  <c r="Q1157" i="1"/>
  <c r="K1157" i="1"/>
  <c r="L1157" i="1"/>
  <c r="M1157" i="1"/>
  <c r="N1157" i="1"/>
  <c r="J1157" i="1"/>
  <c r="R1157" i="1"/>
  <c r="O1157" i="1"/>
  <c r="P1157" i="1"/>
  <c r="A339" i="1"/>
  <c r="B339" i="1"/>
  <c r="N339" i="1"/>
  <c r="K339" i="1"/>
  <c r="L339" i="1"/>
  <c r="M339" i="1"/>
  <c r="O339" i="1"/>
  <c r="P339" i="1"/>
  <c r="Q339" i="1"/>
  <c r="J339" i="1"/>
  <c r="R339" i="1"/>
  <c r="A230" i="1"/>
  <c r="B230" i="1"/>
  <c r="O230" i="1"/>
  <c r="Q230" i="1"/>
  <c r="J230" i="1"/>
  <c r="R230" i="1"/>
  <c r="M230" i="1"/>
  <c r="N230" i="1"/>
  <c r="K230" i="1"/>
  <c r="L230" i="1"/>
  <c r="P230" i="1"/>
  <c r="A91" i="1"/>
  <c r="B91" i="1"/>
  <c r="N91" i="1"/>
  <c r="O91" i="1"/>
  <c r="P91" i="1"/>
  <c r="Q91" i="1"/>
  <c r="J91" i="1"/>
  <c r="R91" i="1"/>
  <c r="K91" i="1"/>
  <c r="L91" i="1"/>
  <c r="M91" i="1"/>
  <c r="A167" i="1"/>
  <c r="B167" i="1"/>
  <c r="N167" i="1"/>
  <c r="O167" i="1"/>
  <c r="P167" i="1"/>
  <c r="Q167" i="1"/>
  <c r="J167" i="1"/>
  <c r="R167" i="1"/>
  <c r="K167" i="1"/>
  <c r="L167" i="1"/>
  <c r="M167" i="1"/>
  <c r="A229" i="1"/>
  <c r="B229" i="1"/>
  <c r="P229" i="1"/>
  <c r="J229" i="1"/>
  <c r="R229" i="1"/>
  <c r="K229" i="1"/>
  <c r="N229" i="1"/>
  <c r="O229" i="1"/>
  <c r="L229" i="1"/>
  <c r="M229" i="1"/>
  <c r="Q229" i="1"/>
  <c r="A955" i="1"/>
  <c r="B955" i="1"/>
  <c r="P955" i="1"/>
  <c r="Q955" i="1"/>
  <c r="J955" i="1"/>
  <c r="R955" i="1"/>
  <c r="K955" i="1"/>
  <c r="L955" i="1"/>
  <c r="M955" i="1"/>
  <c r="N955" i="1"/>
  <c r="O955" i="1"/>
  <c r="B1018" i="1"/>
  <c r="A1018" i="1"/>
  <c r="Q1018" i="1"/>
  <c r="J1018" i="1"/>
  <c r="R1018" i="1"/>
  <c r="K1018" i="1"/>
  <c r="L1018" i="1"/>
  <c r="M1018" i="1"/>
  <c r="N1018" i="1"/>
  <c r="O1018" i="1"/>
  <c r="P1018" i="1"/>
  <c r="A1029" i="1"/>
  <c r="B1029" i="1"/>
  <c r="K1029" i="1"/>
  <c r="J1029" i="1"/>
  <c r="L1029" i="1"/>
  <c r="M1029" i="1"/>
  <c r="N1029" i="1"/>
  <c r="O1029" i="1"/>
  <c r="P1029" i="1"/>
  <c r="Q1029" i="1"/>
  <c r="R1029" i="1"/>
  <c r="B1040" i="1"/>
  <c r="A1040" i="1"/>
  <c r="N1040" i="1"/>
  <c r="O1040" i="1"/>
  <c r="P1040" i="1"/>
  <c r="Q1040" i="1"/>
  <c r="J1040" i="1"/>
  <c r="R1040" i="1"/>
  <c r="K1040" i="1"/>
  <c r="L1040" i="1"/>
  <c r="M1040" i="1"/>
  <c r="A1061" i="1"/>
  <c r="B1061" i="1"/>
  <c r="Q1061" i="1"/>
  <c r="J1061" i="1"/>
  <c r="R1061" i="1"/>
  <c r="K1061" i="1"/>
  <c r="L1061" i="1"/>
  <c r="M1061" i="1"/>
  <c r="N1061" i="1"/>
  <c r="O1061" i="1"/>
  <c r="P1061" i="1"/>
  <c r="A1079" i="1"/>
  <c r="B1079" i="1"/>
  <c r="O1079" i="1"/>
  <c r="Q1079" i="1"/>
  <c r="J1079" i="1"/>
  <c r="R1079" i="1"/>
  <c r="K1079" i="1"/>
  <c r="L1079" i="1"/>
  <c r="M1079" i="1"/>
  <c r="N1079" i="1"/>
  <c r="P1079" i="1"/>
  <c r="A1091" i="1"/>
  <c r="B1091" i="1"/>
  <c r="K1091" i="1"/>
  <c r="M1091" i="1"/>
  <c r="N1091" i="1"/>
  <c r="O1091" i="1"/>
  <c r="P1091" i="1"/>
  <c r="Q1091" i="1"/>
  <c r="L1091" i="1"/>
  <c r="J1091" i="1"/>
  <c r="R1091" i="1"/>
  <c r="A173" i="1"/>
  <c r="B173" i="1"/>
  <c r="P173" i="1"/>
  <c r="Q173" i="1"/>
  <c r="J173" i="1"/>
  <c r="R173" i="1"/>
  <c r="K173" i="1"/>
  <c r="L173" i="1"/>
  <c r="M173" i="1"/>
  <c r="N173" i="1"/>
  <c r="O173" i="1"/>
  <c r="A303" i="1"/>
  <c r="B303" i="1"/>
  <c r="O303" i="1"/>
  <c r="Q303" i="1"/>
  <c r="J303" i="1"/>
  <c r="R303" i="1"/>
  <c r="K303" i="1"/>
  <c r="M303" i="1"/>
  <c r="N303" i="1"/>
  <c r="L303" i="1"/>
  <c r="P303" i="1"/>
  <c r="A1011" i="1"/>
  <c r="B1011" i="1"/>
  <c r="P1011" i="1"/>
  <c r="Q1011" i="1"/>
  <c r="J1011" i="1"/>
  <c r="R1011" i="1"/>
  <c r="K1011" i="1"/>
  <c r="L1011" i="1"/>
  <c r="M1011" i="1"/>
  <c r="N1011" i="1"/>
  <c r="O1011" i="1"/>
  <c r="B1084" i="1"/>
  <c r="A1084" i="1"/>
  <c r="J1084" i="1"/>
  <c r="R1084" i="1"/>
  <c r="L1084" i="1"/>
  <c r="M1084" i="1"/>
  <c r="K1084" i="1"/>
  <c r="N1084" i="1"/>
  <c r="O1084" i="1"/>
  <c r="P1084" i="1"/>
  <c r="Q1084" i="1"/>
  <c r="A1085" i="1"/>
  <c r="B1085" i="1"/>
  <c r="Q1085" i="1"/>
  <c r="J1085" i="1"/>
  <c r="K1085" i="1"/>
  <c r="L1085" i="1"/>
  <c r="M1085" i="1"/>
  <c r="N1085" i="1"/>
  <c r="O1085" i="1"/>
  <c r="R1085" i="1"/>
  <c r="P1085" i="1"/>
  <c r="A83" i="1"/>
  <c r="B83" i="1"/>
  <c r="P83" i="1"/>
  <c r="R83" i="1"/>
  <c r="J83" i="1"/>
  <c r="K83" i="1"/>
  <c r="L83" i="1"/>
  <c r="M83" i="1"/>
  <c r="N83" i="1"/>
  <c r="O83" i="1"/>
  <c r="Q83" i="1"/>
  <c r="A73" i="1"/>
  <c r="B73" i="1"/>
  <c r="J73" i="1"/>
  <c r="R73" i="1"/>
  <c r="K73" i="1"/>
  <c r="N73" i="1"/>
  <c r="O73" i="1"/>
  <c r="P73" i="1"/>
  <c r="Q73" i="1"/>
  <c r="L73" i="1"/>
  <c r="M73" i="1"/>
  <c r="A98" i="1"/>
  <c r="B98" i="1"/>
  <c r="O98" i="1"/>
  <c r="P98" i="1"/>
  <c r="Q98" i="1"/>
  <c r="J98" i="1"/>
  <c r="R98" i="1"/>
  <c r="K98" i="1"/>
  <c r="L98" i="1"/>
  <c r="M98" i="1"/>
  <c r="N98" i="1"/>
  <c r="B1032" i="1"/>
  <c r="A1032" i="1"/>
  <c r="P1032" i="1"/>
  <c r="K1032" i="1"/>
  <c r="L1032" i="1"/>
  <c r="M1032" i="1"/>
  <c r="N1032" i="1"/>
  <c r="O1032" i="1"/>
  <c r="Q1032" i="1"/>
  <c r="R1032" i="1"/>
  <c r="J1032" i="1"/>
  <c r="A660" i="1"/>
  <c r="B660" i="1"/>
  <c r="N660" i="1"/>
  <c r="O660" i="1"/>
  <c r="P660" i="1"/>
  <c r="Q660" i="1"/>
  <c r="J660" i="1"/>
  <c r="R660" i="1"/>
  <c r="K660" i="1"/>
  <c r="L660" i="1"/>
  <c r="M660" i="1"/>
  <c r="A265" i="1"/>
  <c r="B265" i="1"/>
  <c r="O265" i="1"/>
  <c r="K265" i="1"/>
  <c r="R265" i="1"/>
  <c r="J265" i="1"/>
  <c r="L265" i="1"/>
  <c r="M265" i="1"/>
  <c r="N265" i="1"/>
  <c r="P265" i="1"/>
  <c r="Q265" i="1"/>
  <c r="A13" i="1"/>
  <c r="B13" i="1"/>
  <c r="A21" i="1"/>
  <c r="B21" i="1"/>
  <c r="L21" i="1"/>
  <c r="M21" i="1"/>
  <c r="N21" i="1"/>
  <c r="O21" i="1"/>
  <c r="J21" i="1"/>
  <c r="R21" i="1"/>
  <c r="K21" i="1"/>
  <c r="Q21" i="1"/>
  <c r="P21" i="1"/>
  <c r="A29" i="1"/>
  <c r="B29" i="1"/>
  <c r="L29" i="1"/>
  <c r="M29" i="1"/>
  <c r="N29" i="1"/>
  <c r="O29" i="1"/>
  <c r="J29" i="1"/>
  <c r="R29" i="1"/>
  <c r="K29" i="1"/>
  <c r="P29" i="1"/>
  <c r="Q29" i="1"/>
  <c r="A37" i="1"/>
  <c r="B37" i="1"/>
  <c r="L37" i="1"/>
  <c r="M37" i="1"/>
  <c r="N37" i="1"/>
  <c r="O37" i="1"/>
  <c r="J37" i="1"/>
  <c r="R37" i="1"/>
  <c r="K37" i="1"/>
  <c r="P37" i="1"/>
  <c r="Q37" i="1"/>
  <c r="A45" i="1"/>
  <c r="B45" i="1"/>
  <c r="L45" i="1"/>
  <c r="M45" i="1"/>
  <c r="N45" i="1"/>
  <c r="O45" i="1"/>
  <c r="J45" i="1"/>
  <c r="R45" i="1"/>
  <c r="K45" i="1"/>
  <c r="P45" i="1"/>
  <c r="Q45" i="1"/>
  <c r="A53" i="1"/>
  <c r="B53" i="1"/>
  <c r="N53" i="1"/>
  <c r="O53" i="1"/>
  <c r="J53" i="1"/>
  <c r="R53" i="1"/>
  <c r="K53" i="1"/>
  <c r="Q53" i="1"/>
  <c r="L53" i="1"/>
  <c r="M53" i="1"/>
  <c r="P53" i="1"/>
  <c r="A61" i="1"/>
  <c r="B61" i="1"/>
  <c r="N61" i="1"/>
  <c r="O61" i="1"/>
  <c r="J61" i="1"/>
  <c r="R61" i="1"/>
  <c r="K61" i="1"/>
  <c r="L61" i="1"/>
  <c r="M61" i="1"/>
  <c r="P61" i="1"/>
  <c r="Q61" i="1"/>
  <c r="A134" i="1"/>
  <c r="B134" i="1"/>
  <c r="M134" i="1"/>
  <c r="N134" i="1"/>
  <c r="P134" i="1"/>
  <c r="Q134" i="1"/>
  <c r="J134" i="1"/>
  <c r="R134" i="1"/>
  <c r="K134" i="1"/>
  <c r="L134" i="1"/>
  <c r="O134" i="1"/>
  <c r="A130" i="1"/>
  <c r="B130" i="1"/>
  <c r="Q130" i="1"/>
  <c r="J130" i="1"/>
  <c r="R130" i="1"/>
  <c r="L130" i="1"/>
  <c r="M130" i="1"/>
  <c r="N130" i="1"/>
  <c r="K130" i="1"/>
  <c r="O130" i="1"/>
  <c r="P130" i="1"/>
  <c r="A965" i="1"/>
  <c r="B965" i="1"/>
  <c r="N965" i="1"/>
  <c r="O965" i="1"/>
  <c r="P965" i="1"/>
  <c r="Q965" i="1"/>
  <c r="J965" i="1"/>
  <c r="R965" i="1"/>
  <c r="K965" i="1"/>
  <c r="L965" i="1"/>
  <c r="M965" i="1"/>
  <c r="A926" i="1"/>
  <c r="B926" i="1"/>
  <c r="M926" i="1"/>
  <c r="N926" i="1"/>
  <c r="O926" i="1"/>
  <c r="P926" i="1"/>
  <c r="Q926" i="1"/>
  <c r="J926" i="1"/>
  <c r="R926" i="1"/>
  <c r="K926" i="1"/>
  <c r="L926" i="1"/>
  <c r="A107" i="1"/>
  <c r="B107" i="1"/>
  <c r="N107" i="1"/>
  <c r="O107" i="1"/>
  <c r="P107" i="1"/>
  <c r="Q107" i="1"/>
  <c r="J107" i="1"/>
  <c r="R107" i="1"/>
  <c r="K107" i="1"/>
  <c r="L107" i="1"/>
  <c r="M107" i="1"/>
  <c r="A663" i="1"/>
  <c r="B663" i="1"/>
  <c r="K663" i="1"/>
  <c r="L663" i="1"/>
  <c r="M663" i="1"/>
  <c r="N663" i="1"/>
  <c r="O663" i="1"/>
  <c r="P663" i="1"/>
  <c r="Q663" i="1"/>
  <c r="J663" i="1"/>
  <c r="R663" i="1"/>
  <c r="B728" i="1"/>
  <c r="A728" i="1"/>
  <c r="K728" i="1"/>
  <c r="L728" i="1"/>
  <c r="M728" i="1"/>
  <c r="N728" i="1"/>
  <c r="O728" i="1"/>
  <c r="P728" i="1"/>
  <c r="Q728" i="1"/>
  <c r="J728" i="1"/>
  <c r="R728" i="1"/>
  <c r="A680" i="1"/>
  <c r="B680" i="1"/>
  <c r="J680" i="1"/>
  <c r="R680" i="1"/>
  <c r="K680" i="1"/>
  <c r="L680" i="1"/>
  <c r="M680" i="1"/>
  <c r="N680" i="1"/>
  <c r="O680" i="1"/>
  <c r="P680" i="1"/>
  <c r="Q680" i="1"/>
  <c r="B1163" i="1"/>
  <c r="A1163" i="1"/>
  <c r="K1163" i="1"/>
  <c r="N1163" i="1"/>
  <c r="P1163" i="1"/>
  <c r="O1163" i="1"/>
  <c r="Q1163" i="1"/>
  <c r="J1163" i="1"/>
  <c r="R1163" i="1"/>
  <c r="L1163" i="1"/>
  <c r="M1163" i="1"/>
  <c r="A1150" i="1"/>
  <c r="B1150" i="1"/>
  <c r="P1150" i="1"/>
  <c r="J1150" i="1"/>
  <c r="R1150" i="1"/>
  <c r="K1150" i="1"/>
  <c r="L1150" i="1"/>
  <c r="M1150" i="1"/>
  <c r="N1150" i="1"/>
  <c r="Q1150" i="1"/>
  <c r="O1150" i="1"/>
  <c r="B1140" i="1"/>
  <c r="A1140" i="1"/>
  <c r="J1140" i="1"/>
  <c r="R1140" i="1"/>
  <c r="L1140" i="1"/>
  <c r="M1140" i="1"/>
  <c r="N1140" i="1"/>
  <c r="O1140" i="1"/>
  <c r="P1140" i="1"/>
  <c r="Q1140" i="1"/>
  <c r="K1140" i="1"/>
  <c r="A1130" i="1"/>
  <c r="B1130" i="1"/>
  <c r="L1130" i="1"/>
  <c r="N1130" i="1"/>
  <c r="O1130" i="1"/>
  <c r="P1130" i="1"/>
  <c r="M1130" i="1"/>
  <c r="Q1130" i="1"/>
  <c r="J1130" i="1"/>
  <c r="R1130" i="1"/>
  <c r="K1130" i="1"/>
  <c r="A407" i="1"/>
  <c r="B407" i="1"/>
  <c r="O407" i="1"/>
  <c r="J407" i="1"/>
  <c r="R407" i="1"/>
  <c r="K407" i="1"/>
  <c r="N407" i="1"/>
  <c r="L407" i="1"/>
  <c r="M407" i="1"/>
  <c r="P407" i="1"/>
  <c r="Q407" i="1"/>
  <c r="A1077" i="1"/>
  <c r="B1077" i="1"/>
  <c r="Q1077" i="1"/>
  <c r="K1077" i="1"/>
  <c r="L1077" i="1"/>
  <c r="M1077" i="1"/>
  <c r="N1077" i="1"/>
  <c r="O1077" i="1"/>
  <c r="J1077" i="1"/>
  <c r="P1077" i="1"/>
  <c r="R1077" i="1"/>
  <c r="A277" i="1"/>
  <c r="B277" i="1"/>
  <c r="K277" i="1"/>
  <c r="Q277" i="1"/>
  <c r="J277" i="1"/>
  <c r="L277" i="1"/>
  <c r="M277" i="1"/>
  <c r="O277" i="1"/>
  <c r="P277" i="1"/>
  <c r="N277" i="1"/>
  <c r="R277" i="1"/>
  <c r="A81" i="1"/>
  <c r="B81" i="1"/>
  <c r="J81" i="1"/>
  <c r="R81" i="1"/>
  <c r="Q81" i="1"/>
  <c r="K81" i="1"/>
  <c r="L81" i="1"/>
  <c r="M81" i="1"/>
  <c r="N81" i="1"/>
  <c r="O81" i="1"/>
  <c r="P81" i="1"/>
  <c r="A43" i="1"/>
  <c r="B43" i="1"/>
  <c r="N43" i="1"/>
  <c r="O43" i="1"/>
  <c r="P43" i="1"/>
  <c r="Q43" i="1"/>
  <c r="L43" i="1"/>
  <c r="M43" i="1"/>
  <c r="K43" i="1"/>
  <c r="R43" i="1"/>
  <c r="J43" i="1"/>
  <c r="A315" i="1"/>
  <c r="B315" i="1"/>
  <c r="K315" i="1"/>
  <c r="M315" i="1"/>
  <c r="N315" i="1"/>
  <c r="O315" i="1"/>
  <c r="Q315" i="1"/>
  <c r="J315" i="1"/>
  <c r="R315" i="1"/>
  <c r="L315" i="1"/>
  <c r="P315" i="1"/>
  <c r="A914" i="1"/>
  <c r="B914" i="1"/>
  <c r="Q914" i="1"/>
  <c r="J914" i="1"/>
  <c r="R914" i="1"/>
  <c r="K914" i="1"/>
  <c r="L914" i="1"/>
  <c r="M914" i="1"/>
  <c r="N914" i="1"/>
  <c r="O914" i="1"/>
  <c r="P914" i="1"/>
  <c r="A180" i="1"/>
  <c r="B180" i="1"/>
  <c r="Q180" i="1"/>
  <c r="J180" i="1"/>
  <c r="R180" i="1"/>
  <c r="K180" i="1"/>
  <c r="L180" i="1"/>
  <c r="M180" i="1"/>
  <c r="N180" i="1"/>
  <c r="O180" i="1"/>
  <c r="P180" i="1"/>
  <c r="B1147" i="1"/>
  <c r="A1147" i="1"/>
  <c r="K1147" i="1"/>
  <c r="M1147" i="1"/>
  <c r="N1147" i="1"/>
  <c r="O1147" i="1"/>
  <c r="P1147" i="1"/>
  <c r="L1147" i="1"/>
  <c r="Q1147" i="1"/>
  <c r="J1147" i="1"/>
  <c r="R1147" i="1"/>
  <c r="A1137" i="1"/>
  <c r="B1137" i="1"/>
  <c r="M1137" i="1"/>
  <c r="N1137" i="1"/>
  <c r="O1137" i="1"/>
  <c r="P1137" i="1"/>
  <c r="Q1137" i="1"/>
  <c r="J1137" i="1"/>
  <c r="R1137" i="1"/>
  <c r="K1137" i="1"/>
  <c r="L1137" i="1"/>
  <c r="B1002" i="1"/>
  <c r="A1002" i="1"/>
  <c r="Q1002" i="1"/>
  <c r="J1002" i="1"/>
  <c r="R1002" i="1"/>
  <c r="K1002" i="1"/>
  <c r="L1002" i="1"/>
  <c r="M1002" i="1"/>
  <c r="N1002" i="1"/>
  <c r="O1002" i="1"/>
  <c r="P1002" i="1"/>
  <c r="B1010" i="1"/>
  <c r="A1010" i="1"/>
  <c r="Q1010" i="1"/>
  <c r="J1010" i="1"/>
  <c r="R1010" i="1"/>
  <c r="K1010" i="1"/>
  <c r="L1010" i="1"/>
  <c r="M1010" i="1"/>
  <c r="N1010" i="1"/>
  <c r="O1010" i="1"/>
  <c r="P1010" i="1"/>
  <c r="B408" i="1"/>
  <c r="A408" i="1"/>
  <c r="N408" i="1"/>
  <c r="Q408" i="1"/>
  <c r="J408" i="1"/>
  <c r="R408" i="1"/>
  <c r="M408" i="1"/>
  <c r="P408" i="1"/>
  <c r="K408" i="1"/>
  <c r="L408" i="1"/>
  <c r="O408" i="1"/>
  <c r="A960" i="1"/>
  <c r="B960" i="1"/>
  <c r="K960" i="1"/>
  <c r="L960" i="1"/>
  <c r="M960" i="1"/>
  <c r="N960" i="1"/>
  <c r="O960" i="1"/>
  <c r="P960" i="1"/>
  <c r="Q960" i="1"/>
  <c r="J960" i="1"/>
  <c r="R960" i="1"/>
  <c r="A340" i="1"/>
  <c r="B340" i="1"/>
  <c r="M340" i="1"/>
  <c r="K340" i="1"/>
  <c r="L340" i="1"/>
  <c r="N340" i="1"/>
  <c r="O340" i="1"/>
  <c r="P340" i="1"/>
  <c r="Q340" i="1"/>
  <c r="J340" i="1"/>
  <c r="R340" i="1"/>
  <c r="A1003" i="1"/>
  <c r="B1003" i="1"/>
  <c r="P1003" i="1"/>
  <c r="Q1003" i="1"/>
  <c r="J1003" i="1"/>
  <c r="R1003" i="1"/>
  <c r="K1003" i="1"/>
  <c r="L1003" i="1"/>
  <c r="M1003" i="1"/>
  <c r="N1003" i="1"/>
  <c r="O1003" i="1"/>
  <c r="A409" i="1"/>
  <c r="B409" i="1"/>
  <c r="M409" i="1"/>
  <c r="P409" i="1"/>
  <c r="Q409" i="1"/>
  <c r="L409" i="1"/>
  <c r="J409" i="1"/>
  <c r="K409" i="1"/>
  <c r="N409" i="1"/>
  <c r="O409" i="1"/>
  <c r="R409" i="1"/>
  <c r="A151" i="1"/>
  <c r="B151" i="1"/>
  <c r="L151" i="1"/>
  <c r="M151" i="1"/>
  <c r="P151" i="1"/>
  <c r="Q151" i="1"/>
  <c r="J151" i="1"/>
  <c r="K151" i="1"/>
  <c r="N151" i="1"/>
  <c r="O151" i="1"/>
  <c r="R151" i="1"/>
  <c r="A174" i="1"/>
  <c r="B174" i="1"/>
  <c r="O174" i="1"/>
  <c r="P174" i="1"/>
  <c r="Q174" i="1"/>
  <c r="J174" i="1"/>
  <c r="R174" i="1"/>
  <c r="K174" i="1"/>
  <c r="L174" i="1"/>
  <c r="M174" i="1"/>
  <c r="N174" i="1"/>
  <c r="A279" i="1"/>
  <c r="B279" i="1"/>
  <c r="Q279" i="1"/>
  <c r="R279" i="1"/>
  <c r="K279" i="1"/>
  <c r="L279" i="1"/>
  <c r="M279" i="1"/>
  <c r="O279" i="1"/>
  <c r="P279" i="1"/>
  <c r="J279" i="1"/>
  <c r="N279" i="1"/>
  <c r="A287" i="1"/>
  <c r="B287" i="1"/>
  <c r="O287" i="1"/>
  <c r="Q287" i="1"/>
  <c r="J287" i="1"/>
  <c r="R287" i="1"/>
  <c r="K287" i="1"/>
  <c r="M287" i="1"/>
  <c r="N287" i="1"/>
  <c r="L287" i="1"/>
  <c r="P287" i="1"/>
  <c r="A295" i="1"/>
  <c r="B295" i="1"/>
  <c r="O295" i="1"/>
  <c r="Q295" i="1"/>
  <c r="J295" i="1"/>
  <c r="R295" i="1"/>
  <c r="K295" i="1"/>
  <c r="M295" i="1"/>
  <c r="N295" i="1"/>
  <c r="L295" i="1"/>
  <c r="P295" i="1"/>
  <c r="B720" i="1"/>
  <c r="A720" i="1"/>
  <c r="K720" i="1"/>
  <c r="L720" i="1"/>
  <c r="M720" i="1"/>
  <c r="N720" i="1"/>
  <c r="O720" i="1"/>
  <c r="P720" i="1"/>
  <c r="Q720" i="1"/>
  <c r="J720" i="1"/>
  <c r="R720" i="1"/>
  <c r="B712" i="1"/>
  <c r="A712" i="1"/>
  <c r="K712" i="1"/>
  <c r="L712" i="1"/>
  <c r="M712" i="1"/>
  <c r="N712" i="1"/>
  <c r="O712" i="1"/>
  <c r="P712" i="1"/>
  <c r="Q712" i="1"/>
  <c r="J712" i="1"/>
  <c r="R712" i="1"/>
  <c r="A704" i="1"/>
  <c r="B704" i="1"/>
  <c r="K704" i="1"/>
  <c r="L704" i="1"/>
  <c r="M704" i="1"/>
  <c r="N704" i="1"/>
  <c r="O704" i="1"/>
  <c r="P704" i="1"/>
  <c r="Q704" i="1"/>
  <c r="J704" i="1"/>
  <c r="R704" i="1"/>
  <c r="A696" i="1"/>
  <c r="B696" i="1"/>
  <c r="J696" i="1"/>
  <c r="R696" i="1"/>
  <c r="K696" i="1"/>
  <c r="L696" i="1"/>
  <c r="M696" i="1"/>
  <c r="N696" i="1"/>
  <c r="O696" i="1"/>
  <c r="P696" i="1"/>
  <c r="Q696" i="1"/>
  <c r="A688" i="1"/>
  <c r="B688" i="1"/>
  <c r="J688" i="1"/>
  <c r="R688" i="1"/>
  <c r="K688" i="1"/>
  <c r="L688" i="1"/>
  <c r="M688" i="1"/>
  <c r="N688" i="1"/>
  <c r="O688" i="1"/>
  <c r="P688" i="1"/>
  <c r="Q688" i="1"/>
  <c r="A672" i="1"/>
  <c r="B672" i="1"/>
  <c r="J672" i="1"/>
  <c r="R672" i="1"/>
  <c r="K672" i="1"/>
  <c r="L672" i="1"/>
  <c r="M672" i="1"/>
  <c r="N672" i="1"/>
  <c r="O672" i="1"/>
  <c r="P672" i="1"/>
  <c r="Q672" i="1"/>
  <c r="A971" i="1"/>
  <c r="B971" i="1"/>
  <c r="P971" i="1"/>
  <c r="Q971" i="1"/>
  <c r="J971" i="1"/>
  <c r="R971" i="1"/>
  <c r="K971" i="1"/>
  <c r="L971" i="1"/>
  <c r="M971" i="1"/>
  <c r="N971" i="1"/>
  <c r="O971" i="1"/>
  <c r="A271" i="1"/>
  <c r="B271" i="1"/>
  <c r="Q271" i="1"/>
  <c r="M271" i="1"/>
  <c r="R271" i="1"/>
  <c r="J271" i="1"/>
  <c r="K271" i="1"/>
  <c r="L271" i="1"/>
  <c r="N271" i="1"/>
  <c r="O271" i="1"/>
  <c r="P271" i="1"/>
  <c r="A317" i="1"/>
  <c r="B317" i="1"/>
  <c r="Q317" i="1"/>
  <c r="K317" i="1"/>
  <c r="L317" i="1"/>
  <c r="M317" i="1"/>
  <c r="O317" i="1"/>
  <c r="P317" i="1"/>
  <c r="N317" i="1"/>
  <c r="R317" i="1"/>
  <c r="J317" i="1"/>
  <c r="A987" i="1"/>
  <c r="B987" i="1"/>
  <c r="P987" i="1"/>
  <c r="Q987" i="1"/>
  <c r="J987" i="1"/>
  <c r="R987" i="1"/>
  <c r="K987" i="1"/>
  <c r="L987" i="1"/>
  <c r="M987" i="1"/>
  <c r="N987" i="1"/>
  <c r="O987" i="1"/>
  <c r="A995" i="1"/>
  <c r="B995" i="1"/>
  <c r="P995" i="1"/>
  <c r="Q995" i="1"/>
  <c r="J995" i="1"/>
  <c r="R995" i="1"/>
  <c r="K995" i="1"/>
  <c r="L995" i="1"/>
  <c r="M995" i="1"/>
  <c r="N995" i="1"/>
  <c r="O995" i="1"/>
  <c r="A919" i="1"/>
  <c r="B919" i="1"/>
  <c r="L919" i="1"/>
  <c r="M919" i="1"/>
  <c r="N919" i="1"/>
  <c r="O919" i="1"/>
  <c r="P919" i="1"/>
  <c r="Q919" i="1"/>
  <c r="J919" i="1"/>
  <c r="R919" i="1"/>
  <c r="K919" i="1"/>
  <c r="A333" i="1"/>
  <c r="B333" i="1"/>
  <c r="K333" i="1"/>
  <c r="L333" i="1"/>
  <c r="O333" i="1"/>
  <c r="P333" i="1"/>
  <c r="Q333" i="1"/>
  <c r="R333" i="1"/>
  <c r="J333" i="1"/>
  <c r="M333" i="1"/>
  <c r="N333" i="1"/>
  <c r="A208" i="1"/>
  <c r="B208" i="1"/>
  <c r="M208" i="1"/>
  <c r="N208" i="1"/>
  <c r="O208" i="1"/>
  <c r="P208" i="1"/>
  <c r="Q208" i="1"/>
  <c r="J208" i="1"/>
  <c r="R208" i="1"/>
  <c r="K208" i="1"/>
  <c r="L208" i="1"/>
  <c r="A216" i="1"/>
  <c r="B216" i="1"/>
  <c r="M216" i="1"/>
  <c r="N216" i="1"/>
  <c r="O216" i="1"/>
  <c r="P216" i="1"/>
  <c r="Q216" i="1"/>
  <c r="J216" i="1"/>
  <c r="R216" i="1"/>
  <c r="K216" i="1"/>
  <c r="L216" i="1"/>
  <c r="A1123" i="1"/>
  <c r="B1123" i="1"/>
  <c r="K1123" i="1"/>
  <c r="M1123" i="1"/>
  <c r="N1123" i="1"/>
  <c r="O1123" i="1"/>
  <c r="L1123" i="1"/>
  <c r="P1123" i="1"/>
  <c r="Q1123" i="1"/>
  <c r="J1123" i="1"/>
  <c r="R1123" i="1"/>
  <c r="A341" i="1"/>
  <c r="B341" i="1"/>
  <c r="L341" i="1"/>
  <c r="K341" i="1"/>
  <c r="M341" i="1"/>
  <c r="N341" i="1"/>
  <c r="O341" i="1"/>
  <c r="P341" i="1"/>
  <c r="Q341" i="1"/>
  <c r="J341" i="1"/>
  <c r="R341" i="1"/>
  <c r="A1004" i="1"/>
  <c r="B1004" i="1"/>
  <c r="O1004" i="1"/>
  <c r="P1004" i="1"/>
  <c r="Q1004" i="1"/>
  <c r="J1004" i="1"/>
  <c r="R1004" i="1"/>
  <c r="K1004" i="1"/>
  <c r="L1004" i="1"/>
  <c r="M1004" i="1"/>
  <c r="N1004" i="1"/>
  <c r="A142" i="1"/>
  <c r="B142" i="1"/>
  <c r="M142" i="1"/>
  <c r="N142" i="1"/>
  <c r="Q142" i="1"/>
  <c r="J142" i="1"/>
  <c r="R142" i="1"/>
  <c r="K142" i="1"/>
  <c r="L142" i="1"/>
  <c r="O142" i="1"/>
  <c r="P142" i="1"/>
  <c r="A171" i="1"/>
  <c r="B171" i="1"/>
  <c r="J171" i="1"/>
  <c r="R171" i="1"/>
  <c r="K171" i="1"/>
  <c r="L171" i="1"/>
  <c r="M171" i="1"/>
  <c r="N171" i="1"/>
  <c r="O171" i="1"/>
  <c r="P171" i="1"/>
  <c r="Q171" i="1"/>
  <c r="A228" i="1"/>
  <c r="B228" i="1"/>
  <c r="Q228" i="1"/>
  <c r="J228" i="1"/>
  <c r="R228" i="1"/>
  <c r="K228" i="1"/>
  <c r="L228" i="1"/>
  <c r="O228" i="1"/>
  <c r="P228" i="1"/>
  <c r="N228" i="1"/>
  <c r="M228" i="1"/>
  <c r="A411" i="1"/>
  <c r="B411" i="1"/>
  <c r="K411" i="1"/>
  <c r="N411" i="1"/>
  <c r="O411" i="1"/>
  <c r="J411" i="1"/>
  <c r="R411" i="1"/>
  <c r="L411" i="1"/>
  <c r="M411" i="1"/>
  <c r="P411" i="1"/>
  <c r="Q411" i="1"/>
  <c r="A954" i="1"/>
  <c r="B954" i="1"/>
  <c r="Q954" i="1"/>
  <c r="J954" i="1"/>
  <c r="R954" i="1"/>
  <c r="K954" i="1"/>
  <c r="L954" i="1"/>
  <c r="M954" i="1"/>
  <c r="N954" i="1"/>
  <c r="O954" i="1"/>
  <c r="P954" i="1"/>
  <c r="A1022" i="1"/>
  <c r="B1022" i="1"/>
  <c r="M1022" i="1"/>
  <c r="N1022" i="1"/>
  <c r="O1022" i="1"/>
  <c r="P1022" i="1"/>
  <c r="Q1022" i="1"/>
  <c r="J1022" i="1"/>
  <c r="R1022" i="1"/>
  <c r="K1022" i="1"/>
  <c r="L1022" i="1"/>
  <c r="B1028" i="1"/>
  <c r="A1028" i="1"/>
  <c r="L1028" i="1"/>
  <c r="J1028" i="1"/>
  <c r="K1028" i="1"/>
  <c r="M1028" i="1"/>
  <c r="N1028" i="1"/>
  <c r="O1028" i="1"/>
  <c r="P1028" i="1"/>
  <c r="Q1028" i="1"/>
  <c r="R1028" i="1"/>
  <c r="A1041" i="1"/>
  <c r="B1041" i="1"/>
  <c r="M1041" i="1"/>
  <c r="N1041" i="1"/>
  <c r="O1041" i="1"/>
  <c r="P1041" i="1"/>
  <c r="Q1041" i="1"/>
  <c r="J1041" i="1"/>
  <c r="R1041" i="1"/>
  <c r="K1041" i="1"/>
  <c r="L1041" i="1"/>
  <c r="A1062" i="1"/>
  <c r="B1062" i="1"/>
  <c r="P1062" i="1"/>
  <c r="Q1062" i="1"/>
  <c r="J1062" i="1"/>
  <c r="R1062" i="1"/>
  <c r="K1062" i="1"/>
  <c r="L1062" i="1"/>
  <c r="M1062" i="1"/>
  <c r="N1062" i="1"/>
  <c r="O1062" i="1"/>
  <c r="B1080" i="1"/>
  <c r="A1080" i="1"/>
  <c r="N1080" i="1"/>
  <c r="P1080" i="1"/>
  <c r="Q1080" i="1"/>
  <c r="J1080" i="1"/>
  <c r="R1080" i="1"/>
  <c r="K1080" i="1"/>
  <c r="L1080" i="1"/>
  <c r="O1080" i="1"/>
  <c r="M1080" i="1"/>
  <c r="B1092" i="1"/>
  <c r="A1092" i="1"/>
  <c r="J1092" i="1"/>
  <c r="R1092" i="1"/>
  <c r="K1092" i="1"/>
  <c r="L1092" i="1"/>
  <c r="M1092" i="1"/>
  <c r="N1092" i="1"/>
  <c r="O1092" i="1"/>
  <c r="P1092" i="1"/>
  <c r="Q1092" i="1"/>
  <c r="A158" i="1"/>
  <c r="B158" i="1"/>
  <c r="M158" i="1"/>
  <c r="N158" i="1"/>
  <c r="Q158" i="1"/>
  <c r="J158" i="1"/>
  <c r="R158" i="1"/>
  <c r="K158" i="1"/>
  <c r="L158" i="1"/>
  <c r="O158" i="1"/>
  <c r="P158" i="1"/>
  <c r="A150" i="1"/>
  <c r="B150" i="1"/>
  <c r="M150" i="1"/>
  <c r="N150" i="1"/>
  <c r="Q150" i="1"/>
  <c r="J150" i="1"/>
  <c r="R150" i="1"/>
  <c r="K150" i="1"/>
  <c r="L150" i="1"/>
  <c r="O150" i="1"/>
  <c r="P150" i="1"/>
  <c r="A182" i="1"/>
  <c r="B182" i="1"/>
  <c r="O182" i="1"/>
  <c r="P182" i="1"/>
  <c r="Q182" i="1"/>
  <c r="J182" i="1"/>
  <c r="R182" i="1"/>
  <c r="K182" i="1"/>
  <c r="L182" i="1"/>
  <c r="M182" i="1"/>
  <c r="N182" i="1"/>
  <c r="A946" i="1"/>
  <c r="B946" i="1"/>
  <c r="Q946" i="1"/>
  <c r="J946" i="1"/>
  <c r="R946" i="1"/>
  <c r="K946" i="1"/>
  <c r="L946" i="1"/>
  <c r="M946" i="1"/>
  <c r="N946" i="1"/>
  <c r="O946" i="1"/>
  <c r="P946" i="1"/>
  <c r="A280" i="1"/>
  <c r="B280" i="1"/>
  <c r="P280" i="1"/>
  <c r="R280" i="1"/>
  <c r="K280" i="1"/>
  <c r="L280" i="1"/>
  <c r="M280" i="1"/>
  <c r="O280" i="1"/>
  <c r="Q280" i="1"/>
  <c r="J280" i="1"/>
  <c r="N280" i="1"/>
  <c r="A288" i="1"/>
  <c r="B288" i="1"/>
  <c r="N288" i="1"/>
  <c r="P288" i="1"/>
  <c r="Q288" i="1"/>
  <c r="J288" i="1"/>
  <c r="R288" i="1"/>
  <c r="L288" i="1"/>
  <c r="M288" i="1"/>
  <c r="K288" i="1"/>
  <c r="O288" i="1"/>
  <c r="A296" i="1"/>
  <c r="B296" i="1"/>
  <c r="N296" i="1"/>
  <c r="P296" i="1"/>
  <c r="Q296" i="1"/>
  <c r="J296" i="1"/>
  <c r="R296" i="1"/>
  <c r="L296" i="1"/>
  <c r="M296" i="1"/>
  <c r="K296" i="1"/>
  <c r="O296" i="1"/>
  <c r="A304" i="1"/>
  <c r="B304" i="1"/>
  <c r="N304" i="1"/>
  <c r="P304" i="1"/>
  <c r="Q304" i="1"/>
  <c r="J304" i="1"/>
  <c r="R304" i="1"/>
  <c r="L304" i="1"/>
  <c r="M304" i="1"/>
  <c r="K304" i="1"/>
  <c r="O304" i="1"/>
  <c r="A962" i="1"/>
  <c r="B962" i="1"/>
  <c r="Q962" i="1"/>
  <c r="J962" i="1"/>
  <c r="R962" i="1"/>
  <c r="K962" i="1"/>
  <c r="L962" i="1"/>
  <c r="M962" i="1"/>
  <c r="N962" i="1"/>
  <c r="O962" i="1"/>
  <c r="P962" i="1"/>
  <c r="A346" i="1"/>
  <c r="B346" i="1"/>
  <c r="L346" i="1"/>
  <c r="M346" i="1"/>
  <c r="N346" i="1"/>
  <c r="O346" i="1"/>
  <c r="P346" i="1"/>
  <c r="Q346" i="1"/>
  <c r="K346" i="1"/>
  <c r="J346" i="1"/>
  <c r="R346" i="1"/>
  <c r="A347" i="1"/>
  <c r="B347" i="1"/>
  <c r="K347" i="1"/>
  <c r="L347" i="1"/>
  <c r="M347" i="1"/>
  <c r="N347" i="1"/>
  <c r="O347" i="1"/>
  <c r="P347" i="1"/>
  <c r="J347" i="1"/>
  <c r="R347" i="1"/>
  <c r="Q347" i="1"/>
  <c r="A84" i="1"/>
  <c r="B84" i="1"/>
  <c r="O84" i="1"/>
  <c r="R84" i="1"/>
  <c r="J84" i="1"/>
  <c r="K84" i="1"/>
  <c r="L84" i="1"/>
  <c r="M84" i="1"/>
  <c r="N84" i="1"/>
  <c r="P84" i="1"/>
  <c r="Q84" i="1"/>
  <c r="A72" i="1"/>
  <c r="B72" i="1"/>
  <c r="K72" i="1"/>
  <c r="L72" i="1"/>
  <c r="M72" i="1"/>
  <c r="N72" i="1"/>
  <c r="O72" i="1"/>
  <c r="P72" i="1"/>
  <c r="Q72" i="1"/>
  <c r="R72" i="1"/>
  <c r="J72" i="1"/>
  <c r="A97" i="1"/>
  <c r="B97" i="1"/>
  <c r="P97" i="1"/>
  <c r="Q97" i="1"/>
  <c r="J97" i="1"/>
  <c r="R97" i="1"/>
  <c r="K97" i="1"/>
  <c r="L97" i="1"/>
  <c r="M97" i="1"/>
  <c r="N97" i="1"/>
  <c r="O97" i="1"/>
  <c r="A1083" i="1"/>
  <c r="B1083" i="1"/>
  <c r="K1083" i="1"/>
  <c r="M1083" i="1"/>
  <c r="N1083" i="1"/>
  <c r="O1083" i="1"/>
  <c r="P1083" i="1"/>
  <c r="Q1083" i="1"/>
  <c r="J1083" i="1"/>
  <c r="R1083" i="1"/>
  <c r="L1083" i="1"/>
  <c r="A232" i="1"/>
  <c r="B232" i="1"/>
  <c r="M232" i="1"/>
  <c r="O232" i="1"/>
  <c r="P232" i="1"/>
  <c r="K232" i="1"/>
  <c r="L232" i="1"/>
  <c r="J232" i="1"/>
  <c r="N232" i="1"/>
  <c r="Q232" i="1"/>
  <c r="R232" i="1"/>
  <c r="A266" i="1"/>
  <c r="B266" i="1"/>
  <c r="N266" i="1"/>
  <c r="J266" i="1"/>
  <c r="R266" i="1"/>
  <c r="K266" i="1"/>
  <c r="L266" i="1"/>
  <c r="M266" i="1"/>
  <c r="O266" i="1"/>
  <c r="P266" i="1"/>
  <c r="Q266" i="1"/>
  <c r="A14" i="1"/>
  <c r="B14" i="1"/>
  <c r="K14" i="1"/>
  <c r="L14" i="1"/>
  <c r="M14" i="1"/>
  <c r="N14" i="1"/>
  <c r="Q14" i="1"/>
  <c r="J14" i="1"/>
  <c r="R14" i="1"/>
  <c r="P14" i="1"/>
  <c r="O14" i="1"/>
  <c r="A22" i="1"/>
  <c r="B22" i="1"/>
  <c r="K22" i="1"/>
  <c r="L22" i="1"/>
  <c r="M22" i="1"/>
  <c r="N22" i="1"/>
  <c r="Q22" i="1"/>
  <c r="J22" i="1"/>
  <c r="R22" i="1"/>
  <c r="O22" i="1"/>
  <c r="P22" i="1"/>
  <c r="A30" i="1"/>
  <c r="B30" i="1"/>
  <c r="K30" i="1"/>
  <c r="L30" i="1"/>
  <c r="M30" i="1"/>
  <c r="N30" i="1"/>
  <c r="Q30" i="1"/>
  <c r="J30" i="1"/>
  <c r="R30" i="1"/>
  <c r="O30" i="1"/>
  <c r="P30" i="1"/>
  <c r="A38" i="1"/>
  <c r="B38" i="1"/>
  <c r="K38" i="1"/>
  <c r="L38" i="1"/>
  <c r="M38" i="1"/>
  <c r="N38" i="1"/>
  <c r="Q38" i="1"/>
  <c r="J38" i="1"/>
  <c r="R38" i="1"/>
  <c r="O38" i="1"/>
  <c r="P38" i="1"/>
  <c r="A46" i="1"/>
  <c r="B46" i="1"/>
  <c r="K46" i="1"/>
  <c r="L46" i="1"/>
  <c r="M46" i="1"/>
  <c r="N46" i="1"/>
  <c r="Q46" i="1"/>
  <c r="J46" i="1"/>
  <c r="R46" i="1"/>
  <c r="P46" i="1"/>
  <c r="O46" i="1"/>
  <c r="A54" i="1"/>
  <c r="B54" i="1"/>
  <c r="M54" i="1"/>
  <c r="N54" i="1"/>
  <c r="Q54" i="1"/>
  <c r="J54" i="1"/>
  <c r="R54" i="1"/>
  <c r="K54" i="1"/>
  <c r="L54" i="1"/>
  <c r="O54" i="1"/>
  <c r="P54" i="1"/>
  <c r="A910" i="1"/>
  <c r="B910" i="1"/>
  <c r="M910" i="1"/>
  <c r="N910" i="1"/>
  <c r="O910" i="1"/>
  <c r="P910" i="1"/>
  <c r="Q910" i="1"/>
  <c r="J910" i="1"/>
  <c r="R910" i="1"/>
  <c r="K910" i="1"/>
  <c r="L910" i="1"/>
  <c r="A133" i="1"/>
  <c r="B133" i="1"/>
  <c r="N133" i="1"/>
  <c r="O133" i="1"/>
  <c r="Q133" i="1"/>
  <c r="J133" i="1"/>
  <c r="R133" i="1"/>
  <c r="K133" i="1"/>
  <c r="P133" i="1"/>
  <c r="L133" i="1"/>
  <c r="M133" i="1"/>
  <c r="A1016" i="1"/>
  <c r="B1016" i="1"/>
  <c r="K1016" i="1"/>
  <c r="L1016" i="1"/>
  <c r="M1016" i="1"/>
  <c r="N1016" i="1"/>
  <c r="O1016" i="1"/>
  <c r="P1016" i="1"/>
  <c r="Q1016" i="1"/>
  <c r="J1016" i="1"/>
  <c r="R1016" i="1"/>
  <c r="A964" i="1"/>
  <c r="B964" i="1"/>
  <c r="O964" i="1"/>
  <c r="P964" i="1"/>
  <c r="Q964" i="1"/>
  <c r="J964" i="1"/>
  <c r="R964" i="1"/>
  <c r="K964" i="1"/>
  <c r="L964" i="1"/>
  <c r="M964" i="1"/>
  <c r="N964" i="1"/>
  <c r="A927" i="1"/>
  <c r="B927" i="1"/>
  <c r="L927" i="1"/>
  <c r="M927" i="1"/>
  <c r="N927" i="1"/>
  <c r="O927" i="1"/>
  <c r="P927" i="1"/>
  <c r="Q927" i="1"/>
  <c r="J927" i="1"/>
  <c r="R927" i="1"/>
  <c r="K927" i="1"/>
  <c r="A108" i="1"/>
  <c r="B108" i="1"/>
  <c r="M108" i="1"/>
  <c r="N108" i="1"/>
  <c r="O108" i="1"/>
  <c r="P108" i="1"/>
  <c r="Q108" i="1"/>
  <c r="J108" i="1"/>
  <c r="R108" i="1"/>
  <c r="K108" i="1"/>
  <c r="L108" i="1"/>
  <c r="A664" i="1"/>
  <c r="B664" i="1"/>
  <c r="J664" i="1"/>
  <c r="R664" i="1"/>
  <c r="K664" i="1"/>
  <c r="L664" i="1"/>
  <c r="M664" i="1"/>
  <c r="N664" i="1"/>
  <c r="O664" i="1"/>
  <c r="P664" i="1"/>
  <c r="Q664" i="1"/>
  <c r="A727" i="1"/>
  <c r="B727" i="1"/>
  <c r="L727" i="1"/>
  <c r="M727" i="1"/>
  <c r="N727" i="1"/>
  <c r="O727" i="1"/>
  <c r="P727" i="1"/>
  <c r="Q727" i="1"/>
  <c r="J727" i="1"/>
  <c r="R727" i="1"/>
  <c r="K727" i="1"/>
  <c r="A719" i="1"/>
  <c r="B719" i="1"/>
  <c r="L719" i="1"/>
  <c r="M719" i="1"/>
  <c r="N719" i="1"/>
  <c r="O719" i="1"/>
  <c r="P719" i="1"/>
  <c r="Q719" i="1"/>
  <c r="J719" i="1"/>
  <c r="R719" i="1"/>
  <c r="K719" i="1"/>
  <c r="A711" i="1"/>
  <c r="B711" i="1"/>
  <c r="L711" i="1"/>
  <c r="M711" i="1"/>
  <c r="N711" i="1"/>
  <c r="O711" i="1"/>
  <c r="P711" i="1"/>
  <c r="Q711" i="1"/>
  <c r="J711" i="1"/>
  <c r="R711" i="1"/>
  <c r="K711" i="1"/>
  <c r="A703" i="1"/>
  <c r="B703" i="1"/>
  <c r="L703" i="1"/>
  <c r="M703" i="1"/>
  <c r="N703" i="1"/>
  <c r="O703" i="1"/>
  <c r="P703" i="1"/>
  <c r="Q703" i="1"/>
  <c r="J703" i="1"/>
  <c r="R703" i="1"/>
  <c r="K703" i="1"/>
  <c r="A695" i="1"/>
  <c r="B695" i="1"/>
  <c r="K695" i="1"/>
  <c r="L695" i="1"/>
  <c r="M695" i="1"/>
  <c r="N695" i="1"/>
  <c r="O695" i="1"/>
  <c r="P695" i="1"/>
  <c r="Q695" i="1"/>
  <c r="R695" i="1"/>
  <c r="J695" i="1"/>
  <c r="A687" i="1"/>
  <c r="B687" i="1"/>
  <c r="K687" i="1"/>
  <c r="L687" i="1"/>
  <c r="M687" i="1"/>
  <c r="N687" i="1"/>
  <c r="O687" i="1"/>
  <c r="P687" i="1"/>
  <c r="J687" i="1"/>
  <c r="Q687" i="1"/>
  <c r="R687" i="1"/>
  <c r="A679" i="1"/>
  <c r="B679" i="1"/>
  <c r="K679" i="1"/>
  <c r="L679" i="1"/>
  <c r="M679" i="1"/>
  <c r="N679" i="1"/>
  <c r="O679" i="1"/>
  <c r="P679" i="1"/>
  <c r="Q679" i="1"/>
  <c r="J679" i="1"/>
  <c r="R679" i="1"/>
  <c r="A671" i="1"/>
  <c r="B671" i="1"/>
  <c r="K671" i="1"/>
  <c r="L671" i="1"/>
  <c r="M671" i="1"/>
  <c r="N671" i="1"/>
  <c r="O671" i="1"/>
  <c r="P671" i="1"/>
  <c r="Q671" i="1"/>
  <c r="J671" i="1"/>
  <c r="R671" i="1"/>
  <c r="B972" i="1"/>
  <c r="A972" i="1"/>
  <c r="O972" i="1"/>
  <c r="P972" i="1"/>
  <c r="Q972" i="1"/>
  <c r="J972" i="1"/>
  <c r="R972" i="1"/>
  <c r="K972" i="1"/>
  <c r="L972" i="1"/>
  <c r="M972" i="1"/>
  <c r="N972" i="1"/>
  <c r="A272" i="1"/>
  <c r="B272" i="1"/>
  <c r="P272" i="1"/>
  <c r="L272" i="1"/>
  <c r="J272" i="1"/>
  <c r="K272" i="1"/>
  <c r="M272" i="1"/>
  <c r="N272" i="1"/>
  <c r="O272" i="1"/>
  <c r="Q272" i="1"/>
  <c r="R272" i="1"/>
  <c r="A318" i="1"/>
  <c r="B318" i="1"/>
  <c r="P318" i="1"/>
  <c r="J318" i="1"/>
  <c r="R318" i="1"/>
  <c r="K318" i="1"/>
  <c r="L318" i="1"/>
  <c r="N318" i="1"/>
  <c r="O318" i="1"/>
  <c r="M318" i="1"/>
  <c r="Q318" i="1"/>
  <c r="A988" i="1"/>
  <c r="B988" i="1"/>
  <c r="O988" i="1"/>
  <c r="P988" i="1"/>
  <c r="Q988" i="1"/>
  <c r="J988" i="1"/>
  <c r="R988" i="1"/>
  <c r="K988" i="1"/>
  <c r="L988" i="1"/>
  <c r="M988" i="1"/>
  <c r="N988" i="1"/>
  <c r="A996" i="1"/>
  <c r="B996" i="1"/>
  <c r="O996" i="1"/>
  <c r="P996" i="1"/>
  <c r="Q996" i="1"/>
  <c r="J996" i="1"/>
  <c r="R996" i="1"/>
  <c r="K996" i="1"/>
  <c r="L996" i="1"/>
  <c r="M996" i="1"/>
  <c r="N996" i="1"/>
  <c r="A326" i="1"/>
  <c r="B326" i="1"/>
  <c r="J326" i="1"/>
  <c r="R326" i="1"/>
  <c r="K326" i="1"/>
  <c r="L326" i="1"/>
  <c r="N326" i="1"/>
  <c r="O326" i="1"/>
  <c r="P326" i="1"/>
  <c r="Q326" i="1"/>
  <c r="M326" i="1"/>
  <c r="A334" i="1"/>
  <c r="B334" i="1"/>
  <c r="J334" i="1"/>
  <c r="R334" i="1"/>
  <c r="K334" i="1"/>
  <c r="P334" i="1"/>
  <c r="Q334" i="1"/>
  <c r="L334" i="1"/>
  <c r="M334" i="1"/>
  <c r="N334" i="1"/>
  <c r="O334" i="1"/>
  <c r="A209" i="1"/>
  <c r="B209" i="1"/>
  <c r="L209" i="1"/>
  <c r="M209" i="1"/>
  <c r="N209" i="1"/>
  <c r="O209" i="1"/>
  <c r="P209" i="1"/>
  <c r="Q209" i="1"/>
  <c r="J209" i="1"/>
  <c r="R209" i="1"/>
  <c r="K209" i="1"/>
  <c r="A217" i="1"/>
  <c r="B217" i="1"/>
  <c r="L217" i="1"/>
  <c r="M217" i="1"/>
  <c r="N217" i="1"/>
  <c r="O217" i="1"/>
  <c r="P217" i="1"/>
  <c r="Q217" i="1"/>
  <c r="J217" i="1"/>
  <c r="R217" i="1"/>
  <c r="K217" i="1"/>
  <c r="A1122" i="1"/>
  <c r="B1122" i="1"/>
  <c r="L1122" i="1"/>
  <c r="M1122" i="1"/>
  <c r="N1122" i="1"/>
  <c r="O1122" i="1"/>
  <c r="P1122" i="1"/>
  <c r="Q1122" i="1"/>
  <c r="J1122" i="1"/>
  <c r="R1122" i="1"/>
  <c r="K1122" i="1"/>
  <c r="A1162" i="1"/>
  <c r="B1162" i="1"/>
  <c r="L1162" i="1"/>
  <c r="M1162" i="1"/>
  <c r="N1162" i="1"/>
  <c r="O1162" i="1"/>
  <c r="Q1162" i="1"/>
  <c r="P1162" i="1"/>
  <c r="J1162" i="1"/>
  <c r="R1162" i="1"/>
  <c r="K1162" i="1"/>
  <c r="A1153" i="1"/>
  <c r="B1153" i="1"/>
  <c r="M1153" i="1"/>
  <c r="O1153" i="1"/>
  <c r="P1153" i="1"/>
  <c r="N1153" i="1"/>
  <c r="Q1153" i="1"/>
  <c r="J1153" i="1"/>
  <c r="R1153" i="1"/>
  <c r="K1153" i="1"/>
  <c r="L1153" i="1"/>
  <c r="B1143" i="1"/>
  <c r="A1143" i="1"/>
  <c r="O1143" i="1"/>
  <c r="Q1143" i="1"/>
  <c r="J1143" i="1"/>
  <c r="R1143" i="1"/>
  <c r="K1143" i="1"/>
  <c r="L1143" i="1"/>
  <c r="M1143" i="1"/>
  <c r="N1143" i="1"/>
  <c r="P1143" i="1"/>
  <c r="A1133" i="1"/>
  <c r="B1133" i="1"/>
  <c r="Q1133" i="1"/>
  <c r="K1133" i="1"/>
  <c r="L1133" i="1"/>
  <c r="M1133" i="1"/>
  <c r="J1133" i="1"/>
  <c r="R1133" i="1"/>
  <c r="N1133" i="1"/>
  <c r="O1133" i="1"/>
  <c r="P1133" i="1"/>
  <c r="A957" i="1"/>
  <c r="B957" i="1"/>
  <c r="N957" i="1"/>
  <c r="O957" i="1"/>
  <c r="P957" i="1"/>
  <c r="Q957" i="1"/>
  <c r="J957" i="1"/>
  <c r="R957" i="1"/>
  <c r="K957" i="1"/>
  <c r="L957" i="1"/>
  <c r="M957" i="1"/>
  <c r="A1115" i="1"/>
  <c r="B1115" i="1"/>
  <c r="K1115" i="1"/>
  <c r="M1115" i="1"/>
  <c r="N1115" i="1"/>
  <c r="O1115" i="1"/>
  <c r="P1115" i="1"/>
  <c r="Q1115" i="1"/>
  <c r="L1115" i="1"/>
  <c r="J1115" i="1"/>
  <c r="R1115" i="1"/>
  <c r="A961" i="1"/>
  <c r="B961" i="1"/>
  <c r="J961" i="1"/>
  <c r="R961" i="1"/>
  <c r="K961" i="1"/>
  <c r="L961" i="1"/>
  <c r="M961" i="1"/>
  <c r="N961" i="1"/>
  <c r="O961" i="1"/>
  <c r="P961" i="1"/>
  <c r="Q961" i="1"/>
  <c r="A706" i="1"/>
  <c r="B706" i="1"/>
  <c r="Q706" i="1"/>
  <c r="J706" i="1"/>
  <c r="R706" i="1"/>
  <c r="K706" i="1"/>
  <c r="L706" i="1"/>
  <c r="M706" i="1"/>
  <c r="N706" i="1"/>
  <c r="O706" i="1"/>
  <c r="P706" i="1"/>
  <c r="B1152" i="1"/>
  <c r="A1152" i="1"/>
  <c r="N1152" i="1"/>
  <c r="P1152" i="1"/>
  <c r="Q1152" i="1"/>
  <c r="J1152" i="1"/>
  <c r="R1152" i="1"/>
  <c r="O1152" i="1"/>
  <c r="K1152" i="1"/>
  <c r="L1152" i="1"/>
  <c r="M1152" i="1"/>
  <c r="B1132" i="1"/>
  <c r="A1132" i="1"/>
  <c r="J1132" i="1"/>
  <c r="R1132" i="1"/>
  <c r="L1132" i="1"/>
  <c r="M1132" i="1"/>
  <c r="N1132" i="1"/>
  <c r="K1132" i="1"/>
  <c r="O1132" i="1"/>
  <c r="P1132" i="1"/>
  <c r="Q1132" i="1"/>
  <c r="B1006" i="1"/>
  <c r="A1006" i="1"/>
  <c r="M1006" i="1"/>
  <c r="N1006" i="1"/>
  <c r="O1006" i="1"/>
  <c r="P1006" i="1"/>
  <c r="Q1006" i="1"/>
  <c r="J1006" i="1"/>
  <c r="R1006" i="1"/>
  <c r="K1006" i="1"/>
  <c r="L1006" i="1"/>
  <c r="A169" i="1"/>
  <c r="B169" i="1"/>
  <c r="L169" i="1"/>
  <c r="M169" i="1"/>
  <c r="N169" i="1"/>
  <c r="O169" i="1"/>
  <c r="P169" i="1"/>
  <c r="Q169" i="1"/>
  <c r="J169" i="1"/>
  <c r="R169" i="1"/>
  <c r="K169" i="1"/>
  <c r="B948" i="1"/>
  <c r="A948" i="1"/>
  <c r="O948" i="1"/>
  <c r="P948" i="1"/>
  <c r="Q948" i="1"/>
  <c r="J948" i="1"/>
  <c r="R948" i="1"/>
  <c r="K948" i="1"/>
  <c r="L948" i="1"/>
  <c r="M948" i="1"/>
  <c r="N948" i="1"/>
  <c r="B1020" i="1"/>
  <c r="A1020" i="1"/>
  <c r="O1020" i="1"/>
  <c r="P1020" i="1"/>
  <c r="Q1020" i="1"/>
  <c r="J1020" i="1"/>
  <c r="R1020" i="1"/>
  <c r="K1020" i="1"/>
  <c r="L1020" i="1"/>
  <c r="M1020" i="1"/>
  <c r="N1020" i="1"/>
  <c r="A1069" i="1"/>
  <c r="B1069" i="1"/>
  <c r="Q1069" i="1"/>
  <c r="J1069" i="1"/>
  <c r="R1069" i="1"/>
  <c r="K1069" i="1"/>
  <c r="L1069" i="1"/>
  <c r="M1069" i="1"/>
  <c r="N1069" i="1"/>
  <c r="O1069" i="1"/>
  <c r="P1069" i="1"/>
  <c r="A156" i="1"/>
  <c r="B156" i="1"/>
  <c r="O156" i="1"/>
  <c r="P156" i="1"/>
  <c r="K156" i="1"/>
  <c r="L156" i="1"/>
  <c r="M156" i="1"/>
  <c r="N156" i="1"/>
  <c r="Q156" i="1"/>
  <c r="R156" i="1"/>
  <c r="J156" i="1"/>
  <c r="A183" i="1"/>
  <c r="B183" i="1"/>
  <c r="N183" i="1"/>
  <c r="O183" i="1"/>
  <c r="P183" i="1"/>
  <c r="Q183" i="1"/>
  <c r="J183" i="1"/>
  <c r="R183" i="1"/>
  <c r="K183" i="1"/>
  <c r="L183" i="1"/>
  <c r="M183" i="1"/>
  <c r="A131" i="1"/>
  <c r="B131" i="1"/>
  <c r="P131" i="1"/>
  <c r="Q131" i="1"/>
  <c r="K131" i="1"/>
  <c r="L131" i="1"/>
  <c r="M131" i="1"/>
  <c r="N131" i="1"/>
  <c r="O131" i="1"/>
  <c r="R131" i="1"/>
  <c r="J131" i="1"/>
  <c r="B1014" i="1"/>
  <c r="A1014" i="1"/>
  <c r="M1014" i="1"/>
  <c r="N1014" i="1"/>
  <c r="O1014" i="1"/>
  <c r="P1014" i="1"/>
  <c r="Q1014" i="1"/>
  <c r="J1014" i="1"/>
  <c r="R1014" i="1"/>
  <c r="K1014" i="1"/>
  <c r="L1014" i="1"/>
  <c r="B921" i="1"/>
  <c r="A921" i="1"/>
  <c r="J921" i="1"/>
  <c r="R921" i="1"/>
  <c r="K921" i="1"/>
  <c r="L921" i="1"/>
  <c r="M921" i="1"/>
  <c r="N921" i="1"/>
  <c r="O921" i="1"/>
  <c r="P921" i="1"/>
  <c r="Q921" i="1"/>
  <c r="A102" i="1"/>
  <c r="B102" i="1"/>
  <c r="K102" i="1"/>
  <c r="L102" i="1"/>
  <c r="M102" i="1"/>
  <c r="N102" i="1"/>
  <c r="O102" i="1"/>
  <c r="P102" i="1"/>
  <c r="Q102" i="1"/>
  <c r="J102" i="1"/>
  <c r="R102" i="1"/>
  <c r="A110" i="1"/>
  <c r="B110" i="1"/>
  <c r="K110" i="1"/>
  <c r="L110" i="1"/>
  <c r="M110" i="1"/>
  <c r="N110" i="1"/>
  <c r="O110" i="1"/>
  <c r="P110" i="1"/>
  <c r="Q110" i="1"/>
  <c r="J110" i="1"/>
  <c r="R110" i="1"/>
  <c r="A733" i="1"/>
  <c r="B733" i="1"/>
  <c r="N733" i="1"/>
  <c r="O733" i="1"/>
  <c r="P733" i="1"/>
  <c r="Q733" i="1"/>
  <c r="J733" i="1"/>
  <c r="R733" i="1"/>
  <c r="K733" i="1"/>
  <c r="L733" i="1"/>
  <c r="M733" i="1"/>
  <c r="A725" i="1"/>
  <c r="B725" i="1"/>
  <c r="N725" i="1"/>
  <c r="O725" i="1"/>
  <c r="P725" i="1"/>
  <c r="Q725" i="1"/>
  <c r="J725" i="1"/>
  <c r="R725" i="1"/>
  <c r="K725" i="1"/>
  <c r="L725" i="1"/>
  <c r="M725" i="1"/>
  <c r="A717" i="1"/>
  <c r="B717" i="1"/>
  <c r="N717" i="1"/>
  <c r="O717" i="1"/>
  <c r="P717" i="1"/>
  <c r="Q717" i="1"/>
  <c r="J717" i="1"/>
  <c r="R717" i="1"/>
  <c r="K717" i="1"/>
  <c r="L717" i="1"/>
  <c r="M717" i="1"/>
  <c r="A709" i="1"/>
  <c r="B709" i="1"/>
  <c r="N709" i="1"/>
  <c r="O709" i="1"/>
  <c r="P709" i="1"/>
  <c r="Q709" i="1"/>
  <c r="J709" i="1"/>
  <c r="R709" i="1"/>
  <c r="K709" i="1"/>
  <c r="L709" i="1"/>
  <c r="M709" i="1"/>
  <c r="A701" i="1"/>
  <c r="B701" i="1"/>
  <c r="N701" i="1"/>
  <c r="M701" i="1"/>
  <c r="O701" i="1"/>
  <c r="P701" i="1"/>
  <c r="Q701" i="1"/>
  <c r="R701" i="1"/>
  <c r="J701" i="1"/>
  <c r="K701" i="1"/>
  <c r="L701" i="1"/>
  <c r="A693" i="1"/>
  <c r="B693" i="1"/>
  <c r="M693" i="1"/>
  <c r="N693" i="1"/>
  <c r="O693" i="1"/>
  <c r="P693" i="1"/>
  <c r="Q693" i="1"/>
  <c r="J693" i="1"/>
  <c r="R693" i="1"/>
  <c r="K693" i="1"/>
  <c r="L693" i="1"/>
  <c r="A685" i="1"/>
  <c r="B685" i="1"/>
  <c r="M685" i="1"/>
  <c r="N685" i="1"/>
  <c r="O685" i="1"/>
  <c r="P685" i="1"/>
  <c r="Q685" i="1"/>
  <c r="J685" i="1"/>
  <c r="R685" i="1"/>
  <c r="K685" i="1"/>
  <c r="L685" i="1"/>
  <c r="A677" i="1"/>
  <c r="B677" i="1"/>
  <c r="M677" i="1"/>
  <c r="N677" i="1"/>
  <c r="O677" i="1"/>
  <c r="P677" i="1"/>
  <c r="Q677" i="1"/>
  <c r="J677" i="1"/>
  <c r="R677" i="1"/>
  <c r="K677" i="1"/>
  <c r="L677" i="1"/>
  <c r="A669" i="1"/>
  <c r="B669" i="1"/>
  <c r="M669" i="1"/>
  <c r="N669" i="1"/>
  <c r="O669" i="1"/>
  <c r="P669" i="1"/>
  <c r="Q669" i="1"/>
  <c r="J669" i="1"/>
  <c r="R669" i="1"/>
  <c r="K669" i="1"/>
  <c r="L669" i="1"/>
  <c r="A186" i="1"/>
  <c r="B186" i="1"/>
  <c r="K186" i="1"/>
  <c r="L186" i="1"/>
  <c r="M186" i="1"/>
  <c r="N186" i="1"/>
  <c r="O186" i="1"/>
  <c r="P186" i="1"/>
  <c r="Q186" i="1"/>
  <c r="J186" i="1"/>
  <c r="R186" i="1"/>
  <c r="A312" i="1"/>
  <c r="B312" i="1"/>
  <c r="N312" i="1"/>
  <c r="P312" i="1"/>
  <c r="Q312" i="1"/>
  <c r="J312" i="1"/>
  <c r="R312" i="1"/>
  <c r="L312" i="1"/>
  <c r="M312" i="1"/>
  <c r="K312" i="1"/>
  <c r="O312" i="1"/>
  <c r="A320" i="1"/>
  <c r="B320" i="1"/>
  <c r="N320" i="1"/>
  <c r="P320" i="1"/>
  <c r="Q320" i="1"/>
  <c r="J320" i="1"/>
  <c r="R320" i="1"/>
  <c r="L320" i="1"/>
  <c r="M320" i="1"/>
  <c r="K320" i="1"/>
  <c r="O320" i="1"/>
  <c r="B990" i="1"/>
  <c r="A990" i="1"/>
  <c r="M990" i="1"/>
  <c r="N990" i="1"/>
  <c r="O990" i="1"/>
  <c r="P990" i="1"/>
  <c r="Q990" i="1"/>
  <c r="J990" i="1"/>
  <c r="R990" i="1"/>
  <c r="K990" i="1"/>
  <c r="L990" i="1"/>
  <c r="B998" i="1"/>
  <c r="A998" i="1"/>
  <c r="M998" i="1"/>
  <c r="N998" i="1"/>
  <c r="O998" i="1"/>
  <c r="P998" i="1"/>
  <c r="Q998" i="1"/>
  <c r="J998" i="1"/>
  <c r="R998" i="1"/>
  <c r="K998" i="1"/>
  <c r="L998" i="1"/>
  <c r="A328" i="1"/>
  <c r="B328" i="1"/>
  <c r="P328" i="1"/>
  <c r="Q328" i="1"/>
  <c r="R328" i="1"/>
  <c r="J328" i="1"/>
  <c r="K328" i="1"/>
  <c r="L328" i="1"/>
  <c r="M328" i="1"/>
  <c r="N328" i="1"/>
  <c r="O328" i="1"/>
  <c r="A336" i="1"/>
  <c r="B336" i="1"/>
  <c r="P336" i="1"/>
  <c r="Q336" i="1"/>
  <c r="J336" i="1"/>
  <c r="K336" i="1"/>
  <c r="L336" i="1"/>
  <c r="M336" i="1"/>
  <c r="N336" i="1"/>
  <c r="O336" i="1"/>
  <c r="R336" i="1"/>
  <c r="A211" i="1"/>
  <c r="B211" i="1"/>
  <c r="J211" i="1"/>
  <c r="R211" i="1"/>
  <c r="K211" i="1"/>
  <c r="L211" i="1"/>
  <c r="M211" i="1"/>
  <c r="N211" i="1"/>
  <c r="O211" i="1"/>
  <c r="P211" i="1"/>
  <c r="Q211" i="1"/>
  <c r="A219" i="1"/>
  <c r="B219" i="1"/>
  <c r="J219" i="1"/>
  <c r="R219" i="1"/>
  <c r="K219" i="1"/>
  <c r="L219" i="1"/>
  <c r="M219" i="1"/>
  <c r="N219" i="1"/>
  <c r="O219" i="1"/>
  <c r="P219" i="1"/>
  <c r="Q219" i="1"/>
  <c r="B1120" i="1"/>
  <c r="A1120" i="1"/>
  <c r="N1120" i="1"/>
  <c r="P1120" i="1"/>
  <c r="Q1120" i="1"/>
  <c r="J1120" i="1"/>
  <c r="R1120" i="1"/>
  <c r="O1120" i="1"/>
  <c r="K1120" i="1"/>
  <c r="L1120" i="1"/>
  <c r="M1120" i="1"/>
  <c r="B1160" i="1"/>
  <c r="A1160" i="1"/>
  <c r="N1160" i="1"/>
  <c r="Q1160" i="1"/>
  <c r="K1160" i="1"/>
  <c r="J1160" i="1"/>
  <c r="R1160" i="1"/>
  <c r="L1160" i="1"/>
  <c r="M1160" i="1"/>
  <c r="O1160" i="1"/>
  <c r="P1160" i="1"/>
  <c r="B1151" i="1"/>
  <c r="A1151" i="1"/>
  <c r="O1151" i="1"/>
  <c r="Q1151" i="1"/>
  <c r="J1151" i="1"/>
  <c r="R1151" i="1"/>
  <c r="P1151" i="1"/>
  <c r="K1151" i="1"/>
  <c r="L1151" i="1"/>
  <c r="M1151" i="1"/>
  <c r="N1151" i="1"/>
  <c r="A1141" i="1"/>
  <c r="B1141" i="1"/>
  <c r="Q1141" i="1"/>
  <c r="K1141" i="1"/>
  <c r="L1141" i="1"/>
  <c r="M1141" i="1"/>
  <c r="N1141" i="1"/>
  <c r="O1141" i="1"/>
  <c r="P1141" i="1"/>
  <c r="J1141" i="1"/>
  <c r="R1141" i="1"/>
  <c r="A1131" i="1"/>
  <c r="B1131" i="1"/>
  <c r="K1131" i="1"/>
  <c r="M1131" i="1"/>
  <c r="N1131" i="1"/>
  <c r="O1131" i="1"/>
  <c r="L1131" i="1"/>
  <c r="P1131" i="1"/>
  <c r="Q1131" i="1"/>
  <c r="J1131" i="1"/>
  <c r="R1131" i="1"/>
  <c r="A1009" i="1"/>
  <c r="B1009" i="1"/>
  <c r="J1009" i="1"/>
  <c r="R1009" i="1"/>
  <c r="K1009" i="1"/>
  <c r="L1009" i="1"/>
  <c r="M1009" i="1"/>
  <c r="N1009" i="1"/>
  <c r="O1009" i="1"/>
  <c r="P1009" i="1"/>
  <c r="Q1009" i="1"/>
  <c r="A1031" i="1"/>
  <c r="B1031" i="1"/>
  <c r="Q1031" i="1"/>
  <c r="K1031" i="1"/>
  <c r="L1031" i="1"/>
  <c r="M1031" i="1"/>
  <c r="N1031" i="1"/>
  <c r="O1031" i="1"/>
  <c r="P1031" i="1"/>
  <c r="R1031" i="1"/>
  <c r="J1031" i="1"/>
  <c r="A1089" i="1"/>
  <c r="B1089" i="1"/>
  <c r="M1089" i="1"/>
  <c r="O1089" i="1"/>
  <c r="P1089" i="1"/>
  <c r="Q1089" i="1"/>
  <c r="J1089" i="1"/>
  <c r="R1089" i="1"/>
  <c r="K1089" i="1"/>
  <c r="N1089" i="1"/>
  <c r="L1089" i="1"/>
  <c r="A234" i="1"/>
  <c r="B234" i="1"/>
  <c r="M234" i="1"/>
  <c r="N234" i="1"/>
  <c r="Q234" i="1"/>
  <c r="J234" i="1"/>
  <c r="R234" i="1"/>
  <c r="K234" i="1"/>
  <c r="L234" i="1"/>
  <c r="O234" i="1"/>
  <c r="P234" i="1"/>
  <c r="A293" i="1"/>
  <c r="B293" i="1"/>
  <c r="Q293" i="1"/>
  <c r="K293" i="1"/>
  <c r="L293" i="1"/>
  <c r="M293" i="1"/>
  <c r="O293" i="1"/>
  <c r="P293" i="1"/>
  <c r="J293" i="1"/>
  <c r="N293" i="1"/>
  <c r="R293" i="1"/>
  <c r="A308" i="1"/>
  <c r="B308" i="1"/>
  <c r="J308" i="1"/>
  <c r="R308" i="1"/>
  <c r="L308" i="1"/>
  <c r="M308" i="1"/>
  <c r="N308" i="1"/>
  <c r="P308" i="1"/>
  <c r="Q308" i="1"/>
  <c r="K308" i="1"/>
  <c r="O308" i="1"/>
  <c r="A67" i="1"/>
  <c r="B67" i="1"/>
  <c r="P67" i="1"/>
  <c r="Q67" i="1"/>
  <c r="N67" i="1"/>
  <c r="O67" i="1"/>
  <c r="R67" i="1"/>
  <c r="J67" i="1"/>
  <c r="K67" i="1"/>
  <c r="L67" i="1"/>
  <c r="M67" i="1"/>
  <c r="A658" i="1"/>
  <c r="B658" i="1"/>
  <c r="P658" i="1"/>
  <c r="Q658" i="1"/>
  <c r="J658" i="1"/>
  <c r="R658" i="1"/>
  <c r="K658" i="1"/>
  <c r="L658" i="1"/>
  <c r="M658" i="1"/>
  <c r="N658" i="1"/>
  <c r="O658" i="1"/>
  <c r="A11" i="1"/>
  <c r="B11" i="1"/>
  <c r="A27" i="1"/>
  <c r="B27" i="1"/>
  <c r="N27" i="1"/>
  <c r="O27" i="1"/>
  <c r="P27" i="1"/>
  <c r="Q27" i="1"/>
  <c r="L27" i="1"/>
  <c r="M27" i="1"/>
  <c r="J27" i="1"/>
  <c r="K27" i="1"/>
  <c r="R27" i="1"/>
  <c r="A51" i="1"/>
  <c r="B51" i="1"/>
  <c r="P51" i="1"/>
  <c r="Q51" i="1"/>
  <c r="L51" i="1"/>
  <c r="M51" i="1"/>
  <c r="J51" i="1"/>
  <c r="K51" i="1"/>
  <c r="N51" i="1"/>
  <c r="O51" i="1"/>
  <c r="R51" i="1"/>
  <c r="A137" i="1"/>
  <c r="B137" i="1"/>
  <c r="J137" i="1"/>
  <c r="R137" i="1"/>
  <c r="K137" i="1"/>
  <c r="N137" i="1"/>
  <c r="O137" i="1"/>
  <c r="Q137" i="1"/>
  <c r="L137" i="1"/>
  <c r="M137" i="1"/>
  <c r="P137" i="1"/>
  <c r="A924" i="1"/>
  <c r="B924" i="1"/>
  <c r="O924" i="1"/>
  <c r="P924" i="1"/>
  <c r="Q924" i="1"/>
  <c r="J924" i="1"/>
  <c r="R924" i="1"/>
  <c r="K924" i="1"/>
  <c r="L924" i="1"/>
  <c r="M924" i="1"/>
  <c r="N924" i="1"/>
  <c r="A661" i="1"/>
  <c r="B661" i="1"/>
  <c r="M661" i="1"/>
  <c r="N661" i="1"/>
  <c r="O661" i="1"/>
  <c r="P661" i="1"/>
  <c r="Q661" i="1"/>
  <c r="J661" i="1"/>
  <c r="R661" i="1"/>
  <c r="K661" i="1"/>
  <c r="L661" i="1"/>
  <c r="B714" i="1"/>
  <c r="A714" i="1"/>
  <c r="Q714" i="1"/>
  <c r="J714" i="1"/>
  <c r="R714" i="1"/>
  <c r="K714" i="1"/>
  <c r="L714" i="1"/>
  <c r="M714" i="1"/>
  <c r="N714" i="1"/>
  <c r="O714" i="1"/>
  <c r="P714" i="1"/>
  <c r="A682" i="1"/>
  <c r="B682" i="1"/>
  <c r="P682" i="1"/>
  <c r="Q682" i="1"/>
  <c r="J682" i="1"/>
  <c r="R682" i="1"/>
  <c r="K682" i="1"/>
  <c r="L682" i="1"/>
  <c r="M682" i="1"/>
  <c r="N682" i="1"/>
  <c r="O682" i="1"/>
  <c r="A993" i="1"/>
  <c r="B993" i="1"/>
  <c r="J993" i="1"/>
  <c r="R993" i="1"/>
  <c r="K993" i="1"/>
  <c r="L993" i="1"/>
  <c r="M993" i="1"/>
  <c r="N993" i="1"/>
  <c r="O993" i="1"/>
  <c r="P993" i="1"/>
  <c r="Q993" i="1"/>
  <c r="A342" i="1"/>
  <c r="B342" i="1"/>
  <c r="K342" i="1"/>
  <c r="L342" i="1"/>
  <c r="M342" i="1"/>
  <c r="N342" i="1"/>
  <c r="O342" i="1"/>
  <c r="P342" i="1"/>
  <c r="Q342" i="1"/>
  <c r="J342" i="1"/>
  <c r="R342" i="1"/>
  <c r="A1005" i="1"/>
  <c r="B1005" i="1"/>
  <c r="N1005" i="1"/>
  <c r="O1005" i="1"/>
  <c r="P1005" i="1"/>
  <c r="Q1005" i="1"/>
  <c r="J1005" i="1"/>
  <c r="R1005" i="1"/>
  <c r="K1005" i="1"/>
  <c r="L1005" i="1"/>
  <c r="M1005" i="1"/>
  <c r="A146" i="1"/>
  <c r="B146" i="1"/>
  <c r="Q146" i="1"/>
  <c r="J146" i="1"/>
  <c r="R146" i="1"/>
  <c r="M146" i="1"/>
  <c r="N146" i="1"/>
  <c r="K146" i="1"/>
  <c r="L146" i="1"/>
  <c r="O146" i="1"/>
  <c r="P146" i="1"/>
  <c r="A170" i="1"/>
  <c r="B170" i="1"/>
  <c r="K170" i="1"/>
  <c r="L170" i="1"/>
  <c r="M170" i="1"/>
  <c r="N170" i="1"/>
  <c r="O170" i="1"/>
  <c r="P170" i="1"/>
  <c r="Q170" i="1"/>
  <c r="J170" i="1"/>
  <c r="R170" i="1"/>
  <c r="A227" i="1"/>
  <c r="B227" i="1"/>
  <c r="J227" i="1"/>
  <c r="R227" i="1"/>
  <c r="K227" i="1"/>
  <c r="L227" i="1"/>
  <c r="M227" i="1"/>
  <c r="P227" i="1"/>
  <c r="Q227" i="1"/>
  <c r="N227" i="1"/>
  <c r="O227" i="1"/>
  <c r="A410" i="1"/>
  <c r="B410" i="1"/>
  <c r="L410" i="1"/>
  <c r="O410" i="1"/>
  <c r="P410" i="1"/>
  <c r="K410" i="1"/>
  <c r="N410" i="1"/>
  <c r="Q410" i="1"/>
  <c r="R410" i="1"/>
  <c r="J410" i="1"/>
  <c r="M410" i="1"/>
  <c r="A953" i="1"/>
  <c r="B953" i="1"/>
  <c r="J953" i="1"/>
  <c r="R953" i="1"/>
  <c r="K953" i="1"/>
  <c r="L953" i="1"/>
  <c r="M953" i="1"/>
  <c r="N953" i="1"/>
  <c r="O953" i="1"/>
  <c r="P953" i="1"/>
  <c r="Q953" i="1"/>
  <c r="A1021" i="1"/>
  <c r="B1021" i="1"/>
  <c r="N1021" i="1"/>
  <c r="O1021" i="1"/>
  <c r="P1021" i="1"/>
  <c r="Q1021" i="1"/>
  <c r="J1021" i="1"/>
  <c r="R1021" i="1"/>
  <c r="K1021" i="1"/>
  <c r="L1021" i="1"/>
  <c r="M1021" i="1"/>
  <c r="A1027" i="1"/>
  <c r="B1027" i="1"/>
  <c r="M1027" i="1"/>
  <c r="J1027" i="1"/>
  <c r="K1027" i="1"/>
  <c r="L1027" i="1"/>
  <c r="N1027" i="1"/>
  <c r="O1027" i="1"/>
  <c r="P1027" i="1"/>
  <c r="Q1027" i="1"/>
  <c r="R1027" i="1"/>
  <c r="A1042" i="1"/>
  <c r="B1042" i="1"/>
  <c r="L1042" i="1"/>
  <c r="M1042" i="1"/>
  <c r="N1042" i="1"/>
  <c r="O1042" i="1"/>
  <c r="P1042" i="1"/>
  <c r="Q1042" i="1"/>
  <c r="J1042" i="1"/>
  <c r="R1042" i="1"/>
  <c r="K1042" i="1"/>
  <c r="A1063" i="1"/>
  <c r="B1063" i="1"/>
  <c r="O1063" i="1"/>
  <c r="P1063" i="1"/>
  <c r="Q1063" i="1"/>
  <c r="J1063" i="1"/>
  <c r="R1063" i="1"/>
  <c r="K1063" i="1"/>
  <c r="L1063" i="1"/>
  <c r="M1063" i="1"/>
  <c r="N1063" i="1"/>
  <c r="A1081" i="1"/>
  <c r="B1081" i="1"/>
  <c r="M1081" i="1"/>
  <c r="N1081" i="1"/>
  <c r="O1081" i="1"/>
  <c r="P1081" i="1"/>
  <c r="Q1081" i="1"/>
  <c r="J1081" i="1"/>
  <c r="R1081" i="1"/>
  <c r="K1081" i="1"/>
  <c r="L1081" i="1"/>
  <c r="A1093" i="1"/>
  <c r="B1093" i="1"/>
  <c r="Q1093" i="1"/>
  <c r="R1093" i="1"/>
  <c r="K1093" i="1"/>
  <c r="L1093" i="1"/>
  <c r="M1093" i="1"/>
  <c r="N1093" i="1"/>
  <c r="O1093" i="1"/>
  <c r="J1093" i="1"/>
  <c r="P1093" i="1"/>
  <c r="A149" i="1"/>
  <c r="B149" i="1"/>
  <c r="N149" i="1"/>
  <c r="O149" i="1"/>
  <c r="J149" i="1"/>
  <c r="R149" i="1"/>
  <c r="K149" i="1"/>
  <c r="L149" i="1"/>
  <c r="M149" i="1"/>
  <c r="P149" i="1"/>
  <c r="Q149" i="1"/>
  <c r="A945" i="1"/>
  <c r="B945" i="1"/>
  <c r="J945" i="1"/>
  <c r="R945" i="1"/>
  <c r="K945" i="1"/>
  <c r="L945" i="1"/>
  <c r="M945" i="1"/>
  <c r="N945" i="1"/>
  <c r="O945" i="1"/>
  <c r="P945" i="1"/>
  <c r="Q945" i="1"/>
  <c r="A289" i="1"/>
  <c r="B289" i="1"/>
  <c r="M289" i="1"/>
  <c r="O289" i="1"/>
  <c r="P289" i="1"/>
  <c r="Q289" i="1"/>
  <c r="K289" i="1"/>
  <c r="L289" i="1"/>
  <c r="J289" i="1"/>
  <c r="N289" i="1"/>
  <c r="R289" i="1"/>
  <c r="A297" i="1"/>
  <c r="B297" i="1"/>
  <c r="M297" i="1"/>
  <c r="O297" i="1"/>
  <c r="P297" i="1"/>
  <c r="Q297" i="1"/>
  <c r="K297" i="1"/>
  <c r="L297" i="1"/>
  <c r="J297" i="1"/>
  <c r="N297" i="1"/>
  <c r="R297" i="1"/>
  <c r="A236" i="1"/>
  <c r="B236" i="1"/>
  <c r="K236" i="1"/>
  <c r="L236" i="1"/>
  <c r="O236" i="1"/>
  <c r="P236" i="1"/>
  <c r="R236" i="1"/>
  <c r="J236" i="1"/>
  <c r="M236" i="1"/>
  <c r="N236" i="1"/>
  <c r="Q236" i="1"/>
  <c r="A71" i="1"/>
  <c r="B71" i="1"/>
  <c r="L71" i="1"/>
  <c r="M71" i="1"/>
  <c r="J71" i="1"/>
  <c r="K71" i="1"/>
  <c r="N71" i="1"/>
  <c r="O71" i="1"/>
  <c r="P71" i="1"/>
  <c r="Q71" i="1"/>
  <c r="R71" i="1"/>
  <c r="A96" i="1"/>
  <c r="B96" i="1"/>
  <c r="Q96" i="1"/>
  <c r="J96" i="1"/>
  <c r="R96" i="1"/>
  <c r="K96" i="1"/>
  <c r="L96" i="1"/>
  <c r="M96" i="1"/>
  <c r="N96" i="1"/>
  <c r="O96" i="1"/>
  <c r="P96" i="1"/>
  <c r="A259" i="1"/>
  <c r="B259" i="1"/>
  <c r="M259" i="1"/>
  <c r="Q259" i="1"/>
  <c r="J259" i="1"/>
  <c r="K259" i="1"/>
  <c r="L259" i="1"/>
  <c r="N259" i="1"/>
  <c r="O259" i="1"/>
  <c r="P259" i="1"/>
  <c r="R259" i="1"/>
  <c r="A15" i="1"/>
  <c r="B15" i="1"/>
  <c r="J15" i="1"/>
  <c r="R15" i="1"/>
  <c r="K15" i="1"/>
  <c r="L15" i="1"/>
  <c r="M15" i="1"/>
  <c r="P15" i="1"/>
  <c r="Q15" i="1"/>
  <c r="N15" i="1"/>
  <c r="O15" i="1"/>
  <c r="A23" i="1"/>
  <c r="B23" i="1"/>
  <c r="J23" i="1"/>
  <c r="R23" i="1"/>
  <c r="K23" i="1"/>
  <c r="L23" i="1"/>
  <c r="M23" i="1"/>
  <c r="P23" i="1"/>
  <c r="Q23" i="1"/>
  <c r="N23" i="1"/>
  <c r="O23" i="1"/>
  <c r="A39" i="1"/>
  <c r="B39" i="1"/>
  <c r="J39" i="1"/>
  <c r="R39" i="1"/>
  <c r="K39" i="1"/>
  <c r="L39" i="1"/>
  <c r="M39" i="1"/>
  <c r="P39" i="1"/>
  <c r="Q39" i="1"/>
  <c r="O39" i="1"/>
  <c r="N39" i="1"/>
  <c r="A47" i="1"/>
  <c r="B47" i="1"/>
  <c r="J47" i="1"/>
  <c r="R47" i="1"/>
  <c r="K47" i="1"/>
  <c r="L47" i="1"/>
  <c r="M47" i="1"/>
  <c r="P47" i="1"/>
  <c r="Q47" i="1"/>
  <c r="N47" i="1"/>
  <c r="O47" i="1"/>
  <c r="A55" i="1"/>
  <c r="B55" i="1"/>
  <c r="L55" i="1"/>
  <c r="M55" i="1"/>
  <c r="P55" i="1"/>
  <c r="Q55" i="1"/>
  <c r="O55" i="1"/>
  <c r="R55" i="1"/>
  <c r="J55" i="1"/>
  <c r="K55" i="1"/>
  <c r="N55" i="1"/>
  <c r="A132" i="1"/>
  <c r="B132" i="1"/>
  <c r="O132" i="1"/>
  <c r="P132" i="1"/>
  <c r="J132" i="1"/>
  <c r="R132" i="1"/>
  <c r="K132" i="1"/>
  <c r="L132" i="1"/>
  <c r="M132" i="1"/>
  <c r="N132" i="1"/>
  <c r="Q132" i="1"/>
  <c r="A963" i="1"/>
  <c r="B963" i="1"/>
  <c r="P963" i="1"/>
  <c r="Q963" i="1"/>
  <c r="J963" i="1"/>
  <c r="R963" i="1"/>
  <c r="K963" i="1"/>
  <c r="L963" i="1"/>
  <c r="M963" i="1"/>
  <c r="N963" i="1"/>
  <c r="O963" i="1"/>
  <c r="A109" i="1"/>
  <c r="B109" i="1"/>
  <c r="L109" i="1"/>
  <c r="M109" i="1"/>
  <c r="N109" i="1"/>
  <c r="O109" i="1"/>
  <c r="P109" i="1"/>
  <c r="Q109" i="1"/>
  <c r="J109" i="1"/>
  <c r="R109" i="1"/>
  <c r="K109" i="1"/>
  <c r="B726" i="1"/>
  <c r="A726" i="1"/>
  <c r="M726" i="1"/>
  <c r="N726" i="1"/>
  <c r="O726" i="1"/>
  <c r="P726" i="1"/>
  <c r="Q726" i="1"/>
  <c r="J726" i="1"/>
  <c r="R726" i="1"/>
  <c r="K726" i="1"/>
  <c r="L726" i="1"/>
  <c r="B710" i="1"/>
  <c r="A710" i="1"/>
  <c r="M710" i="1"/>
  <c r="N710" i="1"/>
  <c r="O710" i="1"/>
  <c r="P710" i="1"/>
  <c r="Q710" i="1"/>
  <c r="J710" i="1"/>
  <c r="R710" i="1"/>
  <c r="K710" i="1"/>
  <c r="L710" i="1"/>
  <c r="B694" i="1"/>
  <c r="A694" i="1"/>
  <c r="L694" i="1"/>
  <c r="M694" i="1"/>
  <c r="N694" i="1"/>
  <c r="O694" i="1"/>
  <c r="P694" i="1"/>
  <c r="Q694" i="1"/>
  <c r="J694" i="1"/>
  <c r="K694" i="1"/>
  <c r="R694" i="1"/>
  <c r="B678" i="1"/>
  <c r="A678" i="1"/>
  <c r="L678" i="1"/>
  <c r="M678" i="1"/>
  <c r="N678" i="1"/>
  <c r="O678" i="1"/>
  <c r="P678" i="1"/>
  <c r="Q678" i="1"/>
  <c r="J678" i="1"/>
  <c r="R678" i="1"/>
  <c r="K678" i="1"/>
  <c r="A185" i="1"/>
  <c r="B185" i="1"/>
  <c r="L185" i="1"/>
  <c r="M185" i="1"/>
  <c r="N185" i="1"/>
  <c r="O185" i="1"/>
  <c r="P185" i="1"/>
  <c r="Q185" i="1"/>
  <c r="J185" i="1"/>
  <c r="R185" i="1"/>
  <c r="K185" i="1"/>
  <c r="A319" i="1"/>
  <c r="B319" i="1"/>
  <c r="O319" i="1"/>
  <c r="Q319" i="1"/>
  <c r="J319" i="1"/>
  <c r="R319" i="1"/>
  <c r="K319" i="1"/>
  <c r="M319" i="1"/>
  <c r="N319" i="1"/>
  <c r="L319" i="1"/>
  <c r="P319" i="1"/>
  <c r="A997" i="1"/>
  <c r="B997" i="1"/>
  <c r="N997" i="1"/>
  <c r="O997" i="1"/>
  <c r="P997" i="1"/>
  <c r="Q997" i="1"/>
  <c r="J997" i="1"/>
  <c r="R997" i="1"/>
  <c r="K997" i="1"/>
  <c r="L997" i="1"/>
  <c r="M997" i="1"/>
  <c r="A335" i="1"/>
  <c r="B335" i="1"/>
  <c r="Q335" i="1"/>
  <c r="J335" i="1"/>
  <c r="R335" i="1"/>
  <c r="K335" i="1"/>
  <c r="L335" i="1"/>
  <c r="M335" i="1"/>
  <c r="N335" i="1"/>
  <c r="O335" i="1"/>
  <c r="P335" i="1"/>
  <c r="A210" i="1"/>
  <c r="B210" i="1"/>
  <c r="K210" i="1"/>
  <c r="L210" i="1"/>
  <c r="M210" i="1"/>
  <c r="N210" i="1"/>
  <c r="O210" i="1"/>
  <c r="P210" i="1"/>
  <c r="Q210" i="1"/>
  <c r="J210" i="1"/>
  <c r="R210" i="1"/>
  <c r="A1121" i="1"/>
  <c r="B1121" i="1"/>
  <c r="M1121" i="1"/>
  <c r="N1121" i="1"/>
  <c r="O1121" i="1"/>
  <c r="P1121" i="1"/>
  <c r="Q1121" i="1"/>
  <c r="J1121" i="1"/>
  <c r="R1121" i="1"/>
  <c r="K1121" i="1"/>
  <c r="L1121" i="1"/>
  <c r="A1142" i="1"/>
  <c r="B1142" i="1"/>
  <c r="P1142" i="1"/>
  <c r="J1142" i="1"/>
  <c r="R1142" i="1"/>
  <c r="K1142" i="1"/>
  <c r="L1142" i="1"/>
  <c r="M1142" i="1"/>
  <c r="N1142" i="1"/>
  <c r="O1142" i="1"/>
  <c r="Q1142" i="1"/>
  <c r="A344" i="1"/>
  <c r="B344" i="1"/>
  <c r="Q344" i="1"/>
  <c r="L344" i="1"/>
  <c r="M344" i="1"/>
  <c r="N344" i="1"/>
  <c r="O344" i="1"/>
  <c r="P344" i="1"/>
  <c r="R344" i="1"/>
  <c r="K344" i="1"/>
  <c r="J344" i="1"/>
  <c r="A145" i="1"/>
  <c r="B145" i="1"/>
  <c r="J145" i="1"/>
  <c r="R145" i="1"/>
  <c r="K145" i="1"/>
  <c r="N145" i="1"/>
  <c r="O145" i="1"/>
  <c r="P145" i="1"/>
  <c r="Q145" i="1"/>
  <c r="L145" i="1"/>
  <c r="M145" i="1"/>
  <c r="A226" i="1"/>
  <c r="B226" i="1"/>
  <c r="K226" i="1"/>
  <c r="L226" i="1"/>
  <c r="M226" i="1"/>
  <c r="N226" i="1"/>
  <c r="Q226" i="1"/>
  <c r="J226" i="1"/>
  <c r="R226" i="1"/>
  <c r="O226" i="1"/>
  <c r="P226" i="1"/>
  <c r="B952" i="1"/>
  <c r="A952" i="1"/>
  <c r="K952" i="1"/>
  <c r="L952" i="1"/>
  <c r="M952" i="1"/>
  <c r="N952" i="1"/>
  <c r="O952" i="1"/>
  <c r="P952" i="1"/>
  <c r="Q952" i="1"/>
  <c r="J952" i="1"/>
  <c r="R952" i="1"/>
  <c r="A1026" i="1"/>
  <c r="B1026" i="1"/>
  <c r="N1026" i="1"/>
  <c r="O1026" i="1"/>
  <c r="J1026" i="1"/>
  <c r="K1026" i="1"/>
  <c r="L1026" i="1"/>
  <c r="M1026" i="1"/>
  <c r="P1026" i="1"/>
  <c r="Q1026" i="1"/>
  <c r="R1026" i="1"/>
  <c r="B1064" i="1"/>
  <c r="A1064" i="1"/>
  <c r="N1064" i="1"/>
  <c r="O1064" i="1"/>
  <c r="P1064" i="1"/>
  <c r="Q1064" i="1"/>
  <c r="J1064" i="1"/>
  <c r="R1064" i="1"/>
  <c r="K1064" i="1"/>
  <c r="L1064" i="1"/>
  <c r="M1064" i="1"/>
  <c r="A1082" i="1"/>
  <c r="B1082" i="1"/>
  <c r="L1082" i="1"/>
  <c r="N1082" i="1"/>
  <c r="O1082" i="1"/>
  <c r="P1082" i="1"/>
  <c r="Q1082" i="1"/>
  <c r="J1082" i="1"/>
  <c r="R1082" i="1"/>
  <c r="M1082" i="1"/>
  <c r="K1082" i="1"/>
  <c r="B1112" i="1"/>
  <c r="A1112" i="1"/>
  <c r="N1112" i="1"/>
  <c r="P1112" i="1"/>
  <c r="Q1112" i="1"/>
  <c r="J1112" i="1"/>
  <c r="R1112" i="1"/>
  <c r="K1112" i="1"/>
  <c r="L1112" i="1"/>
  <c r="O1112" i="1"/>
  <c r="M1112" i="1"/>
  <c r="A148" i="1"/>
  <c r="B148" i="1"/>
  <c r="O148" i="1"/>
  <c r="P148" i="1"/>
  <c r="K148" i="1"/>
  <c r="L148" i="1"/>
  <c r="J148" i="1"/>
  <c r="M148" i="1"/>
  <c r="N148" i="1"/>
  <c r="Q148" i="1"/>
  <c r="R148" i="1"/>
  <c r="A179" i="1"/>
  <c r="B179" i="1"/>
  <c r="J179" i="1"/>
  <c r="R179" i="1"/>
  <c r="K179" i="1"/>
  <c r="L179" i="1"/>
  <c r="M179" i="1"/>
  <c r="N179" i="1"/>
  <c r="O179" i="1"/>
  <c r="P179" i="1"/>
  <c r="Q179" i="1"/>
  <c r="B944" i="1"/>
  <c r="A944" i="1"/>
  <c r="K944" i="1"/>
  <c r="L944" i="1"/>
  <c r="M944" i="1"/>
  <c r="N944" i="1"/>
  <c r="O944" i="1"/>
  <c r="P944" i="1"/>
  <c r="Q944" i="1"/>
  <c r="J944" i="1"/>
  <c r="R944" i="1"/>
  <c r="A290" i="1"/>
  <c r="B290" i="1"/>
  <c r="L290" i="1"/>
  <c r="N290" i="1"/>
  <c r="O290" i="1"/>
  <c r="P290" i="1"/>
  <c r="J290" i="1"/>
  <c r="R290" i="1"/>
  <c r="K290" i="1"/>
  <c r="M290" i="1"/>
  <c r="Q290" i="1"/>
  <c r="A78" i="1"/>
  <c r="B78" i="1"/>
  <c r="M78" i="1"/>
  <c r="Q78" i="1"/>
  <c r="R78" i="1"/>
  <c r="J78" i="1"/>
  <c r="K78" i="1"/>
  <c r="L78" i="1"/>
  <c r="N78" i="1"/>
  <c r="O78" i="1"/>
  <c r="P78" i="1"/>
  <c r="A70" i="1"/>
  <c r="B70" i="1"/>
  <c r="M70" i="1"/>
  <c r="N70" i="1"/>
  <c r="J70" i="1"/>
  <c r="K70" i="1"/>
  <c r="L70" i="1"/>
  <c r="O70" i="1"/>
  <c r="P70" i="1"/>
  <c r="Q70" i="1"/>
  <c r="R70" i="1"/>
  <c r="A95" i="1"/>
  <c r="B95" i="1"/>
  <c r="J95" i="1"/>
  <c r="R95" i="1"/>
  <c r="K95" i="1"/>
  <c r="L95" i="1"/>
  <c r="M95" i="1"/>
  <c r="N95" i="1"/>
  <c r="O95" i="1"/>
  <c r="P95" i="1"/>
  <c r="Q95" i="1"/>
  <c r="A260" i="1"/>
  <c r="B260" i="1"/>
  <c r="L260" i="1"/>
  <c r="P260" i="1"/>
  <c r="J260" i="1"/>
  <c r="K260" i="1"/>
  <c r="M260" i="1"/>
  <c r="N260" i="1"/>
  <c r="O260" i="1"/>
  <c r="Q260" i="1"/>
  <c r="R260" i="1"/>
  <c r="A8" i="1"/>
  <c r="B8" i="1"/>
  <c r="A24" i="1"/>
  <c r="B24" i="1"/>
  <c r="Q24" i="1"/>
  <c r="J24" i="1"/>
  <c r="R24" i="1"/>
  <c r="K24" i="1"/>
  <c r="L24" i="1"/>
  <c r="O24" i="1"/>
  <c r="P24" i="1"/>
  <c r="M24" i="1"/>
  <c r="N24" i="1"/>
  <c r="A48" i="1"/>
  <c r="B48" i="1"/>
  <c r="Q48" i="1"/>
  <c r="J48" i="1"/>
  <c r="R48" i="1"/>
  <c r="K48" i="1"/>
  <c r="L48" i="1"/>
  <c r="O48" i="1"/>
  <c r="P48" i="1"/>
  <c r="M48" i="1"/>
  <c r="N48" i="1"/>
  <c r="A345" i="1"/>
  <c r="B345" i="1"/>
  <c r="P345" i="1"/>
  <c r="L345" i="1"/>
  <c r="M345" i="1"/>
  <c r="N345" i="1"/>
  <c r="O345" i="1"/>
  <c r="Q345" i="1"/>
  <c r="R345" i="1"/>
  <c r="K345" i="1"/>
  <c r="J345" i="1"/>
  <c r="A144" i="1"/>
  <c r="B144" i="1"/>
  <c r="K144" i="1"/>
  <c r="L144" i="1"/>
  <c r="O144" i="1"/>
  <c r="P144" i="1"/>
  <c r="J144" i="1"/>
  <c r="M144" i="1"/>
  <c r="N144" i="1"/>
  <c r="Q144" i="1"/>
  <c r="R144" i="1"/>
  <c r="A405" i="1"/>
  <c r="B405" i="1"/>
  <c r="Q405" i="1"/>
  <c r="L405" i="1"/>
  <c r="M405" i="1"/>
  <c r="P405" i="1"/>
  <c r="K405" i="1"/>
  <c r="N405" i="1"/>
  <c r="O405" i="1"/>
  <c r="R405" i="1"/>
  <c r="J405" i="1"/>
  <c r="A951" i="1"/>
  <c r="B951" i="1"/>
  <c r="L951" i="1"/>
  <c r="M951" i="1"/>
  <c r="N951" i="1"/>
  <c r="O951" i="1"/>
  <c r="P951" i="1"/>
  <c r="Q951" i="1"/>
  <c r="J951" i="1"/>
  <c r="R951" i="1"/>
  <c r="K951" i="1"/>
  <c r="B1036" i="1"/>
  <c r="A1036" i="1"/>
  <c r="J1036" i="1"/>
  <c r="R1036" i="1"/>
  <c r="K1036" i="1"/>
  <c r="L1036" i="1"/>
  <c r="M1036" i="1"/>
  <c r="N1036" i="1"/>
  <c r="O1036" i="1"/>
  <c r="P1036" i="1"/>
  <c r="Q1036" i="1"/>
  <c r="A1065" i="1"/>
  <c r="B1065" i="1"/>
  <c r="M1065" i="1"/>
  <c r="N1065" i="1"/>
  <c r="O1065" i="1"/>
  <c r="P1065" i="1"/>
  <c r="Q1065" i="1"/>
  <c r="J1065" i="1"/>
  <c r="R1065" i="1"/>
  <c r="K1065" i="1"/>
  <c r="L1065" i="1"/>
  <c r="A1113" i="1"/>
  <c r="B1113" i="1"/>
  <c r="M1113" i="1"/>
  <c r="N1113" i="1"/>
  <c r="O1113" i="1"/>
  <c r="P1113" i="1"/>
  <c r="Q1113" i="1"/>
  <c r="J1113" i="1"/>
  <c r="R1113" i="1"/>
  <c r="K1113" i="1"/>
  <c r="L1113" i="1"/>
  <c r="A147" i="1"/>
  <c r="B147" i="1"/>
  <c r="P147" i="1"/>
  <c r="Q147" i="1"/>
  <c r="L147" i="1"/>
  <c r="M147" i="1"/>
  <c r="N147" i="1"/>
  <c r="O147" i="1"/>
  <c r="R147" i="1"/>
  <c r="J147" i="1"/>
  <c r="K147" i="1"/>
  <c r="A178" i="1"/>
  <c r="B178" i="1"/>
  <c r="K178" i="1"/>
  <c r="L178" i="1"/>
  <c r="M178" i="1"/>
  <c r="N178" i="1"/>
  <c r="O178" i="1"/>
  <c r="P178" i="1"/>
  <c r="Q178" i="1"/>
  <c r="J178" i="1"/>
  <c r="R178" i="1"/>
  <c r="A283" i="1"/>
  <c r="B283" i="1"/>
  <c r="M283" i="1"/>
  <c r="R283" i="1"/>
  <c r="K283" i="1"/>
  <c r="L283" i="1"/>
  <c r="N283" i="1"/>
  <c r="P283" i="1"/>
  <c r="Q283" i="1"/>
  <c r="J283" i="1"/>
  <c r="O283" i="1"/>
  <c r="A291" i="1"/>
  <c r="B291" i="1"/>
  <c r="K291" i="1"/>
  <c r="M291" i="1"/>
  <c r="N291" i="1"/>
  <c r="O291" i="1"/>
  <c r="Q291" i="1"/>
  <c r="J291" i="1"/>
  <c r="R291" i="1"/>
  <c r="L291" i="1"/>
  <c r="P291" i="1"/>
  <c r="A299" i="1"/>
  <c r="B299" i="1"/>
  <c r="K299" i="1"/>
  <c r="M299" i="1"/>
  <c r="N299" i="1"/>
  <c r="O299" i="1"/>
  <c r="Q299" i="1"/>
  <c r="J299" i="1"/>
  <c r="R299" i="1"/>
  <c r="P299" i="1"/>
  <c r="L299" i="1"/>
  <c r="A309" i="1"/>
  <c r="B309" i="1"/>
  <c r="Q309" i="1"/>
  <c r="K309" i="1"/>
  <c r="L309" i="1"/>
  <c r="M309" i="1"/>
  <c r="O309" i="1"/>
  <c r="P309" i="1"/>
  <c r="J309" i="1"/>
  <c r="N309" i="1"/>
  <c r="R309" i="1"/>
  <c r="A79" i="1"/>
  <c r="B79" i="1"/>
  <c r="L79" i="1"/>
  <c r="Q79" i="1"/>
  <c r="R79" i="1"/>
  <c r="J79" i="1"/>
  <c r="K79" i="1"/>
  <c r="M79" i="1"/>
  <c r="N79" i="1"/>
  <c r="O79" i="1"/>
  <c r="P79" i="1"/>
  <c r="A87" i="1"/>
  <c r="B87" i="1"/>
  <c r="L87" i="1"/>
  <c r="R87" i="1"/>
  <c r="J87" i="1"/>
  <c r="K87" i="1"/>
  <c r="M87" i="1"/>
  <c r="N87" i="1"/>
  <c r="O87" i="1"/>
  <c r="P87" i="1"/>
  <c r="Q87" i="1"/>
  <c r="A69" i="1"/>
  <c r="B69" i="1"/>
  <c r="N69" i="1"/>
  <c r="O69" i="1"/>
  <c r="R69" i="1"/>
  <c r="J69" i="1"/>
  <c r="K69" i="1"/>
  <c r="L69" i="1"/>
  <c r="M69" i="1"/>
  <c r="P69" i="1"/>
  <c r="Q69" i="1"/>
  <c r="A94" i="1"/>
  <c r="B94" i="1"/>
  <c r="K94" i="1"/>
  <c r="L94" i="1"/>
  <c r="M94" i="1"/>
  <c r="N94" i="1"/>
  <c r="O94" i="1"/>
  <c r="P94" i="1"/>
  <c r="Q94" i="1"/>
  <c r="J94" i="1"/>
  <c r="R94" i="1"/>
  <c r="A656" i="1"/>
  <c r="B656" i="1"/>
  <c r="J656" i="1"/>
  <c r="R656" i="1"/>
  <c r="K656" i="1"/>
  <c r="L656" i="1"/>
  <c r="M656" i="1"/>
  <c r="N656" i="1"/>
  <c r="O656" i="1"/>
  <c r="P656" i="1"/>
  <c r="Q656" i="1"/>
  <c r="A261" i="1"/>
  <c r="B261" i="1"/>
  <c r="K261" i="1"/>
  <c r="O261" i="1"/>
  <c r="L261" i="1"/>
  <c r="M261" i="1"/>
  <c r="N261" i="1"/>
  <c r="P261" i="1"/>
  <c r="Q261" i="1"/>
  <c r="R261" i="1"/>
  <c r="J261" i="1"/>
  <c r="A269" i="1"/>
  <c r="B269" i="1"/>
  <c r="K269" i="1"/>
  <c r="O269" i="1"/>
  <c r="N269" i="1"/>
  <c r="P269" i="1"/>
  <c r="Q269" i="1"/>
  <c r="R269" i="1"/>
  <c r="J269" i="1"/>
  <c r="L269" i="1"/>
  <c r="M269" i="1"/>
  <c r="A9" i="1"/>
  <c r="B9" i="1"/>
  <c r="A17" i="1"/>
  <c r="B17" i="1"/>
  <c r="P17" i="1"/>
  <c r="Q17" i="1"/>
  <c r="J17" i="1"/>
  <c r="R17" i="1"/>
  <c r="K17" i="1"/>
  <c r="N17" i="1"/>
  <c r="O17" i="1"/>
  <c r="L17" i="1"/>
  <c r="M17" i="1"/>
  <c r="A25" i="1"/>
  <c r="B25" i="1"/>
  <c r="P25" i="1"/>
  <c r="Q25" i="1"/>
  <c r="J25" i="1"/>
  <c r="R25" i="1"/>
  <c r="K25" i="1"/>
  <c r="N25" i="1"/>
  <c r="O25" i="1"/>
  <c r="M25" i="1"/>
  <c r="L25" i="1"/>
  <c r="A33" i="1"/>
  <c r="B33" i="1"/>
  <c r="P33" i="1"/>
  <c r="Q33" i="1"/>
  <c r="J33" i="1"/>
  <c r="R33" i="1"/>
  <c r="K33" i="1"/>
  <c r="N33" i="1"/>
  <c r="O33" i="1"/>
  <c r="L33" i="1"/>
  <c r="M33" i="1"/>
  <c r="A41" i="1"/>
  <c r="B41" i="1"/>
  <c r="P41" i="1"/>
  <c r="Q41" i="1"/>
  <c r="J41" i="1"/>
  <c r="R41" i="1"/>
  <c r="K41" i="1"/>
  <c r="N41" i="1"/>
  <c r="O41" i="1"/>
  <c r="L41" i="1"/>
  <c r="M41" i="1"/>
  <c r="A57" i="1"/>
  <c r="B57" i="1"/>
  <c r="J57" i="1"/>
  <c r="R57" i="1"/>
  <c r="K57" i="1"/>
  <c r="N57" i="1"/>
  <c r="O57" i="1"/>
  <c r="M57" i="1"/>
  <c r="P57" i="1"/>
  <c r="Q57" i="1"/>
  <c r="L57" i="1"/>
  <c r="A1013" i="1"/>
  <c r="B1013" i="1"/>
  <c r="N1013" i="1"/>
  <c r="O1013" i="1"/>
  <c r="P1013" i="1"/>
  <c r="Q1013" i="1"/>
  <c r="J1013" i="1"/>
  <c r="R1013" i="1"/>
  <c r="K1013" i="1"/>
  <c r="L1013" i="1"/>
  <c r="M1013" i="1"/>
  <c r="A708" i="1"/>
  <c r="B708" i="1"/>
  <c r="O708" i="1"/>
  <c r="P708" i="1"/>
  <c r="Q708" i="1"/>
  <c r="J708" i="1"/>
  <c r="R708" i="1"/>
  <c r="K708" i="1"/>
  <c r="L708" i="1"/>
  <c r="M708" i="1"/>
  <c r="N708" i="1"/>
  <c r="A668" i="1"/>
  <c r="B668" i="1"/>
  <c r="N668" i="1"/>
  <c r="O668" i="1"/>
  <c r="P668" i="1"/>
  <c r="Q668" i="1"/>
  <c r="J668" i="1"/>
  <c r="R668" i="1"/>
  <c r="K668" i="1"/>
  <c r="L668" i="1"/>
  <c r="M668" i="1"/>
  <c r="A187" i="1"/>
  <c r="B187" i="1"/>
  <c r="J187" i="1"/>
  <c r="R187" i="1"/>
  <c r="K187" i="1"/>
  <c r="L187" i="1"/>
  <c r="M187" i="1"/>
  <c r="N187" i="1"/>
  <c r="O187" i="1"/>
  <c r="P187" i="1"/>
  <c r="Q187" i="1"/>
  <c r="A348" i="1"/>
  <c r="B348" i="1"/>
  <c r="J348" i="1"/>
  <c r="R348" i="1"/>
  <c r="K348" i="1"/>
  <c r="L348" i="1"/>
  <c r="M348" i="1"/>
  <c r="N348" i="1"/>
  <c r="O348" i="1"/>
  <c r="Q348" i="1"/>
  <c r="P348" i="1"/>
  <c r="A991" i="1"/>
  <c r="B991" i="1"/>
  <c r="L991" i="1"/>
  <c r="M991" i="1"/>
  <c r="N991" i="1"/>
  <c r="O991" i="1"/>
  <c r="P991" i="1"/>
  <c r="Q991" i="1"/>
  <c r="J991" i="1"/>
  <c r="R991" i="1"/>
  <c r="K991" i="1"/>
  <c r="A999" i="1"/>
  <c r="B999" i="1"/>
  <c r="L999" i="1"/>
  <c r="M999" i="1"/>
  <c r="N999" i="1"/>
  <c r="O999" i="1"/>
  <c r="P999" i="1"/>
  <c r="Q999" i="1"/>
  <c r="J999" i="1"/>
  <c r="R999" i="1"/>
  <c r="K999" i="1"/>
  <c r="A329" i="1"/>
  <c r="B329" i="1"/>
  <c r="O329" i="1"/>
  <c r="P329" i="1"/>
  <c r="J329" i="1"/>
  <c r="K329" i="1"/>
  <c r="L329" i="1"/>
  <c r="M329" i="1"/>
  <c r="N329" i="1"/>
  <c r="Q329" i="1"/>
  <c r="R329" i="1"/>
  <c r="A337" i="1"/>
  <c r="B337" i="1"/>
  <c r="O337" i="1"/>
  <c r="P337" i="1"/>
  <c r="K337" i="1"/>
  <c r="L337" i="1"/>
  <c r="M337" i="1"/>
  <c r="N337" i="1"/>
  <c r="Q337" i="1"/>
  <c r="R337" i="1"/>
  <c r="J337" i="1"/>
  <c r="A212" i="1"/>
  <c r="B212" i="1"/>
  <c r="Q212" i="1"/>
  <c r="J212" i="1"/>
  <c r="R212" i="1"/>
  <c r="K212" i="1"/>
  <c r="L212" i="1"/>
  <c r="M212" i="1"/>
  <c r="N212" i="1"/>
  <c r="O212" i="1"/>
  <c r="P212" i="1"/>
  <c r="A220" i="1"/>
  <c r="B220" i="1"/>
  <c r="Q220" i="1"/>
  <c r="J220" i="1"/>
  <c r="R220" i="1"/>
  <c r="K220" i="1"/>
  <c r="L220" i="1"/>
  <c r="M220" i="1"/>
  <c r="N220" i="1"/>
  <c r="O220" i="1"/>
  <c r="P220" i="1"/>
  <c r="B1155" i="1"/>
  <c r="A1155" i="1"/>
  <c r="K1155" i="1"/>
  <c r="M1155" i="1"/>
  <c r="N1155" i="1"/>
  <c r="O1155" i="1"/>
  <c r="P1155" i="1"/>
  <c r="L1155" i="1"/>
  <c r="Q1155" i="1"/>
  <c r="J1155" i="1"/>
  <c r="R1155" i="1"/>
  <c r="A1145" i="1"/>
  <c r="B1145" i="1"/>
  <c r="M1145" i="1"/>
  <c r="O1145" i="1"/>
  <c r="P1145" i="1"/>
  <c r="N1145" i="1"/>
  <c r="Q1145" i="1"/>
  <c r="J1145" i="1"/>
  <c r="R1145" i="1"/>
  <c r="K1145" i="1"/>
  <c r="L1145" i="1"/>
  <c r="A1135" i="1"/>
  <c r="B1135" i="1"/>
  <c r="O1135" i="1"/>
  <c r="P1135" i="1"/>
  <c r="Q1135" i="1"/>
  <c r="J1135" i="1"/>
  <c r="R1135" i="1"/>
  <c r="K1135" i="1"/>
  <c r="L1135" i="1"/>
  <c r="M1135" i="1"/>
  <c r="N1135" i="1"/>
  <c r="A1125" i="1"/>
  <c r="B1125" i="1"/>
  <c r="Q1125" i="1"/>
  <c r="J1125" i="1"/>
  <c r="K1125" i="1"/>
  <c r="L1125" i="1"/>
  <c r="M1125" i="1"/>
  <c r="R1125" i="1"/>
  <c r="N1125" i="1"/>
  <c r="O1125" i="1"/>
  <c r="P1125" i="1"/>
  <c r="A949" i="1"/>
  <c r="B949" i="1"/>
  <c r="N949" i="1"/>
  <c r="O949" i="1"/>
  <c r="P949" i="1"/>
  <c r="Q949" i="1"/>
  <c r="J949" i="1"/>
  <c r="R949" i="1"/>
  <c r="K949" i="1"/>
  <c r="L949" i="1"/>
  <c r="M949" i="1"/>
  <c r="A100" i="1"/>
  <c r="B100" i="1"/>
  <c r="M100" i="1"/>
  <c r="N100" i="1"/>
  <c r="O100" i="1"/>
  <c r="P100" i="1"/>
  <c r="Q100" i="1"/>
  <c r="J100" i="1"/>
  <c r="R100" i="1"/>
  <c r="K100" i="1"/>
  <c r="L100" i="1"/>
  <c r="A157" i="1"/>
  <c r="B157" i="1"/>
  <c r="N157" i="1"/>
  <c r="O157" i="1"/>
  <c r="J157" i="1"/>
  <c r="R157" i="1"/>
  <c r="K157" i="1"/>
  <c r="L157" i="1"/>
  <c r="M157" i="1"/>
  <c r="P157" i="1"/>
  <c r="Q157" i="1"/>
  <c r="A181" i="1"/>
  <c r="B181" i="1"/>
  <c r="P181" i="1"/>
  <c r="Q181" i="1"/>
  <c r="J181" i="1"/>
  <c r="R181" i="1"/>
  <c r="K181" i="1"/>
  <c r="L181" i="1"/>
  <c r="M181" i="1"/>
  <c r="N181" i="1"/>
  <c r="O181" i="1"/>
  <c r="A281" i="1"/>
  <c r="B281" i="1"/>
  <c r="O281" i="1"/>
  <c r="R281" i="1"/>
  <c r="K281" i="1"/>
  <c r="L281" i="1"/>
  <c r="M281" i="1"/>
  <c r="P281" i="1"/>
  <c r="Q281" i="1"/>
  <c r="N281" i="1"/>
  <c r="J281" i="1"/>
  <c r="A305" i="1"/>
  <c r="B305" i="1"/>
  <c r="M305" i="1"/>
  <c r="O305" i="1"/>
  <c r="P305" i="1"/>
  <c r="Q305" i="1"/>
  <c r="K305" i="1"/>
  <c r="L305" i="1"/>
  <c r="J305" i="1"/>
  <c r="N305" i="1"/>
  <c r="R305" i="1"/>
  <c r="A235" i="1"/>
  <c r="B235" i="1"/>
  <c r="L235" i="1"/>
  <c r="M235" i="1"/>
  <c r="P235" i="1"/>
  <c r="Q235" i="1"/>
  <c r="K235" i="1"/>
  <c r="N235" i="1"/>
  <c r="O235" i="1"/>
  <c r="R235" i="1"/>
  <c r="J235" i="1"/>
  <c r="A77" i="1"/>
  <c r="B77" i="1"/>
  <c r="N77" i="1"/>
  <c r="Q77" i="1"/>
  <c r="R77" i="1"/>
  <c r="J77" i="1"/>
  <c r="K77" i="1"/>
  <c r="L77" i="1"/>
  <c r="M77" i="1"/>
  <c r="O77" i="1"/>
  <c r="P77" i="1"/>
  <c r="A85" i="1"/>
  <c r="B85" i="1"/>
  <c r="N85" i="1"/>
  <c r="R85" i="1"/>
  <c r="J85" i="1"/>
  <c r="K85" i="1"/>
  <c r="L85" i="1"/>
  <c r="M85" i="1"/>
  <c r="O85" i="1"/>
  <c r="P85" i="1"/>
  <c r="Q85" i="1"/>
  <c r="A322" i="1"/>
  <c r="B322" i="1"/>
  <c r="L322" i="1"/>
  <c r="N322" i="1"/>
  <c r="O322" i="1"/>
  <c r="P322" i="1"/>
  <c r="J322" i="1"/>
  <c r="R322" i="1"/>
  <c r="K322" i="1"/>
  <c r="M322" i="1"/>
  <c r="Q322" i="1"/>
  <c r="A267" i="1"/>
  <c r="B267" i="1"/>
  <c r="M267" i="1"/>
  <c r="Q267" i="1"/>
  <c r="K267" i="1"/>
  <c r="L267" i="1"/>
  <c r="N267" i="1"/>
  <c r="O267" i="1"/>
  <c r="P267" i="1"/>
  <c r="R267" i="1"/>
  <c r="J267" i="1"/>
  <c r="A31" i="1"/>
  <c r="B31" i="1"/>
  <c r="J31" i="1"/>
  <c r="R31" i="1"/>
  <c r="K31" i="1"/>
  <c r="L31" i="1"/>
  <c r="M31" i="1"/>
  <c r="P31" i="1"/>
  <c r="Q31" i="1"/>
  <c r="N31" i="1"/>
  <c r="O31" i="1"/>
  <c r="A911" i="1"/>
  <c r="B911" i="1"/>
  <c r="L911" i="1"/>
  <c r="M911" i="1"/>
  <c r="N911" i="1"/>
  <c r="O911" i="1"/>
  <c r="P911" i="1"/>
  <c r="Q911" i="1"/>
  <c r="J911" i="1"/>
  <c r="R911" i="1"/>
  <c r="K911" i="1"/>
  <c r="A1015" i="1"/>
  <c r="B1015" i="1"/>
  <c r="L1015" i="1"/>
  <c r="M1015" i="1"/>
  <c r="N1015" i="1"/>
  <c r="O1015" i="1"/>
  <c r="P1015" i="1"/>
  <c r="Q1015" i="1"/>
  <c r="J1015" i="1"/>
  <c r="R1015" i="1"/>
  <c r="K1015" i="1"/>
  <c r="A928" i="1"/>
  <c r="B928" i="1"/>
  <c r="K928" i="1"/>
  <c r="L928" i="1"/>
  <c r="M928" i="1"/>
  <c r="N928" i="1"/>
  <c r="O928" i="1"/>
  <c r="P928" i="1"/>
  <c r="Q928" i="1"/>
  <c r="J928" i="1"/>
  <c r="R928" i="1"/>
  <c r="B734" i="1"/>
  <c r="A734" i="1"/>
  <c r="M734" i="1"/>
  <c r="N734" i="1"/>
  <c r="O734" i="1"/>
  <c r="P734" i="1"/>
  <c r="Q734" i="1"/>
  <c r="J734" i="1"/>
  <c r="R734" i="1"/>
  <c r="K734" i="1"/>
  <c r="L734" i="1"/>
  <c r="B718" i="1"/>
  <c r="A718" i="1"/>
  <c r="M718" i="1"/>
  <c r="N718" i="1"/>
  <c r="O718" i="1"/>
  <c r="P718" i="1"/>
  <c r="Q718" i="1"/>
  <c r="J718" i="1"/>
  <c r="R718" i="1"/>
  <c r="K718" i="1"/>
  <c r="L718" i="1"/>
  <c r="B702" i="1"/>
  <c r="A702" i="1"/>
  <c r="M702" i="1"/>
  <c r="N702" i="1"/>
  <c r="O702" i="1"/>
  <c r="P702" i="1"/>
  <c r="Q702" i="1"/>
  <c r="J702" i="1"/>
  <c r="R702" i="1"/>
  <c r="K702" i="1"/>
  <c r="L702" i="1"/>
  <c r="B686" i="1"/>
  <c r="A686" i="1"/>
  <c r="L686" i="1"/>
  <c r="M686" i="1"/>
  <c r="N686" i="1"/>
  <c r="O686" i="1"/>
  <c r="P686" i="1"/>
  <c r="Q686" i="1"/>
  <c r="J686" i="1"/>
  <c r="K686" i="1"/>
  <c r="R686" i="1"/>
  <c r="B670" i="1"/>
  <c r="A670" i="1"/>
  <c r="L670" i="1"/>
  <c r="M670" i="1"/>
  <c r="N670" i="1"/>
  <c r="O670" i="1"/>
  <c r="P670" i="1"/>
  <c r="Q670" i="1"/>
  <c r="J670" i="1"/>
  <c r="R670" i="1"/>
  <c r="K670" i="1"/>
  <c r="A273" i="1"/>
  <c r="B273" i="1"/>
  <c r="O273" i="1"/>
  <c r="K273" i="1"/>
  <c r="J273" i="1"/>
  <c r="L273" i="1"/>
  <c r="M273" i="1"/>
  <c r="N273" i="1"/>
  <c r="P273" i="1"/>
  <c r="Q273" i="1"/>
  <c r="R273" i="1"/>
  <c r="A989" i="1"/>
  <c r="B989" i="1"/>
  <c r="N989" i="1"/>
  <c r="O989" i="1"/>
  <c r="P989" i="1"/>
  <c r="Q989" i="1"/>
  <c r="J989" i="1"/>
  <c r="R989" i="1"/>
  <c r="K989" i="1"/>
  <c r="L989" i="1"/>
  <c r="M989" i="1"/>
  <c r="A327" i="1"/>
  <c r="B327" i="1"/>
  <c r="Q327" i="1"/>
  <c r="J327" i="1"/>
  <c r="R327" i="1"/>
  <c r="O327" i="1"/>
  <c r="P327" i="1"/>
  <c r="K327" i="1"/>
  <c r="L327" i="1"/>
  <c r="M327" i="1"/>
  <c r="N327" i="1"/>
  <c r="A218" i="1"/>
  <c r="B218" i="1"/>
  <c r="K218" i="1"/>
  <c r="L218" i="1"/>
  <c r="M218" i="1"/>
  <c r="N218" i="1"/>
  <c r="O218" i="1"/>
  <c r="P218" i="1"/>
  <c r="Q218" i="1"/>
  <c r="J218" i="1"/>
  <c r="R218" i="1"/>
  <c r="A1161" i="1"/>
  <c r="B1161" i="1"/>
  <c r="M1161" i="1"/>
  <c r="P1161" i="1"/>
  <c r="J1161" i="1"/>
  <c r="R1161" i="1"/>
  <c r="Q1161" i="1"/>
  <c r="K1161" i="1"/>
  <c r="L1161" i="1"/>
  <c r="N1161" i="1"/>
  <c r="O1161" i="1"/>
  <c r="A282" i="1"/>
  <c r="B282" i="1"/>
  <c r="N282" i="1"/>
  <c r="R282" i="1"/>
  <c r="K282" i="1"/>
  <c r="L282" i="1"/>
  <c r="M282" i="1"/>
  <c r="P282" i="1"/>
  <c r="Q282" i="1"/>
  <c r="J282" i="1"/>
  <c r="O282" i="1"/>
  <c r="A298" i="1"/>
  <c r="B298" i="1"/>
  <c r="L298" i="1"/>
  <c r="N298" i="1"/>
  <c r="O298" i="1"/>
  <c r="P298" i="1"/>
  <c r="J298" i="1"/>
  <c r="R298" i="1"/>
  <c r="K298" i="1"/>
  <c r="M298" i="1"/>
  <c r="Q298" i="1"/>
  <c r="A184" i="1"/>
  <c r="B184" i="1"/>
  <c r="M184" i="1"/>
  <c r="N184" i="1"/>
  <c r="O184" i="1"/>
  <c r="P184" i="1"/>
  <c r="Q184" i="1"/>
  <c r="J184" i="1"/>
  <c r="R184" i="1"/>
  <c r="K184" i="1"/>
  <c r="L184" i="1"/>
  <c r="A86" i="1"/>
  <c r="B86" i="1"/>
  <c r="M86" i="1"/>
  <c r="R86" i="1"/>
  <c r="J86" i="1"/>
  <c r="K86" i="1"/>
  <c r="L86" i="1"/>
  <c r="N86" i="1"/>
  <c r="O86" i="1"/>
  <c r="P86" i="1"/>
  <c r="Q86" i="1"/>
  <c r="A323" i="1"/>
  <c r="B323" i="1"/>
  <c r="K323" i="1"/>
  <c r="M323" i="1"/>
  <c r="N323" i="1"/>
  <c r="O323" i="1"/>
  <c r="Q323" i="1"/>
  <c r="J323" i="1"/>
  <c r="R323" i="1"/>
  <c r="L323" i="1"/>
  <c r="P323" i="1"/>
  <c r="A268" i="1"/>
  <c r="B268" i="1"/>
  <c r="L268" i="1"/>
  <c r="P268" i="1"/>
  <c r="M268" i="1"/>
  <c r="N268" i="1"/>
  <c r="O268" i="1"/>
  <c r="Q268" i="1"/>
  <c r="R268" i="1"/>
  <c r="J268" i="1"/>
  <c r="K268" i="1"/>
  <c r="A16" i="1"/>
  <c r="B16" i="1"/>
  <c r="Q16" i="1"/>
  <c r="J16" i="1"/>
  <c r="R16" i="1"/>
  <c r="K16" i="1"/>
  <c r="L16" i="1"/>
  <c r="O16" i="1"/>
  <c r="P16" i="1"/>
  <c r="M16" i="1"/>
  <c r="N16" i="1"/>
  <c r="A32" i="1"/>
  <c r="B32" i="1"/>
  <c r="Q32" i="1"/>
  <c r="J32" i="1"/>
  <c r="R32" i="1"/>
  <c r="K32" i="1"/>
  <c r="L32" i="1"/>
  <c r="O32" i="1"/>
  <c r="P32" i="1"/>
  <c r="N32" i="1"/>
  <c r="M32" i="1"/>
  <c r="A40" i="1"/>
  <c r="B40" i="1"/>
  <c r="Q40" i="1"/>
  <c r="J40" i="1"/>
  <c r="R40" i="1"/>
  <c r="K40" i="1"/>
  <c r="L40" i="1"/>
  <c r="O40" i="1"/>
  <c r="P40" i="1"/>
  <c r="M40" i="1"/>
  <c r="N40" i="1"/>
  <c r="A56" i="1"/>
  <c r="B56" i="1"/>
  <c r="K56" i="1"/>
  <c r="L56" i="1"/>
  <c r="O56" i="1"/>
  <c r="P56" i="1"/>
  <c r="J56" i="1"/>
  <c r="M56" i="1"/>
  <c r="N56" i="1"/>
  <c r="Q56" i="1"/>
  <c r="R56" i="1"/>
  <c r="A1007" i="1"/>
  <c r="B1007" i="1"/>
  <c r="L1007" i="1"/>
  <c r="M1007" i="1"/>
  <c r="N1007" i="1"/>
  <c r="O1007" i="1"/>
  <c r="P1007" i="1"/>
  <c r="Q1007" i="1"/>
  <c r="J1007" i="1"/>
  <c r="R1007" i="1"/>
  <c r="K1007" i="1"/>
  <c r="A168" i="1"/>
  <c r="B168" i="1"/>
  <c r="M168" i="1"/>
  <c r="N168" i="1"/>
  <c r="O168" i="1"/>
  <c r="P168" i="1"/>
  <c r="Q168" i="1"/>
  <c r="J168" i="1"/>
  <c r="R168" i="1"/>
  <c r="K168" i="1"/>
  <c r="L168" i="1"/>
  <c r="A959" i="1"/>
  <c r="B959" i="1"/>
  <c r="L959" i="1"/>
  <c r="M959" i="1"/>
  <c r="N959" i="1"/>
  <c r="O959" i="1"/>
  <c r="P959" i="1"/>
  <c r="Q959" i="1"/>
  <c r="J959" i="1"/>
  <c r="R959" i="1"/>
  <c r="K959" i="1"/>
  <c r="A1019" i="1"/>
  <c r="B1019" i="1"/>
  <c r="P1019" i="1"/>
  <c r="Q1019" i="1"/>
  <c r="J1019" i="1"/>
  <c r="R1019" i="1"/>
  <c r="K1019" i="1"/>
  <c r="L1019" i="1"/>
  <c r="M1019" i="1"/>
  <c r="N1019" i="1"/>
  <c r="O1019" i="1"/>
  <c r="A1070" i="1"/>
  <c r="B1070" i="1"/>
  <c r="P1070" i="1"/>
  <c r="Q1070" i="1"/>
  <c r="J1070" i="1"/>
  <c r="R1070" i="1"/>
  <c r="K1070" i="1"/>
  <c r="L1070" i="1"/>
  <c r="M1070" i="1"/>
  <c r="N1070" i="1"/>
  <c r="O1070" i="1"/>
  <c r="A1087" i="1"/>
  <c r="B1087" i="1"/>
  <c r="O1087" i="1"/>
  <c r="P1087" i="1"/>
  <c r="Q1087" i="1"/>
  <c r="J1087" i="1"/>
  <c r="R1087" i="1"/>
  <c r="K1087" i="1"/>
  <c r="L1087" i="1"/>
  <c r="M1087" i="1"/>
  <c r="N1087" i="1"/>
  <c r="A155" i="1"/>
  <c r="B155" i="1"/>
  <c r="P155" i="1"/>
  <c r="Q155" i="1"/>
  <c r="L155" i="1"/>
  <c r="M155" i="1"/>
  <c r="J155" i="1"/>
  <c r="K155" i="1"/>
  <c r="N155" i="1"/>
  <c r="O155" i="1"/>
  <c r="R155" i="1"/>
  <c r="A943" i="1"/>
  <c r="B943" i="1"/>
  <c r="L943" i="1"/>
  <c r="M943" i="1"/>
  <c r="N943" i="1"/>
  <c r="O943" i="1"/>
  <c r="P943" i="1"/>
  <c r="Q943" i="1"/>
  <c r="J943" i="1"/>
  <c r="R943" i="1"/>
  <c r="K943" i="1"/>
  <c r="A306" i="1"/>
  <c r="B306" i="1"/>
  <c r="L306" i="1"/>
  <c r="N306" i="1"/>
  <c r="O306" i="1"/>
  <c r="P306" i="1"/>
  <c r="J306" i="1"/>
  <c r="R306" i="1"/>
  <c r="K306" i="1"/>
  <c r="Q306" i="1"/>
  <c r="M306" i="1"/>
  <c r="A49" i="1"/>
  <c r="B49" i="1"/>
  <c r="Q49" i="1"/>
  <c r="J49" i="1"/>
  <c r="R49" i="1"/>
  <c r="K49" i="1"/>
  <c r="N49" i="1"/>
  <c r="O49" i="1"/>
  <c r="L49" i="1"/>
  <c r="M49" i="1"/>
  <c r="P49" i="1"/>
  <c r="A139" i="1"/>
  <c r="B139" i="1"/>
  <c r="P139" i="1"/>
  <c r="Q139" i="1"/>
  <c r="L139" i="1"/>
  <c r="M139" i="1"/>
  <c r="O139" i="1"/>
  <c r="R139" i="1"/>
  <c r="J139" i="1"/>
  <c r="K139" i="1"/>
  <c r="N139" i="1"/>
  <c r="A129" i="1"/>
  <c r="B129" i="1"/>
  <c r="J129" i="1"/>
  <c r="R129" i="1"/>
  <c r="K129" i="1"/>
  <c r="M129" i="1"/>
  <c r="N129" i="1"/>
  <c r="O129" i="1"/>
  <c r="L129" i="1"/>
  <c r="P129" i="1"/>
  <c r="Q129" i="1"/>
  <c r="A922" i="1"/>
  <c r="B922" i="1"/>
  <c r="Q922" i="1"/>
  <c r="J922" i="1"/>
  <c r="R922" i="1"/>
  <c r="K922" i="1"/>
  <c r="L922" i="1"/>
  <c r="M922" i="1"/>
  <c r="N922" i="1"/>
  <c r="O922" i="1"/>
  <c r="P922" i="1"/>
  <c r="A103" i="1"/>
  <c r="B103" i="1"/>
  <c r="J103" i="1"/>
  <c r="R103" i="1"/>
  <c r="K103" i="1"/>
  <c r="L103" i="1"/>
  <c r="M103" i="1"/>
  <c r="N103" i="1"/>
  <c r="O103" i="1"/>
  <c r="P103" i="1"/>
  <c r="Q103" i="1"/>
  <c r="A111" i="1"/>
  <c r="B111" i="1"/>
  <c r="J111" i="1"/>
  <c r="R111" i="1"/>
  <c r="K111" i="1"/>
  <c r="L111" i="1"/>
  <c r="M111" i="1"/>
  <c r="N111" i="1"/>
  <c r="O111" i="1"/>
  <c r="P111" i="1"/>
  <c r="Q111" i="1"/>
  <c r="B732" i="1"/>
  <c r="A732" i="1"/>
  <c r="O732" i="1"/>
  <c r="P732" i="1"/>
  <c r="Q732" i="1"/>
  <c r="J732" i="1"/>
  <c r="R732" i="1"/>
  <c r="K732" i="1"/>
  <c r="L732" i="1"/>
  <c r="M732" i="1"/>
  <c r="N732" i="1"/>
  <c r="B724" i="1"/>
  <c r="A724" i="1"/>
  <c r="O724" i="1"/>
  <c r="P724" i="1"/>
  <c r="Q724" i="1"/>
  <c r="J724" i="1"/>
  <c r="R724" i="1"/>
  <c r="K724" i="1"/>
  <c r="L724" i="1"/>
  <c r="M724" i="1"/>
  <c r="N724" i="1"/>
  <c r="B716" i="1"/>
  <c r="A716" i="1"/>
  <c r="O716" i="1"/>
  <c r="P716" i="1"/>
  <c r="Q716" i="1"/>
  <c r="J716" i="1"/>
  <c r="R716" i="1"/>
  <c r="K716" i="1"/>
  <c r="L716" i="1"/>
  <c r="M716" i="1"/>
  <c r="N716" i="1"/>
  <c r="A700" i="1"/>
  <c r="B700" i="1"/>
  <c r="N700" i="1"/>
  <c r="O700" i="1"/>
  <c r="P700" i="1"/>
  <c r="J700" i="1"/>
  <c r="R700" i="1"/>
  <c r="K700" i="1"/>
  <c r="L700" i="1"/>
  <c r="M700" i="1"/>
  <c r="Q700" i="1"/>
  <c r="A692" i="1"/>
  <c r="B692" i="1"/>
  <c r="N692" i="1"/>
  <c r="O692" i="1"/>
  <c r="P692" i="1"/>
  <c r="Q692" i="1"/>
  <c r="J692" i="1"/>
  <c r="R692" i="1"/>
  <c r="K692" i="1"/>
  <c r="L692" i="1"/>
  <c r="M692" i="1"/>
  <c r="A684" i="1"/>
  <c r="B684" i="1"/>
  <c r="N684" i="1"/>
  <c r="O684" i="1"/>
  <c r="P684" i="1"/>
  <c r="Q684" i="1"/>
  <c r="J684" i="1"/>
  <c r="R684" i="1"/>
  <c r="K684" i="1"/>
  <c r="L684" i="1"/>
  <c r="M684" i="1"/>
  <c r="A676" i="1"/>
  <c r="B676" i="1"/>
  <c r="N676" i="1"/>
  <c r="O676" i="1"/>
  <c r="P676" i="1"/>
  <c r="Q676" i="1"/>
  <c r="J676" i="1"/>
  <c r="R676" i="1"/>
  <c r="K676" i="1"/>
  <c r="L676" i="1"/>
  <c r="M676" i="1"/>
  <c r="A313" i="1"/>
  <c r="B313" i="1"/>
  <c r="M313" i="1"/>
  <c r="O313" i="1"/>
  <c r="P313" i="1"/>
  <c r="Q313" i="1"/>
  <c r="K313" i="1"/>
  <c r="L313" i="1"/>
  <c r="R313" i="1"/>
  <c r="J313" i="1"/>
  <c r="N313" i="1"/>
  <c r="A343" i="1"/>
  <c r="B343" i="1"/>
  <c r="J343" i="1"/>
  <c r="R343" i="1"/>
  <c r="L343" i="1"/>
  <c r="M343" i="1"/>
  <c r="N343" i="1"/>
  <c r="O343" i="1"/>
  <c r="P343" i="1"/>
  <c r="Q343" i="1"/>
  <c r="K343" i="1"/>
  <c r="A1008" i="1"/>
  <c r="B1008" i="1"/>
  <c r="K1008" i="1"/>
  <c r="L1008" i="1"/>
  <c r="M1008" i="1"/>
  <c r="N1008" i="1"/>
  <c r="O1008" i="1"/>
  <c r="P1008" i="1"/>
  <c r="Q1008" i="1"/>
  <c r="J1008" i="1"/>
  <c r="R1008" i="1"/>
  <c r="A143" i="1"/>
  <c r="B143" i="1"/>
  <c r="L143" i="1"/>
  <c r="M143" i="1"/>
  <c r="P143" i="1"/>
  <c r="Q143" i="1"/>
  <c r="R143" i="1"/>
  <c r="J143" i="1"/>
  <c r="K143" i="1"/>
  <c r="N143" i="1"/>
  <c r="O143" i="1"/>
  <c r="A225" i="1"/>
  <c r="B225" i="1"/>
  <c r="L225" i="1"/>
  <c r="M225" i="1"/>
  <c r="N225" i="1"/>
  <c r="O225" i="1"/>
  <c r="J225" i="1"/>
  <c r="R225" i="1"/>
  <c r="K225" i="1"/>
  <c r="P225" i="1"/>
  <c r="Q225" i="1"/>
  <c r="A406" i="1"/>
  <c r="B406" i="1"/>
  <c r="P406" i="1"/>
  <c r="K406" i="1"/>
  <c r="L406" i="1"/>
  <c r="O406" i="1"/>
  <c r="R406" i="1"/>
  <c r="J406" i="1"/>
  <c r="M406" i="1"/>
  <c r="N406" i="1"/>
  <c r="Q406" i="1"/>
  <c r="A958" i="1"/>
  <c r="B958" i="1"/>
  <c r="M958" i="1"/>
  <c r="N958" i="1"/>
  <c r="O958" i="1"/>
  <c r="P958" i="1"/>
  <c r="Q958" i="1"/>
  <c r="J958" i="1"/>
  <c r="R958" i="1"/>
  <c r="K958" i="1"/>
  <c r="L958" i="1"/>
  <c r="A950" i="1"/>
  <c r="B950" i="1"/>
  <c r="M950" i="1"/>
  <c r="N950" i="1"/>
  <c r="O950" i="1"/>
  <c r="P950" i="1"/>
  <c r="Q950" i="1"/>
  <c r="J950" i="1"/>
  <c r="R950" i="1"/>
  <c r="K950" i="1"/>
  <c r="L950" i="1"/>
  <c r="A1025" i="1"/>
  <c r="B1025" i="1"/>
  <c r="O1025" i="1"/>
  <c r="P1025" i="1"/>
  <c r="R1025" i="1"/>
  <c r="J1025" i="1"/>
  <c r="K1025" i="1"/>
  <c r="L1025" i="1"/>
  <c r="M1025" i="1"/>
  <c r="N1025" i="1"/>
  <c r="Q1025" i="1"/>
  <c r="A1037" i="1"/>
  <c r="B1037" i="1"/>
  <c r="Q1037" i="1"/>
  <c r="J1037" i="1"/>
  <c r="R1037" i="1"/>
  <c r="K1037" i="1"/>
  <c r="L1037" i="1"/>
  <c r="M1037" i="1"/>
  <c r="N1037" i="1"/>
  <c r="O1037" i="1"/>
  <c r="P1037" i="1"/>
  <c r="A1071" i="1"/>
  <c r="B1071" i="1"/>
  <c r="O1071" i="1"/>
  <c r="P1071" i="1"/>
  <c r="Q1071" i="1"/>
  <c r="J1071" i="1"/>
  <c r="R1071" i="1"/>
  <c r="K1071" i="1"/>
  <c r="L1071" i="1"/>
  <c r="M1071" i="1"/>
  <c r="N1071" i="1"/>
  <c r="B1076" i="1"/>
  <c r="A1076" i="1"/>
  <c r="J1076" i="1"/>
  <c r="R1076" i="1"/>
  <c r="K1076" i="1"/>
  <c r="L1076" i="1"/>
  <c r="M1076" i="1"/>
  <c r="N1076" i="1"/>
  <c r="O1076" i="1"/>
  <c r="P1076" i="1"/>
  <c r="Q1076" i="1"/>
  <c r="B1088" i="1"/>
  <c r="A1088" i="1"/>
  <c r="N1088" i="1"/>
  <c r="O1088" i="1"/>
  <c r="P1088" i="1"/>
  <c r="Q1088" i="1"/>
  <c r="J1088" i="1"/>
  <c r="R1088" i="1"/>
  <c r="K1088" i="1"/>
  <c r="L1088" i="1"/>
  <c r="M1088" i="1"/>
  <c r="A1114" i="1"/>
  <c r="B1114" i="1"/>
  <c r="L1114" i="1"/>
  <c r="M1114" i="1"/>
  <c r="N1114" i="1"/>
  <c r="O1114" i="1"/>
  <c r="P1114" i="1"/>
  <c r="Q1114" i="1"/>
  <c r="J1114" i="1"/>
  <c r="R1114" i="1"/>
  <c r="K1114" i="1"/>
  <c r="A154" i="1"/>
  <c r="B154" i="1"/>
  <c r="Q154" i="1"/>
  <c r="J154" i="1"/>
  <c r="R154" i="1"/>
  <c r="M154" i="1"/>
  <c r="N154" i="1"/>
  <c r="O154" i="1"/>
  <c r="P154" i="1"/>
  <c r="K154" i="1"/>
  <c r="L154" i="1"/>
  <c r="A127" i="1"/>
  <c r="B127" i="1"/>
  <c r="L127" i="1"/>
  <c r="M127" i="1"/>
  <c r="O127" i="1"/>
  <c r="P127" i="1"/>
  <c r="Q127" i="1"/>
  <c r="J127" i="1"/>
  <c r="K127" i="1"/>
  <c r="N127" i="1"/>
  <c r="R127" i="1"/>
  <c r="A177" i="1"/>
  <c r="B177" i="1"/>
  <c r="L177" i="1"/>
  <c r="M177" i="1"/>
  <c r="N177" i="1"/>
  <c r="O177" i="1"/>
  <c r="P177" i="1"/>
  <c r="Q177" i="1"/>
  <c r="J177" i="1"/>
  <c r="R177" i="1"/>
  <c r="K177" i="1"/>
  <c r="A942" i="1"/>
  <c r="B942" i="1"/>
  <c r="M942" i="1"/>
  <c r="N942" i="1"/>
  <c r="O942" i="1"/>
  <c r="P942" i="1"/>
  <c r="Q942" i="1"/>
  <c r="J942" i="1"/>
  <c r="R942" i="1"/>
  <c r="K942" i="1"/>
  <c r="L942" i="1"/>
  <c r="A284" i="1"/>
  <c r="B284" i="1"/>
  <c r="L284" i="1"/>
  <c r="R284" i="1"/>
  <c r="K284" i="1"/>
  <c r="M284" i="1"/>
  <c r="N284" i="1"/>
  <c r="P284" i="1"/>
  <c r="Q284" i="1"/>
  <c r="J284" i="1"/>
  <c r="O284" i="1"/>
  <c r="A292" i="1"/>
  <c r="B292" i="1"/>
  <c r="J292" i="1"/>
  <c r="R292" i="1"/>
  <c r="L292" i="1"/>
  <c r="M292" i="1"/>
  <c r="N292" i="1"/>
  <c r="P292" i="1"/>
  <c r="Q292" i="1"/>
  <c r="O292" i="1"/>
  <c r="K292" i="1"/>
  <c r="A300" i="1"/>
  <c r="B300" i="1"/>
  <c r="J300" i="1"/>
  <c r="R300" i="1"/>
  <c r="L300" i="1"/>
  <c r="M300" i="1"/>
  <c r="N300" i="1"/>
  <c r="P300" i="1"/>
  <c r="Q300" i="1"/>
  <c r="K300" i="1"/>
  <c r="O300" i="1"/>
  <c r="A307" i="1"/>
  <c r="B307" i="1"/>
  <c r="K307" i="1"/>
  <c r="M307" i="1"/>
  <c r="N307" i="1"/>
  <c r="O307" i="1"/>
  <c r="Q307" i="1"/>
  <c r="J307" i="1"/>
  <c r="R307" i="1"/>
  <c r="L307" i="1"/>
  <c r="P307" i="1"/>
  <c r="A310" i="1"/>
  <c r="B310" i="1"/>
  <c r="P310" i="1"/>
  <c r="J310" i="1"/>
  <c r="R310" i="1"/>
  <c r="K310" i="1"/>
  <c r="L310" i="1"/>
  <c r="N310" i="1"/>
  <c r="O310" i="1"/>
  <c r="M310" i="1"/>
  <c r="Q310" i="1"/>
  <c r="A80" i="1"/>
  <c r="B80" i="1"/>
  <c r="K80" i="1"/>
  <c r="Q80" i="1"/>
  <c r="R80" i="1"/>
  <c r="J80" i="1"/>
  <c r="L80" i="1"/>
  <c r="M80" i="1"/>
  <c r="N80" i="1"/>
  <c r="O80" i="1"/>
  <c r="P80" i="1"/>
  <c r="A65" i="1"/>
  <c r="B65" i="1"/>
  <c r="J65" i="1"/>
  <c r="R65" i="1"/>
  <c r="K65" i="1"/>
  <c r="L65" i="1"/>
  <c r="M65" i="1"/>
  <c r="N65" i="1"/>
  <c r="O65" i="1"/>
  <c r="P65" i="1"/>
  <c r="Q65" i="1"/>
  <c r="A68" i="1"/>
  <c r="B68" i="1"/>
  <c r="O68" i="1"/>
  <c r="P68" i="1"/>
  <c r="Q68" i="1"/>
  <c r="R68" i="1"/>
  <c r="J68" i="1"/>
  <c r="K68" i="1"/>
  <c r="L68" i="1"/>
  <c r="M68" i="1"/>
  <c r="N68" i="1"/>
  <c r="A90" i="1"/>
  <c r="B90" i="1"/>
  <c r="O90" i="1"/>
  <c r="P90" i="1"/>
  <c r="Q90" i="1"/>
  <c r="J90" i="1"/>
  <c r="R90" i="1"/>
  <c r="K90" i="1"/>
  <c r="L90" i="1"/>
  <c r="M90" i="1"/>
  <c r="N90" i="1"/>
  <c r="A93" i="1"/>
  <c r="B93" i="1"/>
  <c r="L93" i="1"/>
  <c r="M93" i="1"/>
  <c r="N93" i="1"/>
  <c r="O93" i="1"/>
  <c r="P93" i="1"/>
  <c r="Q93" i="1"/>
  <c r="J93" i="1"/>
  <c r="R93" i="1"/>
  <c r="K93" i="1"/>
  <c r="A657" i="1"/>
  <c r="B657" i="1"/>
  <c r="Q657" i="1"/>
  <c r="J657" i="1"/>
  <c r="R657" i="1"/>
  <c r="K657" i="1"/>
  <c r="L657" i="1"/>
  <c r="M657" i="1"/>
  <c r="N657" i="1"/>
  <c r="O657" i="1"/>
  <c r="P657" i="1"/>
  <c r="A262" i="1"/>
  <c r="B262" i="1"/>
  <c r="J262" i="1"/>
  <c r="R262" i="1"/>
  <c r="N262" i="1"/>
  <c r="M262" i="1"/>
  <c r="O262" i="1"/>
  <c r="P262" i="1"/>
  <c r="Q262" i="1"/>
  <c r="K262" i="1"/>
  <c r="L262" i="1"/>
  <c r="A270" i="1"/>
  <c r="B270" i="1"/>
  <c r="J270" i="1"/>
  <c r="R270" i="1"/>
  <c r="N270" i="1"/>
  <c r="P270" i="1"/>
  <c r="Q270" i="1"/>
  <c r="K270" i="1"/>
  <c r="L270" i="1"/>
  <c r="M270" i="1"/>
  <c r="O270" i="1"/>
  <c r="A10" i="1"/>
  <c r="B10" i="1"/>
  <c r="A18" i="1"/>
  <c r="B18" i="1"/>
  <c r="O18" i="1"/>
  <c r="P18" i="1"/>
  <c r="Q18" i="1"/>
  <c r="J18" i="1"/>
  <c r="R18" i="1"/>
  <c r="M18" i="1"/>
  <c r="N18" i="1"/>
  <c r="L18" i="1"/>
  <c r="K18" i="1"/>
  <c r="A26" i="1"/>
  <c r="B26" i="1"/>
  <c r="O26" i="1"/>
  <c r="P26" i="1"/>
  <c r="Q26" i="1"/>
  <c r="J26" i="1"/>
  <c r="R26" i="1"/>
  <c r="M26" i="1"/>
  <c r="N26" i="1"/>
  <c r="K26" i="1"/>
  <c r="L26" i="1"/>
  <c r="A34" i="1"/>
  <c r="B34" i="1"/>
  <c r="O34" i="1"/>
  <c r="P34" i="1"/>
  <c r="Q34" i="1"/>
  <c r="J34" i="1"/>
  <c r="R34" i="1"/>
  <c r="M34" i="1"/>
  <c r="N34" i="1"/>
  <c r="K34" i="1"/>
  <c r="L34" i="1"/>
  <c r="A42" i="1"/>
  <c r="B42" i="1"/>
  <c r="O42" i="1"/>
  <c r="P42" i="1"/>
  <c r="Q42" i="1"/>
  <c r="J42" i="1"/>
  <c r="R42" i="1"/>
  <c r="M42" i="1"/>
  <c r="N42" i="1"/>
  <c r="K42" i="1"/>
  <c r="L42" i="1"/>
  <c r="A50" i="1"/>
  <c r="B50" i="1"/>
  <c r="P50" i="1"/>
  <c r="Q50" i="1"/>
  <c r="J50" i="1"/>
  <c r="R50" i="1"/>
  <c r="M50" i="1"/>
  <c r="N50" i="1"/>
  <c r="K50" i="1"/>
  <c r="L50" i="1"/>
  <c r="O50" i="1"/>
  <c r="A58" i="1"/>
  <c r="B58" i="1"/>
  <c r="Q58" i="1"/>
  <c r="J58" i="1"/>
  <c r="R58" i="1"/>
  <c r="M58" i="1"/>
  <c r="N58" i="1"/>
  <c r="K58" i="1"/>
  <c r="L58" i="1"/>
  <c r="O58" i="1"/>
  <c r="P58" i="1"/>
  <c r="A138" i="1"/>
  <c r="B138" i="1"/>
  <c r="Q138" i="1"/>
  <c r="J138" i="1"/>
  <c r="R138" i="1"/>
  <c r="M138" i="1"/>
  <c r="N138" i="1"/>
  <c r="K138" i="1"/>
  <c r="L138" i="1"/>
  <c r="O138" i="1"/>
  <c r="P138" i="1"/>
  <c r="A128" i="1"/>
  <c r="B128" i="1"/>
  <c r="K128" i="1"/>
  <c r="L128" i="1"/>
  <c r="N128" i="1"/>
  <c r="O128" i="1"/>
  <c r="P128" i="1"/>
  <c r="R128" i="1"/>
  <c r="J128" i="1"/>
  <c r="M128" i="1"/>
  <c r="Q128" i="1"/>
  <c r="A1012" i="1"/>
  <c r="B1012" i="1"/>
  <c r="O1012" i="1"/>
  <c r="P1012" i="1"/>
  <c r="Q1012" i="1"/>
  <c r="J1012" i="1"/>
  <c r="R1012" i="1"/>
  <c r="K1012" i="1"/>
  <c r="L1012" i="1"/>
  <c r="M1012" i="1"/>
  <c r="N1012" i="1"/>
  <c r="A923" i="1"/>
  <c r="B923" i="1"/>
  <c r="P923" i="1"/>
  <c r="Q923" i="1"/>
  <c r="J923" i="1"/>
  <c r="R923" i="1"/>
  <c r="K923" i="1"/>
  <c r="L923" i="1"/>
  <c r="M923" i="1"/>
  <c r="N923" i="1"/>
  <c r="O923" i="1"/>
  <c r="A104" i="1"/>
  <c r="B104" i="1"/>
  <c r="Q104" i="1"/>
  <c r="J104" i="1"/>
  <c r="R104" i="1"/>
  <c r="K104" i="1"/>
  <c r="L104" i="1"/>
  <c r="M104" i="1"/>
  <c r="N104" i="1"/>
  <c r="O104" i="1"/>
  <c r="P104" i="1"/>
  <c r="A112" i="1"/>
  <c r="B112" i="1"/>
  <c r="Q112" i="1"/>
  <c r="J112" i="1"/>
  <c r="R112" i="1"/>
  <c r="K112" i="1"/>
  <c r="L112" i="1"/>
  <c r="M112" i="1"/>
  <c r="N112" i="1"/>
  <c r="O112" i="1"/>
  <c r="P112" i="1"/>
  <c r="A731" i="1"/>
  <c r="B731" i="1"/>
  <c r="P731" i="1"/>
  <c r="Q731" i="1"/>
  <c r="J731" i="1"/>
  <c r="R731" i="1"/>
  <c r="K731" i="1"/>
  <c r="L731" i="1"/>
  <c r="M731" i="1"/>
  <c r="N731" i="1"/>
  <c r="O731" i="1"/>
  <c r="A723" i="1"/>
  <c r="B723" i="1"/>
  <c r="P723" i="1"/>
  <c r="Q723" i="1"/>
  <c r="J723" i="1"/>
  <c r="R723" i="1"/>
  <c r="K723" i="1"/>
  <c r="L723" i="1"/>
  <c r="M723" i="1"/>
  <c r="N723" i="1"/>
  <c r="O723" i="1"/>
  <c r="A715" i="1"/>
  <c r="B715" i="1"/>
  <c r="P715" i="1"/>
  <c r="Q715" i="1"/>
  <c r="J715" i="1"/>
  <c r="R715" i="1"/>
  <c r="K715" i="1"/>
  <c r="L715" i="1"/>
  <c r="M715" i="1"/>
  <c r="N715" i="1"/>
  <c r="O715" i="1"/>
  <c r="A707" i="1"/>
  <c r="B707" i="1"/>
  <c r="P707" i="1"/>
  <c r="Q707" i="1"/>
  <c r="J707" i="1"/>
  <c r="R707" i="1"/>
  <c r="K707" i="1"/>
  <c r="L707" i="1"/>
  <c r="M707" i="1"/>
  <c r="N707" i="1"/>
  <c r="O707" i="1"/>
  <c r="A699" i="1"/>
  <c r="B699" i="1"/>
  <c r="O699" i="1"/>
  <c r="P699" i="1"/>
  <c r="Q699" i="1"/>
  <c r="J699" i="1"/>
  <c r="R699" i="1"/>
  <c r="K699" i="1"/>
  <c r="L699" i="1"/>
  <c r="M699" i="1"/>
  <c r="N699" i="1"/>
  <c r="A691" i="1"/>
  <c r="B691" i="1"/>
  <c r="O691" i="1"/>
  <c r="P691" i="1"/>
  <c r="Q691" i="1"/>
  <c r="J691" i="1"/>
  <c r="R691" i="1"/>
  <c r="K691" i="1"/>
  <c r="L691" i="1"/>
  <c r="M691" i="1"/>
  <c r="N691" i="1"/>
  <c r="A683" i="1"/>
  <c r="B683" i="1"/>
  <c r="O683" i="1"/>
  <c r="P683" i="1"/>
  <c r="Q683" i="1"/>
  <c r="J683" i="1"/>
  <c r="R683" i="1"/>
  <c r="K683" i="1"/>
  <c r="L683" i="1"/>
  <c r="M683" i="1"/>
  <c r="N683" i="1"/>
  <c r="A675" i="1"/>
  <c r="B675" i="1"/>
  <c r="O675" i="1"/>
  <c r="P675" i="1"/>
  <c r="Q675" i="1"/>
  <c r="J675" i="1"/>
  <c r="R675" i="1"/>
  <c r="K675" i="1"/>
  <c r="L675" i="1"/>
  <c r="M675" i="1"/>
  <c r="N675" i="1"/>
  <c r="A667" i="1"/>
  <c r="B667" i="1"/>
  <c r="O667" i="1"/>
  <c r="P667" i="1"/>
  <c r="Q667" i="1"/>
  <c r="J667" i="1"/>
  <c r="R667" i="1"/>
  <c r="K667" i="1"/>
  <c r="L667" i="1"/>
  <c r="M667" i="1"/>
  <c r="N667" i="1"/>
  <c r="A237" i="1"/>
  <c r="B237" i="1"/>
  <c r="J237" i="1"/>
  <c r="R237" i="1"/>
  <c r="K237" i="1"/>
  <c r="N237" i="1"/>
  <c r="O237" i="1"/>
  <c r="L237" i="1"/>
  <c r="M237" i="1"/>
  <c r="P237" i="1"/>
  <c r="Q237" i="1"/>
  <c r="A314" i="1"/>
  <c r="B314" i="1"/>
  <c r="L314" i="1"/>
  <c r="N314" i="1"/>
  <c r="O314" i="1"/>
  <c r="P314" i="1"/>
  <c r="J314" i="1"/>
  <c r="R314" i="1"/>
  <c r="K314" i="1"/>
  <c r="M314" i="1"/>
  <c r="Q314" i="1"/>
  <c r="A349" i="1"/>
  <c r="B349" i="1"/>
  <c r="Q349" i="1"/>
  <c r="J349" i="1"/>
  <c r="R349" i="1"/>
  <c r="K349" i="1"/>
  <c r="L349" i="1"/>
  <c r="M349" i="1"/>
  <c r="N349" i="1"/>
  <c r="P349" i="1"/>
  <c r="O349" i="1"/>
  <c r="A992" i="1"/>
  <c r="B992" i="1"/>
  <c r="K992" i="1"/>
  <c r="L992" i="1"/>
  <c r="M992" i="1"/>
  <c r="N992" i="1"/>
  <c r="O992" i="1"/>
  <c r="P992" i="1"/>
  <c r="Q992" i="1"/>
  <c r="J992" i="1"/>
  <c r="R992" i="1"/>
  <c r="A915" i="1"/>
  <c r="B915" i="1"/>
  <c r="P915" i="1"/>
  <c r="Q915" i="1"/>
  <c r="J915" i="1"/>
  <c r="R915" i="1"/>
  <c r="K915" i="1"/>
  <c r="L915" i="1"/>
  <c r="M915" i="1"/>
  <c r="N915" i="1"/>
  <c r="O915" i="1"/>
  <c r="A330" i="1"/>
  <c r="B330" i="1"/>
  <c r="N330" i="1"/>
  <c r="O330" i="1"/>
  <c r="J330" i="1"/>
  <c r="K330" i="1"/>
  <c r="L330" i="1"/>
  <c r="M330" i="1"/>
  <c r="P330" i="1"/>
  <c r="Q330" i="1"/>
  <c r="R330" i="1"/>
  <c r="A1066" i="1"/>
  <c r="B1066" i="1"/>
  <c r="L1066" i="1"/>
  <c r="M1066" i="1"/>
  <c r="N1066" i="1"/>
  <c r="O1066" i="1"/>
  <c r="P1066" i="1"/>
  <c r="Q1066" i="1"/>
  <c r="J1066" i="1"/>
  <c r="R1066" i="1"/>
  <c r="K1066" i="1"/>
  <c r="A213" i="1"/>
  <c r="B213" i="1"/>
  <c r="P213" i="1"/>
  <c r="Q213" i="1"/>
  <c r="J213" i="1"/>
  <c r="R213" i="1"/>
  <c r="K213" i="1"/>
  <c r="L213" i="1"/>
  <c r="M213" i="1"/>
  <c r="N213" i="1"/>
  <c r="O213" i="1"/>
  <c r="A221" i="1"/>
  <c r="B221" i="1"/>
  <c r="P221" i="1"/>
  <c r="Q221" i="1"/>
  <c r="J221" i="1"/>
  <c r="R221" i="1"/>
  <c r="K221" i="1"/>
  <c r="L221" i="1"/>
  <c r="M221" i="1"/>
  <c r="N221" i="1"/>
  <c r="O221" i="1"/>
  <c r="A1158" i="1"/>
  <c r="B1158" i="1"/>
  <c r="P1158" i="1"/>
  <c r="J1158" i="1"/>
  <c r="R1158" i="1"/>
  <c r="K1158" i="1"/>
  <c r="L1158" i="1"/>
  <c r="M1158" i="1"/>
  <c r="Q1158" i="1"/>
  <c r="N1158" i="1"/>
  <c r="O1158" i="1"/>
  <c r="B1148" i="1"/>
  <c r="A1148" i="1"/>
  <c r="J1148" i="1"/>
  <c r="R1148" i="1"/>
  <c r="L1148" i="1"/>
  <c r="M1148" i="1"/>
  <c r="K1148" i="1"/>
  <c r="N1148" i="1"/>
  <c r="O1148" i="1"/>
  <c r="P1148" i="1"/>
  <c r="Q1148" i="1"/>
  <c r="A1138" i="1"/>
  <c r="B1138" i="1"/>
  <c r="L1138" i="1"/>
  <c r="M1138" i="1"/>
  <c r="N1138" i="1"/>
  <c r="O1138" i="1"/>
  <c r="P1138" i="1"/>
  <c r="Q1138" i="1"/>
  <c r="J1138" i="1"/>
  <c r="R1138" i="1"/>
  <c r="K1138" i="1"/>
  <c r="B1128" i="1"/>
  <c r="A1128" i="1"/>
  <c r="N1128" i="1"/>
  <c r="P1128" i="1"/>
  <c r="Q1128" i="1"/>
  <c r="J1128" i="1"/>
  <c r="R1128" i="1"/>
  <c r="O1128" i="1"/>
  <c r="K1128" i="1"/>
  <c r="L1128" i="1"/>
  <c r="M1128"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76" i="15"/>
  <c r="C685" i="15" s="1"/>
  <c r="F131" i="8"/>
  <c r="B703" i="15"/>
  <c r="F66" i="8"/>
  <c r="F130" i="8"/>
  <c r="F133" i="8"/>
  <c r="F84" i="8"/>
  <c r="F57" i="8"/>
  <c r="F61" i="8"/>
  <c r="F69" i="8"/>
  <c r="H676" i="15"/>
  <c r="G676" i="15"/>
  <c r="G685" i="15" s="1"/>
  <c r="D676" i="15"/>
  <c r="D685" i="15" s="1"/>
  <c r="B702" i="15"/>
  <c r="B701" i="15"/>
  <c r="E676" i="15"/>
  <c r="E685" i="15" s="1"/>
  <c r="B698" i="15"/>
  <c r="B676" i="15"/>
  <c r="B685" i="15" s="1"/>
  <c r="B682" i="15"/>
  <c r="I685" i="15" s="1"/>
  <c r="I689" i="15" s="1"/>
  <c r="B700" i="15" s="1"/>
  <c r="F54" i="8"/>
  <c r="F41" i="8"/>
  <c r="F65" i="8"/>
  <c r="F2" i="8"/>
  <c r="B159" i="13"/>
  <c r="F51" i="8"/>
  <c r="F60" i="8"/>
  <c r="F32" i="8"/>
  <c r="F113" i="8"/>
  <c r="F102" i="8"/>
  <c r="F77" i="8"/>
  <c r="F98" i="8"/>
  <c r="F27" i="8"/>
  <c r="F139" i="8"/>
  <c r="F128" i="8"/>
  <c r="F138" i="8"/>
  <c r="F153" i="8"/>
  <c r="F104" i="8"/>
  <c r="F45" i="8"/>
  <c r="F46" i="8"/>
  <c r="F18" i="8"/>
  <c r="F99" i="8"/>
  <c r="F116" i="8"/>
  <c r="F89" i="8"/>
  <c r="F105" i="8"/>
  <c r="F140" i="8"/>
  <c r="B188" i="13"/>
  <c r="B189" i="13" s="1"/>
  <c r="F154" i="8"/>
  <c r="F79" i="8"/>
  <c r="F13" i="8"/>
  <c r="F97" i="8"/>
  <c r="F135" i="8"/>
  <c r="F26" i="8"/>
  <c r="F47" i="8"/>
  <c r="F91" i="8"/>
  <c r="F21" i="8"/>
  <c r="B19" i="10" a="1"/>
  <c r="B19" i="10" s="1"/>
  <c r="B160" i="13"/>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163" i="13"/>
  <c r="F142" i="8"/>
  <c r="F23" i="8"/>
  <c r="A103" i="13"/>
  <c r="A105" i="13"/>
  <c r="A106" i="13" s="1"/>
  <c r="F74" i="8"/>
  <c r="F115" i="8"/>
  <c r="F14" i="8"/>
  <c r="F114" i="8"/>
  <c r="F9" i="8"/>
  <c r="F103" i="8"/>
  <c r="F28" i="8"/>
  <c r="F36" i="8"/>
  <c r="F109" i="8"/>
  <c r="F33" i="8"/>
  <c r="F3" i="8"/>
  <c r="F108" i="8"/>
  <c r="F11" i="8"/>
  <c r="F22" i="8"/>
  <c r="F75" i="8"/>
  <c r="F56" i="8"/>
  <c r="F107" i="8"/>
  <c r="F35" i="8"/>
  <c r="F10" i="8"/>
  <c r="F110" i="8"/>
  <c r="F34" i="8"/>
  <c r="F4" i="8"/>
  <c r="F111" i="8"/>
  <c r="F70" i="8"/>
  <c r="F76" i="8"/>
  <c r="F30" i="8"/>
  <c r="F5" i="8"/>
  <c r="F29" i="8"/>
  <c r="F8" i="8"/>
  <c r="F15" i="8"/>
  <c r="F20" i="8"/>
  <c r="F24" i="8"/>
  <c r="F72" i="8"/>
  <c r="F71" i="8"/>
  <c r="F49"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700-000001000000}">
      <text>
        <r>
          <rPr>
            <sz val="11"/>
            <rFont val="Calibri"/>
            <family val="2"/>
            <scheme val="minor"/>
          </rPr>
          <t xml:space="preserve">Evaporative Emissions are accounted for in on-road transportation emissions
</t>
        </r>
      </text>
    </comment>
    <comment ref="G266" authorId="0" shapeId="0" xr:uid="{00000000-0006-0000-0700-000002000000}">
      <text>
        <r>
          <rPr>
            <sz val="11"/>
            <rFont val="Calibri"/>
            <family val="2"/>
            <scheme val="minor"/>
          </rPr>
          <t xml:space="preserve">Evaporative Emissions are accounted for in on-road transportation emissions
</t>
        </r>
      </text>
    </comment>
    <comment ref="B267" authorId="0" shapeId="0" xr:uid="{00000000-0006-0000-0700-000003000000}">
      <text>
        <r>
          <rPr>
            <sz val="11"/>
            <rFont val="Calibri"/>
            <family val="2"/>
            <scheme val="minor"/>
          </rPr>
          <t xml:space="preserve">Evaporative Emissions are accounted for in on-road transportation emissions
</t>
        </r>
      </text>
    </comment>
    <comment ref="G267" authorId="0" shapeId="0" xr:uid="{00000000-0006-0000-0700-000004000000}">
      <text>
        <r>
          <rPr>
            <sz val="11"/>
            <rFont val="Calibri"/>
            <family val="2"/>
            <scheme val="minor"/>
          </rPr>
          <t xml:space="preserve">Evaporative Emissions are accounted for in on-road transportation emissions
</t>
        </r>
      </text>
    </comment>
    <comment ref="B268" authorId="0" shapeId="0" xr:uid="{00000000-0006-0000-0700-000005000000}">
      <text>
        <r>
          <rPr>
            <sz val="11"/>
            <rFont val="Calibri"/>
            <family val="2"/>
            <scheme val="minor"/>
          </rPr>
          <t xml:space="preserve">Evaporative Emissions are accounted for in on-road transportation emissions
</t>
        </r>
      </text>
    </comment>
    <comment ref="G268" authorId="0" shapeId="0" xr:uid="{00000000-0006-0000-0700-000006000000}">
      <text>
        <r>
          <rPr>
            <sz val="11"/>
            <rFont val="Calibri"/>
            <family val="2"/>
            <scheme val="minor"/>
          </rPr>
          <t xml:space="preserve">Evaporative Emissions are accounted for in on-road transportation emissions
</t>
        </r>
      </text>
    </comment>
    <comment ref="B269" authorId="0" shapeId="0" xr:uid="{00000000-0006-0000-0700-000007000000}">
      <text>
        <r>
          <rPr>
            <sz val="11"/>
            <rFont val="Calibri"/>
            <family val="2"/>
            <scheme val="minor"/>
          </rPr>
          <t xml:space="preserve">Evaporative Emissions are accounted for in on-road transportation emissions
</t>
        </r>
      </text>
    </comment>
    <comment ref="G269" authorId="0" shapeId="0" xr:uid="{00000000-0006-0000-0700-000008000000}">
      <text>
        <r>
          <rPr>
            <sz val="11"/>
            <rFont val="Calibri"/>
            <family val="2"/>
            <scheme val="minor"/>
          </rPr>
          <t xml:space="preserve">Evaporative Emissions are accounted for in on-road transportation emissions
</t>
        </r>
      </text>
    </comment>
    <comment ref="B270" authorId="0" shapeId="0" xr:uid="{00000000-0006-0000-0700-000009000000}">
      <text>
        <r>
          <rPr>
            <sz val="11"/>
            <rFont val="Calibri"/>
            <family val="2"/>
            <scheme val="minor"/>
          </rPr>
          <t xml:space="preserve">Evaporative Emissions are accounted for in on-road transportation emissions
</t>
        </r>
      </text>
    </comment>
    <comment ref="G270" authorId="0" shapeId="0" xr:uid="{00000000-0006-0000-0700-00000A000000}">
      <text>
        <r>
          <rPr>
            <sz val="11"/>
            <rFont val="Calibri"/>
            <family val="2"/>
            <scheme val="minor"/>
          </rPr>
          <t xml:space="preserve">Evaporative Emissions are accounted for in on-road transportation emissions
</t>
        </r>
      </text>
    </comment>
    <comment ref="B271" authorId="0" shapeId="0" xr:uid="{00000000-0006-0000-0700-00000B000000}">
      <text>
        <r>
          <rPr>
            <sz val="11"/>
            <rFont val="Calibri"/>
            <family val="2"/>
            <scheme val="minor"/>
          </rPr>
          <t xml:space="preserve">Evaporative Emissions are accounted for in on-road transportation emissions
</t>
        </r>
      </text>
    </comment>
    <comment ref="G271" authorId="0" shapeId="0" xr:uid="{00000000-0006-0000-0700-00000C000000}">
      <text>
        <r>
          <rPr>
            <sz val="11"/>
            <rFont val="Calibri"/>
            <family val="2"/>
            <scheme val="minor"/>
          </rPr>
          <t xml:space="preserve">Evaporative Emissions are accounted for in on-road transportation emissions
</t>
        </r>
      </text>
    </comment>
    <comment ref="B272" authorId="0" shapeId="0" xr:uid="{00000000-0006-0000-0700-00000D000000}">
      <text>
        <r>
          <rPr>
            <sz val="11"/>
            <rFont val="Calibri"/>
            <family val="2"/>
            <scheme val="minor"/>
          </rPr>
          <t xml:space="preserve">Evaporative Emissions are accounted for in on-road transportation emissions
</t>
        </r>
      </text>
    </comment>
    <comment ref="G272" authorId="0" shapeId="0" xr:uid="{00000000-0006-0000-0700-00000E000000}">
      <text>
        <r>
          <rPr>
            <sz val="11"/>
            <rFont val="Calibri"/>
            <family val="2"/>
            <scheme val="minor"/>
          </rPr>
          <t xml:space="preserve">Evaporative Emissions are accounted for in on-road transportation emissions
</t>
        </r>
      </text>
    </comment>
    <comment ref="H272" authorId="0" shapeId="0" xr:uid="{00000000-0006-0000-0700-00000F000000}">
      <text>
        <r>
          <rPr>
            <sz val="11"/>
            <rFont val="Calibri"/>
            <family val="2"/>
            <scheme val="minor"/>
          </rPr>
          <t xml:space="preserve">Evaporative Emissions are accounted for in on-road transportation emissions
</t>
        </r>
      </text>
    </comment>
    <comment ref="I272" authorId="0" shapeId="0" xr:uid="{00000000-0006-0000-0700-000010000000}">
      <text>
        <r>
          <rPr>
            <sz val="11"/>
            <rFont val="Calibri"/>
            <family val="2"/>
            <scheme val="minor"/>
          </rPr>
          <t xml:space="preserve">Evaporative Emissions are accounted for in on-road transportation emissions
</t>
        </r>
      </text>
    </comment>
    <comment ref="E590" authorId="0" shapeId="0" xr:uid="{00000000-0006-0000-0700-000011000000}">
      <text>
        <r>
          <rPr>
            <sz val="11"/>
            <rFont val="Calibri"/>
            <family val="2"/>
            <scheme val="minor"/>
          </rPr>
          <t>Reported under Grassland Remaining Grassland in the LULUCF Sector</t>
        </r>
      </text>
    </comment>
    <comment ref="F590" authorId="0" shapeId="0" xr:uid="{00000000-0006-0000-0700-000012000000}">
      <text>
        <r>
          <rPr>
            <sz val="11"/>
            <rFont val="Calibri"/>
            <family val="2"/>
            <scheme val="minor"/>
          </rPr>
          <t>Reported under Grassland Remaining Grassland in the LULUCF Sector.</t>
        </r>
      </text>
    </comment>
    <comment ref="G608" authorId="0" shapeId="0" xr:uid="{00000000-0006-0000-0700-000013000000}">
      <text>
        <r>
          <rPr>
            <sz val="11"/>
            <rFont val="Calibri"/>
            <family val="2"/>
            <scheme val="minor"/>
          </rPr>
          <t>VOCs are not estimated in the forest land category.</t>
        </r>
      </text>
    </comment>
    <comment ref="E620" authorId="0" shapeId="0" xr:uid="{00000000-0006-0000-0700-000014000000}">
      <text>
        <r>
          <rPr>
            <sz val="11"/>
            <rFont val="Calibri"/>
            <family val="2"/>
            <scheme val="minor"/>
          </rPr>
          <t>Activity data not available on biomass burning in settlements.</t>
        </r>
      </text>
    </comment>
    <comment ref="F620" authorId="0" shapeId="0" xr:uid="{00000000-0006-0000-0700-000015000000}">
      <text>
        <r>
          <rPr>
            <sz val="11"/>
            <rFont val="Calibri"/>
            <family val="2"/>
            <scheme val="minor"/>
          </rPr>
          <t>Activity data not available on biomass burning in settlements.</t>
        </r>
      </text>
    </comment>
    <comment ref="E621" authorId="0" shapeId="0" xr:uid="{00000000-0006-0000-0700-000016000000}">
      <text>
        <r>
          <rPr>
            <sz val="11"/>
            <rFont val="Calibri"/>
            <family val="2"/>
            <scheme val="minor"/>
          </rPr>
          <t>Activity data not available.</t>
        </r>
      </text>
    </comment>
    <comment ref="F621" authorId="0" shapeId="0" xr:uid="{00000000-0006-0000-0700-000017000000}">
      <text>
        <r>
          <rPr>
            <sz val="1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<sst xmlns="http://schemas.openxmlformats.org/spreadsheetml/2006/main" count="14539" uniqueCount="3507">
  <si>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</si>
  <si>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</si>
  <si>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</si>
  <si>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</si>
  <si>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</si>
  <si>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</si>
  <si>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</si>
  <si>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</si>
  <si>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</si>
  <si>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</si>
  <si>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</si>
  <si>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</si>
  <si>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</si>
  <si>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</si>
  <si>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</si>
  <si>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</si>
  <si>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</si>
  <si>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</si>
  <si>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</si>
  <si>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</si>
  <si>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</si>
  <si>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</si>
  <si>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</si>
  <si>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</si>
  <si>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</si>
  <si>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</si>
  <si>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</si>
  <si>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</si>
  <si>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</si>
  <si>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</si>
  <si>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</si>
  <si>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</si>
  <si>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</si>
  <si>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</si>
  <si>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</si>
  <si>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</si>
  <si>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</si>
  <si>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</si>
  <si>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</si>
  <si>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</si>
  <si>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</si>
  <si>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</si>
  <si>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</si>
  <si>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</si>
  <si>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</si>
  <si>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</si>
  <si>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</si>
  <si>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</si>
  <si>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</si>
  <si>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</si>
  <si>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</si>
  <si>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</si>
  <si>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</si>
  <si>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</si>
  <si>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</si>
  <si>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</si>
  <si>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</si>
  <si>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</si>
  <si>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</si>
  <si>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</si>
  <si>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</si>
  <si>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</si>
  <si>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</si>
  <si>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</si>
  <si>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</si>
  <si>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</si>
  <si>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</si>
  <si>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</si>
  <si>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</si>
  <si>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</si>
  <si>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</si>
  <si>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</si>
  <si>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</si>
  <si>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</si>
  <si>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</si>
  <si>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</si>
  <si>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</si>
  <si>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</si>
  <si>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</si>
  <si>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</si>
  <si>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</si>
  <si>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</si>
  <si>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</si>
  <si>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</si>
  <si>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</si>
  <si>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</si>
  <si>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</si>
  <si>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</si>
  <si>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</si>
  <si>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</si>
  <si>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</si>
  <si>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</si>
  <si>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</si>
  <si>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</si>
  <si>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</si>
  <si>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</si>
  <si>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</si>
  <si>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</si>
  <si>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</si>
  <si>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</si>
  <si>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</si>
  <si>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</si>
  <si>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</si>
  <si>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</si>
  <si>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</si>
  <si>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</si>
  <si>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</si>
  <si>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</si>
  <si>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</si>
  <si>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</si>
  <si>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</si>
  <si>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</si>
  <si>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</si>
  <si>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</si>
  <si>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</si>
  <si>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</si>
  <si>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</si>
  <si>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</si>
  <si>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</si>
  <si>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</si>
  <si>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</si>
  <si>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</si>
  <si>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</si>
  <si>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</si>
  <si>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</si>
  <si>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</si>
  <si>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</si>
  <si>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</si>
  <si>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</si>
  <si>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</si>
  <si>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</si>
  <si>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</si>
  <si>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</si>
  <si>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</si>
  <si>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</si>
  <si>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</si>
  <si>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</si>
  <si>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</si>
  <si>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</si>
  <si>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</si>
  <si>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</si>
  <si>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</si>
  <si>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</si>
  <si>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</si>
  <si>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</si>
  <si>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</si>
  <si>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</si>
  <si>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</si>
  <si>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</si>
  <si>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</si>
  <si>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</si>
  <si>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</si>
  <si>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</si>
  <si>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</si>
  <si>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</si>
  <si>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</si>
  <si>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</si>
  <si>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</si>
  <si>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</si>
  <si>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</si>
  <si>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</si>
  <si>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</si>
  <si>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</si>
  <si>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</si>
  <si>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</si>
  <si>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</si>
  <si>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</si>
  <si>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</si>
  <si>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</si>
  <si>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</si>
  <si>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</si>
  <si>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</si>
  <si>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</si>
  <si>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</si>
  <si>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</si>
  <si>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</si>
  <si>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</si>
  <si>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</si>
  <si>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</si>
  <si>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</si>
  <si>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</si>
  <si>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</si>
  <si>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</si>
  <si>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</si>
  <si>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</si>
  <si>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</si>
  <si>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</si>
  <si>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</si>
  <si>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</si>
  <si>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</si>
  <si>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</si>
  <si>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</si>
  <si>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</si>
  <si>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</si>
  <si>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</si>
  <si>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</si>
  <si>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</si>
  <si>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</si>
  <si>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</si>
  <si>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</si>
  <si>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</si>
  <si>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</si>
  <si>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</si>
  <si>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</si>
  <si>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</si>
  <si>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</si>
  <si>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</si>
  <si>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</si>
  <si>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</si>
  <si>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</si>
  <si>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</si>
  <si>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</si>
  <si>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</si>
  <si>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</si>
  <si>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</si>
  <si>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</si>
  <si>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</si>
  <si>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</si>
  <si>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</si>
  <si>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</si>
  <si>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</si>
  <si>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</si>
  <si>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</si>
  <si>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</si>
  <si>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</si>
  <si>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</si>
  <si>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</si>
  <si>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</si>
  <si>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</si>
  <si>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</si>
  <si>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</si>
  <si>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</si>
  <si>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</si>
  <si>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</si>
  <si>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</si>
  <si>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</si>
  <si>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</si>
  <si>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</si>
  <si>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</si>
  <si>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</si>
  <si>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</si>
  <si>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</si>
  <si>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</si>
  <si>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</si>
  <si>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</si>
  <si>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</si>
  <si>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</si>
  <si>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</si>
  <si>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</si>
  <si>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</si>
  <si>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</si>
  <si>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</si>
  <si>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</si>
  <si>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</si>
  <si>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</si>
  <si>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</si>
  <si>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</si>
  <si>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</si>
  <si>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</si>
  <si>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</si>
  <si>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</si>
  <si>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</si>
  <si>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</si>
  <si>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</si>
  <si>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</si>
  <si>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</si>
  <si>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</si>
  <si>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</si>
  <si>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</si>
  <si>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</si>
  <si>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</si>
  <si>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</si>
  <si>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</si>
  <si>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</si>
  <si>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</si>
  <si>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</si>
  <si>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</si>
  <si>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</si>
  <si>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</si>
  <si>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</si>
  <si>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</si>
  <si>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</si>
  <si>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</si>
  <si>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</si>
  <si>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</si>
  <si>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</si>
  <si>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</si>
  <si>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</si>
  <si>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</si>
  <si>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</si>
  <si>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</si>
  <si>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</si>
  <si>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</si>
  <si>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</si>
  <si>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</si>
  <si>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</si>
  <si>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</si>
  <si>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</si>
  <si>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</si>
  <si>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</si>
  <si>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</si>
  <si>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</si>
  <si>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</si>
  <si>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</si>
  <si>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</si>
  <si>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</si>
  <si>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</si>
  <si>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</si>
  <si>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</si>
  <si>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</si>
  <si>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</si>
  <si>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</si>
  <si>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</si>
  <si>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</si>
  <si>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</si>
  <si>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</si>
  <si>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</si>
  <si>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</si>
  <si>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</si>
  <si>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</si>
  <si>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</si>
  <si>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</si>
  <si>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</si>
  <si>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</si>
  <si>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</si>
  <si>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</si>
  <si>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</si>
  <si>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</si>
  <si>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</si>
  <si>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</si>
  <si>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</si>
  <si>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</si>
  <si>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</si>
  <si>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</si>
  <si>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</si>
  <si>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</si>
  <si>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</si>
  <si>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</si>
  <si>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</si>
  <si>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</si>
  <si>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</si>
  <si>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</si>
  <si>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</si>
  <si>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</si>
  <si>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</si>
  <si>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</si>
  <si>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</si>
  <si>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</si>
  <si>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</si>
  <si>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</si>
  <si>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</si>
  <si>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</si>
  <si>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</si>
  <si>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</si>
  <si>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</si>
  <si>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</si>
  <si>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</si>
  <si>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</si>
  <si>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</si>
  <si>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</si>
  <si>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</si>
  <si>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</si>
  <si>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</si>
  <si>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</si>
  <si>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</si>
  <si>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</si>
  <si>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</si>
  <si>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</si>
  <si>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</si>
  <si>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</si>
  <si>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</si>
  <si>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</si>
  <si>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</si>
  <si>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</si>
  <si>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</si>
  <si>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</si>
  <si>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</si>
  <si>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</si>
  <si>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</si>
  <si>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</si>
  <si>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</si>
  <si>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</si>
  <si>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</si>
  <si>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</si>
  <si>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</si>
  <si>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</si>
  <si>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</si>
  <si>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</si>
  <si>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</si>
  <si>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</si>
  <si>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</si>
  <si>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</si>
  <si>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</si>
  <si>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</si>
  <si>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</si>
  <si>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</si>
  <si>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</si>
  <si>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</si>
  <si>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</si>
  <si>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</si>
  <si>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</si>
  <si>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</si>
  <si>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</si>
  <si>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</si>
  <si>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</si>
  <si>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</si>
  <si>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</si>
  <si>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</si>
  <si>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</si>
  <si>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</si>
  <si>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</si>
  <si>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</si>
  <si>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</si>
  <si>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</si>
  <si>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</si>
  <si>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</si>
  <si>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</si>
  <si>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</si>
  <si>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</si>
  <si>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</si>
  <si>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</si>
  <si>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</si>
  <si>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</si>
  <si>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</si>
  <si>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</si>
  <si>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</si>
  <si>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</si>
  <si>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</si>
  <si>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</si>
  <si>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</si>
  <si>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</si>
  <si>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</si>
  <si>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</si>
  <si>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</si>
  <si>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</si>
  <si>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</si>
  <si>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</si>
  <si>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</si>
  <si>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</si>
  <si>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</si>
  <si>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</si>
  <si>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</si>
  <si>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</si>
  <si>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</si>
  <si>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</si>
  <si>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</si>
  <si>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</si>
  <si>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</si>
  <si>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</si>
  <si>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</si>
  <si>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</si>
  <si>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</si>
  <si>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</si>
  <si>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</si>
  <si>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</si>
  <si>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</si>
  <si>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</si>
  <si>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</si>
  <si>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</si>
  <si>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</si>
  <si>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</si>
  <si>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</si>
  <si>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</si>
  <si>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</si>
  <si>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</si>
  <si>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</si>
  <si>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</si>
  <si>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</si>
  <si>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</si>
  <si>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</si>
  <si>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</si>
  <si>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</si>
  <si>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</si>
  <si>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</si>
  <si>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</si>
  <si>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</si>
  <si>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</si>
  <si>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</si>
  <si>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</si>
  <si>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</si>
  <si>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</si>
  <si>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</si>
  <si>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</si>
  <si>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</si>
  <si>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</si>
  <si>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</si>
  <si>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</si>
  <si>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</si>
  <si>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</si>
  <si>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</si>
  <si>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</si>
  <si>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</si>
  <si>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</si>
  <si>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</si>
  <si>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</si>
  <si>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</si>
  <si>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</si>
  <si>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</si>
  <si>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</si>
  <si>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</si>
  <si>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</si>
  <si>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</si>
  <si>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</si>
  <si>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</si>
  <si>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</si>
  <si>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</si>
  <si>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</si>
  <si>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</si>
  <si>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</si>
  <si>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</si>
  <si>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</si>
  <si>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</si>
  <si>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</si>
  <si>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</si>
  <si>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</si>
  <si>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</si>
  <si>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</si>
  <si>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</si>
  <si>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</si>
  <si>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</si>
  <si>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</si>
  <si>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</si>
  <si>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</si>
  <si>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</si>
  <si>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</si>
  <si>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</si>
  <si>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</si>
  <si>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</si>
  <si>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</si>
  <si>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</si>
  <si>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</si>
  <si>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</si>
  <si>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</si>
  <si>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</si>
  <si>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</si>
  <si>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</si>
  <si>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</si>
  <si>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</si>
  <si>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</si>
  <si>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</si>
  <si>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</si>
  <si>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</si>
  <si>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</si>
  <si>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</si>
  <si>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</si>
  <si>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</si>
  <si>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</si>
  <si>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</si>
  <si>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</si>
  <si>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</si>
  <si>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</si>
  <si>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</si>
  <si>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</si>
  <si>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</si>
  <si>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</si>
  <si>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</si>
  <si>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</si>
  <si>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</si>
  <si>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</si>
  <si>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</si>
  <si>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</si>
  <si>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</si>
  <si>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</si>
  <si>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</si>
  <si>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</si>
  <si>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</si>
  <si>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</si>
  <si>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</si>
  <si>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</si>
  <si>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</si>
  <si>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</si>
  <si>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</si>
  <si>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</si>
  <si>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</si>
  <si>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</si>
  <si>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</si>
  <si>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</si>
  <si>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</si>
  <si>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</si>
  <si>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</si>
  <si>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</si>
  <si>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</si>
  <si>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</si>
  <si>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</si>
  <si>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</si>
  <si>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</si>
  <si>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</si>
  <si>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</si>
  <si>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</si>
  <si>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</si>
  <si>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</si>
  <si>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</si>
  <si>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</si>
  <si>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</si>
  <si>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</si>
  <si>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</si>
  <si>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</si>
  <si>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</si>
  <si>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</si>
  <si>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</si>
  <si>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</si>
  <si>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</si>
  <si>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</si>
  <si>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</si>
  <si>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</si>
  <si>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</si>
  <si>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</si>
  <si>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</si>
  <si>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</si>
  <si>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</si>
  <si>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</si>
  <si>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</si>
  <si>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</si>
  <si>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</si>
  <si>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</si>
  <si>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</si>
  <si>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</si>
  <si>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</si>
  <si>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</si>
  <si>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</si>
  <si>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</si>
  <si>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</si>
  <si>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</si>
  <si>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</si>
  <si>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</si>
  <si>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</si>
  <si>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</si>
  <si>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</si>
  <si>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</si>
  <si>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</si>
  <si>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</si>
  <si>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</si>
  <si>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</si>
  <si>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</si>
  <si>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</si>
  <si>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</si>
  <si>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</si>
  <si>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</si>
  <si>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</si>
  <si>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</si>
  <si>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</si>
  <si>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</si>
  <si>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</si>
  <si>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</si>
  <si>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</si>
  <si>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</si>
  <si>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</si>
  <si>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</si>
  <si>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</si>
  <si>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</si>
  <si>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</si>
  <si>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</si>
  <si>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</si>
  <si>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</si>
  <si>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</si>
  <si>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</si>
  <si>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</si>
  <si>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</si>
  <si>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</si>
  <si>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</si>
  <si>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</si>
  <si>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</si>
  <si>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</si>
  <si>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</si>
  <si>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</si>
  <si>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</si>
  <si>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</si>
  <si>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</si>
  <si>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</si>
  <si>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</si>
  <si>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</si>
  <si>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</si>
  <si>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</si>
  <si>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</si>
  <si>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</si>
  <si>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</si>
  <si>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</si>
  <si>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</si>
  <si>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</si>
  <si>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</si>
  <si>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</si>
  <si>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</si>
  <si>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</si>
  <si>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</si>
  <si>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</si>
  <si>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</si>
  <si>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</si>
  <si>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</si>
  <si>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</si>
  <si>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</si>
  <si>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</si>
  <si>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</si>
  <si>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</si>
  <si>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</si>
  <si>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</si>
  <si>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</si>
  <si>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</si>
  <si>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</si>
  <si>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</si>
  <si>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</si>
  <si>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</si>
  <si>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</si>
  <si>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</si>
  <si>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</si>
  <si>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</si>
  <si>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</si>
  <si>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</si>
  <si>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</si>
  <si>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</si>
  <si>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</si>
  <si>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</si>
  <si>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</si>
  <si>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</si>
  <si>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</si>
  <si>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</si>
  <si>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</si>
  <si>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</si>
  <si>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</si>
  <si>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</si>
  <si>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</si>
  <si>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</si>
  <si>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</si>
  <si>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</si>
  <si>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</si>
  <si>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</si>
  <si>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</si>
  <si>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</si>
  <si>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</si>
  <si>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</si>
  <si>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</si>
  <si>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</si>
  <si>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</si>
  <si>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</si>
  <si>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</si>
  <si>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</si>
  <si>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</si>
  <si>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</si>
  <si>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</si>
  <si>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</si>
  <si>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</si>
  <si>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</si>
  <si>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</si>
  <si>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</si>
  <si>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</si>
  <si>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</si>
  <si>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</si>
  <si>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</si>
  <si>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</si>
  <si>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</si>
  <si>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</si>
  <si>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</si>
  <si>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</si>
  <si>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</si>
  <si>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</si>
  <si>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</si>
  <si>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</si>
  <si>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</si>
  <si>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</si>
  <si>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</si>
  <si>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</si>
  <si>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</si>
  <si>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</si>
  <si>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</si>
  <si>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</si>
  <si>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</si>
  <si>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</si>
  <si>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</si>
  <si>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</si>
  <si>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</si>
  <si>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</si>
  <si>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</si>
  <si>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</si>
  <si>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</si>
  <si>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</si>
  <si>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</si>
  <si>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</si>
  <si>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</si>
  <si>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</si>
  <si>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</si>
  <si>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</si>
  <si>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</si>
  <si>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</si>
  <si>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</si>
  <si>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</si>
  <si>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</si>
  <si>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</si>
  <si>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</si>
  <si>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</si>
  <si>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</si>
  <si>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</si>
  <si>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</si>
  <si>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</si>
  <si>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</si>
  <si>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</si>
  <si>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</si>
  <si>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</si>
  <si>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</si>
  <si>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</si>
  <si>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</si>
  <si>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</si>
  <si>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</si>
  <si>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</si>
  <si>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</si>
  <si>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</si>
  <si>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</si>
  <si>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</si>
  <si>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</si>
  <si>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</si>
  <si>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</si>
  <si>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</si>
  <si>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</si>
  <si>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</si>
  <si>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</si>
  <si>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</si>
  <si>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</si>
  <si>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</si>
  <si>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</si>
  <si>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</si>
  <si>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</si>
  <si>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</si>
  <si>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</si>
  <si>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</si>
  <si>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</si>
  <si>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</si>
  <si>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</si>
  <si>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</si>
  <si>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</si>
  <si>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</si>
  <si>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</si>
  <si>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</si>
  <si>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</si>
  <si>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</si>
  <si>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</si>
  <si>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</si>
  <si>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</si>
  <si>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</si>
  <si>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</si>
  <si>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</si>
  <si>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</si>
  <si>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</si>
  <si>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</si>
  <si>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</si>
  <si>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</si>
  <si>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</si>
  <si>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</si>
  <si>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</si>
  <si>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</si>
  <si>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</si>
  <si>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</si>
  <si>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</si>
  <si>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</si>
  <si>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</si>
  <si>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</si>
  <si>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</si>
  <si>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</si>
  <si>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</si>
  <si>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</si>
  <si>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</si>
  <si>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</si>
  <si>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</si>
  <si>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</si>
  <si>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</si>
  <si>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</si>
  <si>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</si>
  <si>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</si>
  <si>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</si>
  <si>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</si>
  <si>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</si>
  <si>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</si>
  <si>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</si>
  <si>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</si>
  <si>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</si>
  <si>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</si>
  <si>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</si>
  <si>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</si>
  <si>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</si>
  <si>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</si>
  <si>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</si>
  <si>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</si>
  <si>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</si>
  <si>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</si>
  <si>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</si>
  <si>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</si>
  <si>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</si>
  <si>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</si>
  <si>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</si>
  <si>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</si>
  <si>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</si>
  <si>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</si>
  <si>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</si>
  <si>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</si>
  <si>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</si>
  <si>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</si>
  <si>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</si>
  <si>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</si>
  <si>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</si>
  <si>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</si>
  <si>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</si>
  <si>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</si>
  <si>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</si>
  <si>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</si>
  <si>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</si>
  <si>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</si>
  <si>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</si>
  <si>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</si>
  <si>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</si>
  <si>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</si>
  <si>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</si>
  <si>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</si>
  <si>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</si>
  <si>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</si>
  <si>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</si>
  <si>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</si>
  <si>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</si>
  <si>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</si>
  <si>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</si>
  <si>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</si>
  <si>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</si>
  <si>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</si>
  <si>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</si>
  <si>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</si>
  <si>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</si>
  <si>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</si>
  <si>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</si>
  <si>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</si>
  <si>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</si>
  <si>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</si>
  <si>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</si>
  <si>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</si>
  <si>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</si>
  <si>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</si>
  <si>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</si>
  <si>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</si>
  <si>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</si>
  <si>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</si>
  <si>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</si>
  <si>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</si>
  <si>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</si>
  <si>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</si>
  <si>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</si>
  <si>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</si>
  <si>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</si>
  <si>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</si>
  <si>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</si>
  <si>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</si>
  <si>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</si>
  <si>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</si>
  <si>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</si>
  <si>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</si>
  <si>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</si>
  <si>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</si>
  <si>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</si>
  <si>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</si>
  <si>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</si>
  <si>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</si>
  <si>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</si>
  <si>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</si>
  <si>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</si>
  <si>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</si>
  <si>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</si>
  <si>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</si>
  <si>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</si>
  <si>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</si>
  <si>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</si>
  <si>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</si>
  <si>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</si>
  <si>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</si>
  <si>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</si>
  <si>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</si>
  <si>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</si>
  <si>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</si>
  <si>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</si>
  <si>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</si>
  <si>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</si>
  <si>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</si>
  <si>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</si>
  <si>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</si>
  <si>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</si>
  <si>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</si>
  <si>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</si>
  <si>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</si>
  <si>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</si>
  <si>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</si>
  <si>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</si>
  <si>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</si>
  <si>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</si>
  <si>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</si>
  <si>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</si>
  <si>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</si>
  <si>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</si>
  <si>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</si>
  <si>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</si>
  <si>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</si>
  <si>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</si>
  <si>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</si>
  <si>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</si>
  <si>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</si>
  <si>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</si>
  <si>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</si>
  <si>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</si>
  <si>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</si>
  <si>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</si>
  <si>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</si>
  <si>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</si>
  <si>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</si>
  <si>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</si>
  <si>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</si>
  <si>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</si>
  <si>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</si>
  <si>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</si>
  <si>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</si>
  <si>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</si>
  <si>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</si>
  <si>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</si>
  <si>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</si>
  <si>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</si>
  <si>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</si>
  <si>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</si>
  <si>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</si>
  <si>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</si>
  <si>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</si>
  <si>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</si>
  <si>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</si>
  <si>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</si>
  <si>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</si>
  <si>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</si>
  <si>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</si>
  <si>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</si>
  <si>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</si>
  <si>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</si>
  <si>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</si>
  <si>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</si>
  <si>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</si>
  <si>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</si>
  <si>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</si>
  <si>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</si>
  <si>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</si>
  <si>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</si>
  <si>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</si>
  <si>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</si>
  <si>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</si>
  <si>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</si>
  <si>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</si>
  <si>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</si>
  <si>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</si>
  <si>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</si>
  <si>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</si>
  <si>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</si>
  <si>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</si>
  <si>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</si>
  <si>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</si>
  <si>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</si>
  <si>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</si>
  <si>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</si>
  <si>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</si>
  <si>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</si>
  <si>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</si>
  <si>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</si>
  <si>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</si>
  <si>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</si>
  <si>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</si>
  <si>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</si>
  <si>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</si>
  <si>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</si>
  <si>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</si>
  <si>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</si>
  <si>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</si>
  <si>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</si>
  <si>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</si>
  <si>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</si>
  <si>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</si>
  <si>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</si>
  <si>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</si>
  <si>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</si>
  <si>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</si>
  <si>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</si>
  <si>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</si>
  <si>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</si>
  <si>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</si>
  <si>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</si>
  <si>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</si>
  <si>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</si>
  <si>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</si>
  <si>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</si>
  <si>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</si>
  <si>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</si>
  <si>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</si>
  <si>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</si>
  <si>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</si>
  <si>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</si>
  <si>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</si>
  <si>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</si>
  <si>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</si>
  <si>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</si>
  <si>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</si>
  <si>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</si>
  <si>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</si>
  <si>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</si>
  <si>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</si>
  <si>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</si>
  <si>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</si>
  <si>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</si>
  <si>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</si>
  <si>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</si>
  <si>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</si>
  <si>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</si>
  <si>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</si>
  <si>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</si>
  <si>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</si>
  <si>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</si>
  <si>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</si>
  <si>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</si>
  <si>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</si>
  <si>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</si>
  <si>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</si>
  <si>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</si>
  <si>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</si>
  <si>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</si>
  <si>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</si>
  <si>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</si>
  <si>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</si>
  <si>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</si>
  <si>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</si>
  <si>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</si>
  <si>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</si>
  <si>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</si>
  <si>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</si>
  <si>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</si>
  <si>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</si>
  <si>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</si>
  <si>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</si>
  <si>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</si>
  <si>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</si>
  <si>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</si>
  <si>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</si>
  <si>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</si>
  <si>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</si>
  <si>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</si>
  <si>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</si>
  <si>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</si>
  <si>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</si>
  <si>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</si>
  <si>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</si>
  <si>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</si>
  <si>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</si>
  <si>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</si>
  <si>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</si>
  <si>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</si>
  <si>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</si>
  <si>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</si>
  <si>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</si>
  <si>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</si>
  <si>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</si>
  <si>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</si>
  <si>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</si>
  <si>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</si>
  <si>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</si>
  <si>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</si>
  <si>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</si>
  <si>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</si>
  <si>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</si>
  <si>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</si>
  <si>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</si>
  <si>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</si>
  <si>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</si>
  <si>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</si>
  <si>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</si>
  <si>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</si>
  <si>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</si>
  <si>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</si>
  <si>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</si>
  <si>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</si>
  <si>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</si>
  <si>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</si>
  <si>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</si>
  <si>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</si>
  <si>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</si>
  <si>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</si>
  <si>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</si>
  <si>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</si>
  <si>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</si>
  <si>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</si>
  <si>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</si>
  <si>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</si>
  <si>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</si>
  <si>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</si>
  <si>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</si>
  <si>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</si>
  <si>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</si>
  <si>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</si>
  <si>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</si>
  <si>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</si>
  <si>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</si>
  <si>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</si>
  <si>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</si>
  <si>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</si>
  <si>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</si>
  <si>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</si>
  <si>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</si>
  <si>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</si>
  <si>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</si>
  <si>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</si>
  <si>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</si>
  <si>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</si>
  <si>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</si>
  <si>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</si>
  <si>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</si>
  <si>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</si>
  <si>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</si>
  <si>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</si>
  <si>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</si>
  <si>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</si>
  <si>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</si>
  <si>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</si>
  <si>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</si>
  <si>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</si>
  <si>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</si>
  <si>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</si>
  <si>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</si>
  <si>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</si>
  <si>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</si>
  <si>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</si>
  <si>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</si>
  <si>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</si>
  <si>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</si>
  <si>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</si>
  <si>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</si>
  <si>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</si>
  <si>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</si>
  <si>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</si>
  <si>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</si>
  <si>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</si>
  <si>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</si>
  <si>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</si>
  <si>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</si>
  <si>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</si>
  <si>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</si>
  <si>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</si>
  <si>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</si>
  <si>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</si>
  <si>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</si>
  <si>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</si>
  <si>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</si>
  <si>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</si>
  <si>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</si>
  <si>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</si>
  <si>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</si>
  <si>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</si>
  <si>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</si>
  <si>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</si>
  <si>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</si>
  <si>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</si>
  <si>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</si>
  <si>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</si>
  <si>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</si>
  <si>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</si>
  <si>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</si>
  <si>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</si>
  <si>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</si>
  <si>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</si>
  <si>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</si>
  <si>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</si>
  <si>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</si>
  <si>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</si>
  <si>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</si>
  <si>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</si>
  <si>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</si>
  <si>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</si>
  <si>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</si>
  <si>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</si>
  <si>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</si>
  <si>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</si>
  <si>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</si>
  <si>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</si>
  <si>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</si>
  <si>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</si>
  <si>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</si>
  <si>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</si>
  <si>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</si>
  <si>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</si>
  <si>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</si>
  <si>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</si>
  <si>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</si>
  <si>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</si>
  <si>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</si>
  <si>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</si>
  <si>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</si>
  <si>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</si>
  <si>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</si>
  <si>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</si>
  <si>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</si>
  <si>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</si>
  <si>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</si>
  <si>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</si>
  <si>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</si>
  <si>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</si>
  <si>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</si>
  <si>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</si>
  <si>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</si>
  <si>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</si>
  <si>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</si>
  <si>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</si>
  <si>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</si>
  <si>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</si>
  <si>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</si>
  <si>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</si>
  <si>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</si>
  <si>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</si>
  <si>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</si>
  <si>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</si>
  <si>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</si>
  <si>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</si>
  <si>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</si>
  <si>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</si>
  <si>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</si>
  <si>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</si>
  <si>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</si>
  <si>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</si>
  <si>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</si>
  <si>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</si>
  <si>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</si>
  <si>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</si>
  <si>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</si>
  <si>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</si>
  <si>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</si>
  <si>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</si>
  <si>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</si>
  <si>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</si>
  <si>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</si>
  <si>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</si>
  <si>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</si>
  <si>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</si>
  <si>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</si>
  <si>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</si>
  <si>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</si>
  <si>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</si>
  <si>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</si>
  <si>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</si>
  <si>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</si>
  <si>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</si>
  <si>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</si>
  <si>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</si>
  <si>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</si>
  <si>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</si>
  <si>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</si>
  <si>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</si>
  <si>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</si>
  <si>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</si>
  <si>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</si>
  <si>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</si>
  <si>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</si>
  <si>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</si>
  <si>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</si>
  <si>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</si>
  <si>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</si>
  <si>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</si>
  <si>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</si>
  <si>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</si>
  <si>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</si>
  <si>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</si>
  <si>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</si>
  <si>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</si>
  <si>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</si>
  <si>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</si>
  <si>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</si>
  <si>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</si>
  <si>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</si>
  <si>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</si>
  <si>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</si>
  <si>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</si>
  <si>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</si>
  <si>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</si>
  <si>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</si>
  <si>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</si>
  <si>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</si>
  <si>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</si>
  <si>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</si>
  <si>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</si>
  <si>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</si>
  <si>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</si>
  <si>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</si>
  <si>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</si>
  <si>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</si>
  <si>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</si>
  <si>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</si>
  <si>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</si>
  <si>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</si>
  <si>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</si>
  <si>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</si>
  <si>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</si>
  <si>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</si>
  <si>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</si>
  <si>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</si>
  <si>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</si>
  <si>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</si>
  <si>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</si>
  <si>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</si>
  <si>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</si>
  <si>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</si>
  <si>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</si>
  <si>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</si>
  <si>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</si>
  <si>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</si>
  <si>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</si>
  <si>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</si>
  <si>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</si>
  <si>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</si>
  <si>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</si>
  <si>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</si>
  <si>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</si>
  <si>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</si>
  <si>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</si>
  <si>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</si>
  <si>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</si>
  <si>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</si>
  <si>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</si>
  <si>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</si>
  <si>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</si>
  <si>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</si>
  <si>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</si>
  <si>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</si>
  <si>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</si>
  <si>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</si>
  <si>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</si>
  <si>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</si>
  <si>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</si>
  <si>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</si>
  <si>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</si>
  <si>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</si>
  <si>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</si>
  <si>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</si>
  <si>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</si>
  <si>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</si>
  <si>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</si>
  <si>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</si>
  <si>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</si>
  <si>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</si>
  <si>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</si>
  <si>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</si>
  <si>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</si>
  <si>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</si>
  <si>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</si>
  <si>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</si>
  <si>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</si>
  <si>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</si>
  <si>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</si>
  <si>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</si>
  <si>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</si>
  <si>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</si>
  <si>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</si>
  <si>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</si>
  <si>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</si>
  <si>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</si>
  <si>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</si>
  <si>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</si>
  <si>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</si>
  <si>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</si>
  <si>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</si>
  <si>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</si>
  <si>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</si>
  <si>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</si>
  <si>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</si>
  <si>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</si>
  <si>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</si>
  <si>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</si>
  <si>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</si>
  <si>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</si>
  <si>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</si>
  <si>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</si>
  <si>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</si>
  <si>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</si>
  <si>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</si>
  <si>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</si>
  <si>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</si>
  <si>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</si>
  <si>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</si>
  <si>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</si>
  <si>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</si>
  <si>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</si>
  <si>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</si>
  <si>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</si>
  <si>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</si>
  <si>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</si>
  <si>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</si>
  <si>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</si>
  <si>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</si>
  <si>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</si>
  <si>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</si>
  <si>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</si>
  <si>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</si>
  <si>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</si>
  <si>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</si>
  <si>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</si>
  <si>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</si>
  <si>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</si>
  <si>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</si>
  <si>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</si>
  <si>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</si>
  <si>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</si>
  <si>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</si>
  <si>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</si>
  <si>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</si>
  <si>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</si>
  <si>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</si>
  <si>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</si>
  <si>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</si>
  <si>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</si>
  <si>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</si>
  <si>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</si>
  <si>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</si>
  <si>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</si>
  <si>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</si>
  <si>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</si>
  <si>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</si>
  <si>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</si>
  <si>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</si>
  <si>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</si>
  <si>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</si>
  <si>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</si>
  <si>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</si>
  <si>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</si>
  <si>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</si>
  <si>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</si>
  <si>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</si>
  <si>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</si>
  <si>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</si>
  <si>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</si>
  <si>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</si>
  <si>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</si>
  <si>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</si>
  <si>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</si>
  <si>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</si>
  <si>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</si>
  <si>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</si>
  <si>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</si>
  <si>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</si>
  <si>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</si>
  <si>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</si>
  <si>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</si>
  <si>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</si>
  <si>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</si>
  <si>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</si>
  <si>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</si>
  <si>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</si>
  <si>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</si>
  <si>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</si>
  <si>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</si>
  <si>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</si>
  <si>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</si>
  <si>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</si>
  <si>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</si>
  <si>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</si>
  <si>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</si>
  <si>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</si>
  <si>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</si>
  <si>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</si>
  <si>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</si>
  <si>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</si>
  <si>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</si>
  <si>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</si>
  <si>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</si>
  <si>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</si>
  <si>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</si>
  <si>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</si>
  <si>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</si>
  <si>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</si>
  <si>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</si>
  <si>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</si>
  <si>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</si>
  <si>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</si>
  <si>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</si>
  <si>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</si>
  <si>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</si>
  <si>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</si>
  <si>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</si>
  <si>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</si>
  <si>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</si>
  <si>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</si>
  <si>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</si>
  <si>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</si>
  <si>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</si>
  <si>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</si>
  <si>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</si>
  <si>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</si>
  <si>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</si>
  <si>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</si>
  <si>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</si>
  <si>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</si>
  <si>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</si>
  <si>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</si>
  <si>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</si>
  <si>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</si>
  <si>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</si>
  <si>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</si>
  <si>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</si>
  <si>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</si>
  <si>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</si>
  <si>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</si>
  <si>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</si>
  <si>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</si>
  <si>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</si>
  <si>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</si>
  <si>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</si>
  <si>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</si>
  <si>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</si>
  <si>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</si>
  <si>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</si>
  <si>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</si>
  <si>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</si>
  <si>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</si>
  <si>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</si>
  <si>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</si>
  <si>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</si>
  <si>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</si>
  <si>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</si>
  <si>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</si>
  <si>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</si>
  <si>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</si>
  <si>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</si>
  <si>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</si>
  <si>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</si>
  <si>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</si>
  <si>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</si>
  <si>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</si>
  <si>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</si>
  <si>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</si>
  <si>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</si>
  <si>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</si>
  <si>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</si>
  <si>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</si>
  <si>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</si>
  <si>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</si>
  <si>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</si>
  <si>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</si>
  <si>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</si>
  <si>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</si>
  <si>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</si>
  <si>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</si>
  <si>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</si>
  <si>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</si>
  <si>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</si>
  <si>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</si>
  <si>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</si>
  <si>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</si>
  <si>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</si>
  <si>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</si>
  <si>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</si>
  <si>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</si>
  <si>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</si>
  <si>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</si>
  <si>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</si>
  <si>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</si>
  <si>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</si>
  <si>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</si>
  <si>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</si>
  <si>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</si>
  <si>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</si>
  <si>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</si>
  <si>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</si>
  <si>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</si>
  <si>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</si>
  <si>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</si>
  <si>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</si>
  <si>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</si>
  <si>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</si>
  <si>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</si>
  <si>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</si>
  <si>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</si>
  <si>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</si>
  <si>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</si>
  <si>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</si>
  <si>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</si>
  <si>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</si>
  <si>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</si>
  <si>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</si>
  <si>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</si>
  <si>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</si>
  <si>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</si>
  <si>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</si>
  <si>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</si>
  <si>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</si>
  <si>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</si>
  <si>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</si>
  <si>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</si>
  <si>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</si>
  <si>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</si>
  <si>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</si>
  <si>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</si>
  <si>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</si>
  <si>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</si>
  <si>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</si>
  <si>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</si>
  <si>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</si>
  <si>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</si>
  <si>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</si>
  <si>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</si>
  <si>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</si>
  <si>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</si>
  <si>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</si>
  <si>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</si>
  <si>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</si>
  <si>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</si>
  <si>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</si>
  <si>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</si>
  <si>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</si>
  <si>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</si>
  <si>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</si>
  <si>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</si>
  <si>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</si>
  <si>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</si>
  <si>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</si>
  <si>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</si>
  <si>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</si>
  <si>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</si>
  <si>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</si>
  <si>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</si>
  <si>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</si>
  <si>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</si>
  <si>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</si>
  <si>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</si>
  <si>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</si>
  <si>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</si>
  <si>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</si>
  <si>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</si>
  <si>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</si>
  <si>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</si>
  <si>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</si>
  <si>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</si>
  <si>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</si>
  <si>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</si>
  <si>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</si>
  <si>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</si>
  <si>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</si>
  <si>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</si>
  <si>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</si>
  <si>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</si>
  <si>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</si>
  <si>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</si>
  <si>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</si>
  <si>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</si>
  <si>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</si>
  <si>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</si>
  <si>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</si>
  <si>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</si>
  <si>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</si>
  <si>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</si>
  <si>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</si>
  <si>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</si>
  <si>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</si>
  <si>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</si>
  <si>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</si>
  <si>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</si>
  <si>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</si>
  <si>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</si>
  <si>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</si>
  <si>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</si>
  <si>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</si>
  <si>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</si>
  <si>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</si>
  <si>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</si>
  <si>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</si>
  <si>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</si>
  <si>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</si>
  <si>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</si>
  <si>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</si>
  <si>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</si>
  <si>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</si>
  <si>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</si>
  <si>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</si>
  <si>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</si>
  <si>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</si>
  <si>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</si>
  <si>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</si>
  <si>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</si>
  <si>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</si>
  <si>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</si>
  <si>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</si>
  <si>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</si>
  <si>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</si>
  <si>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</si>
  <si>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</si>
  <si>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</si>
  <si>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</si>
  <si>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</si>
  <si>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</si>
  <si>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</si>
  <si>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</si>
  <si>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</si>
  <si>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</si>
  <si>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</si>
  <si>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</si>
  <si>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</si>
  <si>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</si>
  <si>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</si>
  <si>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</si>
  <si>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</si>
  <si>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</si>
  <si>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</si>
  <si>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</si>
  <si>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</si>
  <si>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</si>
  <si>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</si>
  <si>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</si>
  <si>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</si>
  <si>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</si>
  <si>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</si>
  <si>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</si>
  <si>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</si>
  <si>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</si>
  <si>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</si>
  <si>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</si>
  <si>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</si>
  <si>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</si>
  <si>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</si>
  <si>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</si>
  <si>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</si>
  <si>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</si>
  <si>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</si>
  <si>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</si>
  <si>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</si>
  <si>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</si>
  <si>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</si>
  <si>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</si>
  <si>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</si>
  <si>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</si>
  <si>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</si>
  <si>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</si>
  <si>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</si>
  <si>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</si>
  <si>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</si>
  <si>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</si>
  <si>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</si>
  <si>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</si>
  <si>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</si>
  <si>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</si>
  <si>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</si>
  <si>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</si>
  <si>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</si>
  <si>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</si>
  <si>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</si>
  <si>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</si>
  <si>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</si>
  <si>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</si>
  <si>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</si>
  <si>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</si>
  <si>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</si>
  <si>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</si>
  <si>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</si>
  <si>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</si>
  <si>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</si>
  <si>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</si>
  <si>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</si>
  <si>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</si>
  <si>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</si>
  <si>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</si>
  <si>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</si>
  <si>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</si>
  <si>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</si>
  <si>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</si>
  <si>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</si>
  <si>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</si>
  <si>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</si>
  <si>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</si>
  <si>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</si>
  <si>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</si>
  <si>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</si>
  <si>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</si>
  <si>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</si>
  <si>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</si>
  <si>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</si>
  <si>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</si>
  <si>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</si>
  <si>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</si>
  <si>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</si>
  <si>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</si>
  <si>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</si>
  <si>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</si>
  <si>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</si>
  <si>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</si>
  <si>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</si>
  <si>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</si>
  <si>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</si>
  <si>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</si>
  <si>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</si>
  <si>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</si>
  <si>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</si>
  <si>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</si>
  <si>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</si>
  <si>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</si>
  <si>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</si>
  <si>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</si>
  <si>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</si>
  <si>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</si>
  <si>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</si>
  <si>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</si>
  <si>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</si>
  <si>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</si>
  <si>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</si>
  <si>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</si>
  <si>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</si>
  <si>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</si>
  <si>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</si>
  <si>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</si>
  <si>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</si>
  <si>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</si>
  <si>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</si>
  <si>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</si>
  <si>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</si>
  <si>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</si>
  <si>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</si>
  <si>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</si>
  <si>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</si>
  <si>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</si>
  <si>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</si>
  <si>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</si>
  <si>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</si>
  <si>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</si>
  <si>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</si>
  <si>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</si>
  <si>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</si>
  <si>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</si>
  <si>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</si>
  <si>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</si>
  <si>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</si>
  <si>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</si>
  <si>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</si>
  <si>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</si>
  <si>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</si>
  <si>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</si>
  <si>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</si>
  <si>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</si>
  <si>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</si>
  <si>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</si>
  <si>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</si>
  <si>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</si>
  <si>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</si>
  <si>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</si>
  <si>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</si>
  <si>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</si>
  <si>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</si>
  <si>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</si>
  <si>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</si>
  <si>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</si>
  <si>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</si>
  <si>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</si>
  <si>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</si>
  <si>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</si>
  <si>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</si>
  <si>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</si>
  <si>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</si>
  <si>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</si>
  <si>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</si>
  <si>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</si>
  <si>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</si>
  <si>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</si>
  <si>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</si>
  <si>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</si>
  <si>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</si>
  <si>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</si>
  <si>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</si>
  <si>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</si>
  <si>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</si>
  <si>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</si>
  <si>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</si>
  <si>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</si>
  <si>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</si>
  <si>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</si>
  <si>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</si>
  <si>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</si>
  <si>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</si>
  <si>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</si>
  <si>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</si>
  <si>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</si>
  <si>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</si>
  <si>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</si>
  <si>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</si>
  <si>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</si>
  <si>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</si>
  <si>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</si>
  <si>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</si>
  <si>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</si>
  <si>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</si>
  <si>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</si>
  <si>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</si>
  <si>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</si>
  <si>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</si>
  <si>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</si>
  <si>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</si>
  <si>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</si>
  <si>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</si>
  <si>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</si>
  <si>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</si>
  <si>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</si>
  <si>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</si>
  <si>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</si>
  <si>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</si>
  <si>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</si>
  <si>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</si>
  <si>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</si>
  <si>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</si>
  <si>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</si>
  <si>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</si>
  <si>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</si>
  <si>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</si>
  <si>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</si>
  <si>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</si>
  <si>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</si>
  <si>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</si>
  <si>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</si>
  <si>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</si>
  <si>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</si>
  <si>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</si>
  <si>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</si>
  <si>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</si>
  <si>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</si>
  <si>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</si>
  <si>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</si>
  <si>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</si>
  <si>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</si>
  <si>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</si>
  <si>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</si>
  <si>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</si>
  <si>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</si>
  <si>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</si>
  <si>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</si>
  <si>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</si>
  <si>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</si>
  <si>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</si>
  <si>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</si>
  <si>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</si>
  <si>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</si>
  <si>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</si>
  <si>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</si>
  <si>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</si>
  <si>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</si>
  <si>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</si>
  <si>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</si>
  <si>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</si>
  <si>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</si>
  <si>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</si>
  <si>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</si>
  <si>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</si>
  <si>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</si>
  <si>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</si>
  <si>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</si>
  <si>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</si>
  <si>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</si>
  <si>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</si>
  <si>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</si>
  <si>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</si>
  <si>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</si>
  <si>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</si>
  <si>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</si>
  <si>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</si>
  <si>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</si>
  <si>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</si>
  <si>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</si>
  <si>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</si>
  <si>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</si>
  <si>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</si>
  <si>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</si>
  <si>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</si>
  <si>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</si>
  <si>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</si>
  <si>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</si>
  <si>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</si>
  <si>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</si>
  <si>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</si>
  <si>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</si>
  <si>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</si>
  <si>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</si>
  <si>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</si>
  <si>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</si>
  <si>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</si>
  <si>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</si>
  <si>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</si>
  <si>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</si>
  <si>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</si>
  <si>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</si>
  <si>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</si>
  <si>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</si>
  <si>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</si>
  <si>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</si>
  <si>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</si>
  <si>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</si>
  <si>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</si>
  <si>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</si>
  <si>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</si>
  <si>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</si>
  <si>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</si>
  <si>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</si>
  <si>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</si>
  <si>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</si>
  <si>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</si>
  <si>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</si>
  <si>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</si>
  <si>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</si>
  <si>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</si>
  <si>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</si>
  <si>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</si>
  <si>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</si>
  <si>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</si>
  <si>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</si>
  <si>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</si>
  <si>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</si>
  <si>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</si>
  <si>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</si>
  <si>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</si>
  <si>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</si>
  <si>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</si>
  <si>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</si>
  <si>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</si>
  <si>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</si>
  <si>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</si>
  <si>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</si>
  <si>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</si>
  <si>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</si>
  <si>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</si>
  <si>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</si>
  <si>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</si>
  <si>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</si>
  <si>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</si>
  <si>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</si>
  <si>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</si>
  <si>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</si>
  <si>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</si>
  <si>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</si>
  <si>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</si>
  <si>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</si>
  <si>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</si>
  <si>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</si>
  <si>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</si>
  <si>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</si>
  <si>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</si>
  <si>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</si>
  <si>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</si>
  <si>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</si>
  <si>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</si>
  <si>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</si>
  <si>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</si>
  <si>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</si>
  <si>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</si>
  <si>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</si>
  <si>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</si>
  <si>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</si>
  <si>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</si>
  <si>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</si>
  <si>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</si>
  <si>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</si>
  <si>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</si>
  <si>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</si>
  <si>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</si>
  <si>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</si>
  <si>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</si>
  <si>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</si>
  <si>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</si>
  <si>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</si>
  <si>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</si>
  <si>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</si>
  <si>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</si>
  <si>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</si>
  <si>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</si>
  <si>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</si>
  <si>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</si>
  <si>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</si>
  <si>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</si>
  <si>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</si>
  <si>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</si>
  <si>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</si>
  <si>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</si>
  <si>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</si>
  <si>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</si>
  <si>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</si>
  <si>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</si>
  <si>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</si>
  <si>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</si>
  <si>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</si>
  <si>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</si>
  <si>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</si>
  <si>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</si>
  <si>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</si>
  <si>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</si>
  <si>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</si>
  <si>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</si>
  <si>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</si>
  <si>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</si>
  <si>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</si>
  <si>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</si>
  <si>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</si>
  <si>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</si>
  <si>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</si>
  <si>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</si>
  <si>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</si>
  <si>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</si>
  <si>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</si>
  <si>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</si>
  <si>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</si>
  <si>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</si>
  <si>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</si>
  <si>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</si>
  <si>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</si>
  <si>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</si>
  <si>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</si>
  <si>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</si>
  <si>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</si>
  <si>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</si>
  <si>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</si>
  <si>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</si>
  <si>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</si>
  <si>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</si>
  <si>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</si>
  <si>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</si>
  <si>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</si>
  <si>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</si>
  <si>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</si>
  <si>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</si>
  <si>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</si>
  <si>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</si>
  <si>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</si>
  <si>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</si>
  <si>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</si>
  <si>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</si>
  <si>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</si>
  <si>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</si>
  <si>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</si>
  <si>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</si>
  <si>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</si>
  <si>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</si>
  <si>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</si>
  <si>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</si>
  <si>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</si>
  <si>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</si>
  <si>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</si>
  <si>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</si>
  <si>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</si>
  <si>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</si>
  <si>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</si>
  <si>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</si>
  <si>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</si>
  <si>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</si>
  <si>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</si>
  <si>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</si>
  <si>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</si>
  <si>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</si>
  <si>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</si>
  <si>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</si>
  <si>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</si>
  <si>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</si>
  <si>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</si>
  <si>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</si>
  <si>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</si>
  <si>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</si>
  <si>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</si>
  <si>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</si>
  <si>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</si>
  <si>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</si>
  <si>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</si>
  <si>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</si>
  <si>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</si>
  <si>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</si>
  <si>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</si>
  <si>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</si>
  <si>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</si>
  <si>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</si>
  <si>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</si>
  <si>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</si>
  <si>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</si>
  <si>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</si>
  <si>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</si>
  <si>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</si>
  <si>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</si>
  <si>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</si>
  <si>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</si>
  <si>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</si>
  <si>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</si>
  <si>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</si>
  <si>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</si>
  <si>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</si>
  <si>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</si>
  <si>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</si>
  <si>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</si>
  <si>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</si>
  <si>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</si>
  <si>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</si>
  <si>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</si>
  <si>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</si>
  <si>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</si>
  <si>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</si>
  <si>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</si>
  <si>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</si>
  <si>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</si>
  <si>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</si>
  <si>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</si>
  <si>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</si>
  <si>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</si>
  <si>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</si>
  <si>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</si>
  <si>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</si>
  <si>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</si>
  <si>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</si>
  <si>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</si>
  <si>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</si>
  <si>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</si>
  <si>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</si>
  <si>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</si>
  <si>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</si>
  <si>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</si>
  <si>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</si>
  <si>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</si>
  <si>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</si>
  <si>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</si>
  <si>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</si>
  <si>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</si>
  <si>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</si>
  <si>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</si>
  <si>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</si>
  <si>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</si>
  <si>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</si>
  <si>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</si>
  <si>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</si>
  <si>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</si>
  <si>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</si>
  <si>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</si>
  <si>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</si>
  <si>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</si>
  <si>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</si>
  <si>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</si>
  <si>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</si>
  <si>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</si>
  <si>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</si>
  <si>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</si>
  <si>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</si>
  <si>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</si>
  <si>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</si>
  <si>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</si>
  <si>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</si>
  <si>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</si>
  <si>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</si>
  <si>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</si>
  <si>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</si>
  <si>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</si>
  <si>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</si>
  <si>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</si>
  <si>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</si>
  <si>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</si>
  <si>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</si>
  <si>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</si>
  <si>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</si>
  <si>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</si>
  <si>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</si>
  <si>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</si>
  <si>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</si>
  <si>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</si>
  <si>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</si>
  <si>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</si>
  <si>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</si>
  <si>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</si>
  <si>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</si>
  <si>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</si>
  <si>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</si>
  <si>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</si>
  <si>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</si>
  <si>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</si>
  <si>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</si>
  <si>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</si>
  <si>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</si>
  <si>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</si>
  <si>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</si>
  <si>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</si>
  <si>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</si>
  <si>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</si>
  <si>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</si>
  <si>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</si>
  <si>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</si>
  <si>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</si>
  <si>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</si>
  <si>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</si>
  <si>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</si>
  <si>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</si>
  <si>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</si>
  <si>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</si>
  <si>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</si>
  <si>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</si>
  <si>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</si>
  <si>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</si>
  <si>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</si>
  <si>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</si>
  <si>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</si>
  <si>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</si>
  <si>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</si>
  <si>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</si>
  <si>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</si>
  <si>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</si>
  <si>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</si>
  <si>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</si>
  <si>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</si>
  <si>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</si>
  <si>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</si>
  <si>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</si>
  <si>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</si>
  <si>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</si>
  <si>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</si>
  <si>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</si>
  <si>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</si>
  <si>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</si>
  <si>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</si>
  <si>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</si>
  <si>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</si>
  <si>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</si>
  <si>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</si>
  <si>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</si>
  <si>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</si>
  <si>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</si>
  <si>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</si>
  <si>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</si>
  <si>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</si>
  <si>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</si>
  <si>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</si>
  <si>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</si>
  <si>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</si>
  <si>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</si>
  <si>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</si>
  <si>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</si>
  <si>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</si>
  <si>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</si>
  <si>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</si>
  <si>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</si>
  <si>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</si>
  <si>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</si>
  <si>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</si>
  <si>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</si>
  <si>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</si>
  <si>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</si>
  <si>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</si>
  <si>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</si>
  <si>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</si>
  <si>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</si>
  <si>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</si>
  <si>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</si>
  <si>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</si>
  <si>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</si>
  <si>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</si>
  <si>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</si>
  <si>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</si>
  <si>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</si>
  <si>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</si>
  <si>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</si>
  <si>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</si>
  <si>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</si>
  <si>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</si>
  <si>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</si>
  <si>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</si>
  <si>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</si>
  <si>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</si>
  <si>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</si>
  <si>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</si>
  <si>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</si>
  <si>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</si>
  <si>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</si>
  <si>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</si>
  <si>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</si>
  <si>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</si>
  <si>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</si>
  <si>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</si>
  <si>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</si>
  <si>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</si>
  <si>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</si>
  <si>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</si>
  <si>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</si>
  <si>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</si>
  <si>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</si>
  <si>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</si>
  <si>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</si>
  <si>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</si>
  <si>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</si>
  <si>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</si>
  <si>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</si>
  <si>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</si>
  <si>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</si>
  <si>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</si>
  <si>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</si>
  <si>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</si>
  <si>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</si>
  <si>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</si>
  <si>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</si>
  <si>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</si>
  <si>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</si>
  <si>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</si>
  <si>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</si>
  <si>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</si>
  <si>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</si>
  <si>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</si>
  <si>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</si>
  <si>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</si>
  <si>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</si>
  <si>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</si>
  <si>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</si>
  <si>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</si>
  <si>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</si>
  <si>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</si>
  <si>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</si>
  <si>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</si>
  <si>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</si>
  <si>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</si>
  <si>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</si>
  <si>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</si>
  <si>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</si>
  <si>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</si>
  <si>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</si>
  <si>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</si>
  <si>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</si>
  <si>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</si>
  <si>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</si>
  <si>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</si>
  <si>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</si>
  <si>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</si>
  <si>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</si>
  <si>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</si>
  <si>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</si>
  <si>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</si>
  <si>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</si>
  <si>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</si>
  <si>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</si>
  <si>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</si>
  <si>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</si>
  <si>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</si>
  <si>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</si>
  <si>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</si>
  <si>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</si>
  <si>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</si>
  <si>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</si>
  <si>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</si>
  <si>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</si>
  <si>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</si>
  <si>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</si>
  <si>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</si>
  <si>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</si>
  <si>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</si>
  <si>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</si>
  <si>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</si>
  <si>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</si>
  <si>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</si>
  <si>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</si>
  <si>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</si>
  <si>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</si>
  <si>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</si>
  <si>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</si>
  <si>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</si>
  <si>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</si>
  <si>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</si>
  <si>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</si>
  <si>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</si>
  <si>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</si>
  <si>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</si>
  <si>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</si>
  <si>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</si>
  <si>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</si>
  <si>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</si>
  <si>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</si>
  <si>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</si>
  <si>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</si>
  <si>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</si>
  <si>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</si>
  <si>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</si>
  <si>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</si>
  <si>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</si>
  <si>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</si>
  <si>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</si>
  <si>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</si>
  <si>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</si>
  <si>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</si>
  <si>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</si>
  <si>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</si>
  <si>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</si>
  <si>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</si>
  <si>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</si>
  <si>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</si>
  <si>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</si>
  <si>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</si>
  <si>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</si>
  <si>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</si>
  <si>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</si>
  <si>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</si>
  <si>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</si>
  <si>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</si>
  <si>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</si>
  <si>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</si>
  <si>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</si>
  <si>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</si>
  <si>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</si>
  <si>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</si>
  <si>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</si>
  <si>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</si>
  <si>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</si>
  <si>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</si>
  <si>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</si>
  <si>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</si>
  <si>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</si>
  <si>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</si>
  <si>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</si>
  <si>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</si>
  <si>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</si>
  <si>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</si>
  <si>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</si>
  <si>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</si>
  <si>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</si>
  <si>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</si>
  <si>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</si>
  <si>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</si>
  <si>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</si>
  <si>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</si>
  <si>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</si>
  <si>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</si>
  <si>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</si>
  <si>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</si>
  <si>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</si>
  <si>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</si>
  <si>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</si>
  <si>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</si>
  <si>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</si>
  <si>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</si>
  <si>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</si>
  <si>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</si>
  <si>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</si>
  <si>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</si>
  <si>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</si>
  <si>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</si>
  <si>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</si>
  <si>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</si>
  <si>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</si>
  <si>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</si>
  <si>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</si>
  <si>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</si>
  <si>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</si>
  <si>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</si>
  <si>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</si>
  <si>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</si>
  <si>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</si>
  <si>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</si>
  <si>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</si>
  <si>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</si>
  <si>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</si>
  <si>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</si>
  <si>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</si>
  <si>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</si>
  <si>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</si>
  <si>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</si>
  <si>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</si>
  <si>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</si>
  <si>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</si>
  <si>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</si>
  <si>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</si>
  <si>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</si>
  <si>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</si>
  <si>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</si>
  <si>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</si>
  <si>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</si>
  <si>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</si>
  <si>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</si>
  <si>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</si>
  <si>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</si>
  <si>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</si>
  <si>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</si>
  <si>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</si>
  <si>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</si>
  <si>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</si>
  <si>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</si>
  <si>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</si>
  <si>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</si>
  <si>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</si>
  <si>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</si>
  <si>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</si>
  <si>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</si>
  <si>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</si>
  <si>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</si>
  <si>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</si>
  <si>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</si>
  <si>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</si>
  <si>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</si>
  <si>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</si>
  <si>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</si>
  <si>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</si>
  <si>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</si>
  <si>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</si>
  <si>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</si>
  <si>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</si>
  <si>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</si>
  <si>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</si>
  <si>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</si>
  <si>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</si>
  <si>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</si>
  <si>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</si>
  <si>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</si>
  <si>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</si>
  <si>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</si>
  <si>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</si>
  <si>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</si>
  <si>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</si>
  <si>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</si>
  <si>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</si>
  <si>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</si>
  <si>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</si>
  <si>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</si>
  <si>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</si>
  <si>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</si>
  <si>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</si>
  <si>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</si>
  <si>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</si>
  <si>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</si>
  <si>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</si>
  <si>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</si>
  <si>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</si>
  <si>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</si>
  <si>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</si>
  <si>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</si>
  <si>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</si>
  <si>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</si>
  <si>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</si>
  <si>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</si>
  <si>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</si>
  <si>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</si>
  <si>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</si>
  <si>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</si>
  <si>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</si>
  <si>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</si>
  <si>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</si>
  <si>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</si>
  <si>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</si>
  <si>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</si>
  <si>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</si>
  <si>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</si>
  <si>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</si>
  <si>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</si>
  <si>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</si>
  <si>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</si>
  <si>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</si>
  <si>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</si>
  <si>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</si>
  <si>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</si>
  <si>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</si>
  <si>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</si>
  <si>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</si>
  <si>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</si>
  <si>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</si>
  <si>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</si>
  <si>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</si>
  <si>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</si>
  <si>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</si>
  <si>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</si>
  <si>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</si>
  <si>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</si>
  <si>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</si>
  <si>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</si>
  <si>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</si>
  <si>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</si>
  <si>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</si>
  <si>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</si>
  <si>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</si>
  <si>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</si>
  <si>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</si>
  <si>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</si>
  <si>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</si>
  <si>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</si>
  <si>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</si>
  <si>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</si>
  <si>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</si>
  <si>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</si>
  <si>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</si>
  <si>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</si>
  <si>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</si>
  <si>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</si>
  <si>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</si>
  <si>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</si>
  <si>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</si>
  <si>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</si>
  <si>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</si>
  <si>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</si>
  <si>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</si>
  <si>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</si>
  <si>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</si>
  <si>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</si>
  <si>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</si>
  <si>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</si>
  <si>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</si>
  <si>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</si>
  <si>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</si>
  <si>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</si>
  <si>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</si>
  <si>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</si>
  <si>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</si>
  <si>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</si>
  <si>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</si>
  <si>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</si>
  <si>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</si>
  <si>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</si>
  <si>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</si>
  <si>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</si>
  <si>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</si>
  <si>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</si>
  <si>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</si>
  <si>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</si>
  <si>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</si>
  <si>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</si>
  <si>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</si>
  <si>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</si>
  <si>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</si>
  <si>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</si>
  <si>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</si>
  <si>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</si>
  <si>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</si>
  <si>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</si>
  <si>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</si>
  <si>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</si>
  <si>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</si>
  <si>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</si>
  <si>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</si>
  <si>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</si>
  <si>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</si>
  <si>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</si>
  <si>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</si>
  <si>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</si>
  <si>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</si>
  <si>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</si>
  <si>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</si>
  <si>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</si>
  <si>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</si>
  <si>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</si>
  <si>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</si>
  <si>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</si>
  <si>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</si>
  <si>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</si>
  <si>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</si>
  <si>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</si>
  <si>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</si>
  <si>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</si>
  <si>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</si>
  <si>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</si>
  <si>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</si>
  <si>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</si>
  <si>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</si>
  <si>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</si>
  <si>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</si>
  <si>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</si>
  <si>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</si>
  <si>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</si>
  <si>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</si>
  <si>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</si>
  <si>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</si>
  <si>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</si>
  <si>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</si>
  <si>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</si>
  <si>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</si>
  <si>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</si>
  <si>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</si>
  <si>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</si>
  <si>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</si>
  <si>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</si>
  <si>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</si>
  <si>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</si>
  <si>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</si>
  <si>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</si>
  <si>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</si>
  <si>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</si>
  <si>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</si>
  <si>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</si>
  <si>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</si>
  <si>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</si>
  <si>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</si>
  <si>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</si>
  <si>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</si>
  <si>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</si>
  <si>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</si>
  <si>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</si>
  <si>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</si>
  <si>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</si>
  <si>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</si>
  <si>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</si>
  <si>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</si>
  <si>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</si>
  <si>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</si>
  <si>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</si>
  <si>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</si>
  <si>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</si>
  <si>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</si>
  <si>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</si>
  <si>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</si>
  <si>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</si>
  <si>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</si>
  <si>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</si>
  <si>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</si>
  <si>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</si>
  <si>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</si>
  <si>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</si>
  <si>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</si>
  <si>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</si>
  <si>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</si>
  <si>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</si>
  <si>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</si>
  <si>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</si>
  <si>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</si>
  <si>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</si>
  <si>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</si>
  <si>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</si>
  <si>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</si>
  <si>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</si>
  <si>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</si>
  <si>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</si>
  <si>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</si>
  <si>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</si>
  <si>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</si>
  <si>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</si>
  <si>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</si>
  <si>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</si>
  <si>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</si>
  <si>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</si>
  <si>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</si>
  <si>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</si>
  <si>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</si>
  <si>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</si>
  <si>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</si>
  <si>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</si>
  <si>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</si>
  <si>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</si>
  <si>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</si>
  <si>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</si>
  <si>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</si>
  <si>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</si>
  <si>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</si>
  <si>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</si>
  <si>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</si>
  <si>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</si>
  <si>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</si>
  <si>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</si>
  <si>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</si>
  <si>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</si>
  <si>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</si>
  <si>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</si>
  <si>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</si>
  <si>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</si>
  <si>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</si>
  <si>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</si>
  <si>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</si>
  <si>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</si>
  <si>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</si>
  <si>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</si>
  <si>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</si>
  <si>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</si>
  <si>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</si>
  <si>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</si>
  <si>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</si>
  <si>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</si>
  <si>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</si>
  <si>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</si>
  <si>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</si>
  <si>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</si>
  <si>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</si>
  <si>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</si>
  <si>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</si>
  <si>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</si>
  <si>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</si>
  <si>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</si>
  <si>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</si>
  <si>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</si>
  <si>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</si>
  <si>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</si>
  <si>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</si>
  <si>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</si>
  <si>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</si>
  <si>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</si>
  <si>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</si>
  <si>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</si>
  <si>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</si>
  <si>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</si>
  <si>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</si>
  <si>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</si>
  <si>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</si>
  <si>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</si>
  <si>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</si>
  <si>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</si>
  <si>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</si>
  <si>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</si>
  <si>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</si>
  <si>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</si>
  <si>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</si>
  <si>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</si>
  <si>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</si>
  <si>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</si>
  <si>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</si>
  <si>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</si>
  <si>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</si>
  <si>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</si>
  <si>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</si>
  <si>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</si>
  <si>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</si>
  <si>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</si>
  <si>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</si>
  <si>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</si>
  <si>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</si>
  <si>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</si>
  <si>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</si>
  <si>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</si>
  <si>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</si>
  <si>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</si>
  <si>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</si>
  <si>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</si>
  <si>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</si>
  <si>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</si>
  <si>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</si>
  <si>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</si>
  <si>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</si>
  <si>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</si>
  <si>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</si>
  <si>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</si>
  <si>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</si>
  <si>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</si>
  <si>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</si>
  <si>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</si>
  <si>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</si>
  <si>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</si>
  <si>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</si>
  <si>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</si>
  <si>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</si>
  <si>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</si>
  <si>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</si>
  <si>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</si>
  <si>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</si>
  <si>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</si>
  <si>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</si>
  <si>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</si>
  <si>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</si>
  <si>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</si>
  <si>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</si>
  <si>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</si>
  <si>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</si>
  <si>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</si>
  <si>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</si>
  <si>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</si>
  <si>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</si>
  <si>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</si>
  <si>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</si>
  <si>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</si>
  <si>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</si>
  <si>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</si>
  <si>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</si>
  <si>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</si>
  <si>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</si>
  <si>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</si>
  <si>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</si>
  <si>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</si>
  <si>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</si>
  <si>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</si>
  <si>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</si>
  <si>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</si>
  <si>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</si>
  <si>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</si>
  <si>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</si>
  <si>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</si>
  <si>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</si>
  <si>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</si>
  <si>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</si>
  <si>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</si>
  <si>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</si>
  <si>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</si>
  <si>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</si>
  <si>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</si>
  <si>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</si>
  <si>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</si>
  <si>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</si>
  <si>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</si>
  <si>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</si>
  <si>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</si>
  <si>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</si>
  <si>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</si>
  <si>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</si>
  <si>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</si>
  <si>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</si>
  <si>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</si>
  <si>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</si>
  <si>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</si>
  <si>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</si>
  <si>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</si>
  <si>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</si>
  <si>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</si>
  <si>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</si>
  <si>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</si>
  <si>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</si>
  <si>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</si>
  <si>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</si>
  <si>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</si>
  <si>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</si>
  <si>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</si>
  <si>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</si>
  <si>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</si>
  <si>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</si>
  <si>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</si>
  <si>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</si>
  <si>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</si>
  <si>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</si>
  <si>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</si>
  <si>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</si>
  <si>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</si>
  <si>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</si>
  <si>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</si>
  <si>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</si>
  <si>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</si>
  <si>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</si>
  <si>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</si>
  <si>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</si>
  <si>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</si>
  <si>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</si>
  <si>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</si>
  <si>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</si>
  <si>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</si>
  <si>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</si>
  <si>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</si>
  <si>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</si>
  <si>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</si>
  <si>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</si>
  <si>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</si>
  <si>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</si>
  <si>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</si>
  <si>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</si>
  <si>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</si>
  <si>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</si>
  <si>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</si>
  <si>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</si>
  <si>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</si>
  <si>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</si>
  <si>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</si>
  <si>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</si>
  <si>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</si>
  <si>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</si>
  <si>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</si>
  <si>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</si>
  <si>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</si>
  <si>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</si>
  <si>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</si>
  <si>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</si>
  <si>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</si>
  <si>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</si>
  <si>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</si>
  <si>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</si>
  <si>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</si>
  <si>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</si>
  <si>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</si>
  <si>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</si>
  <si>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</si>
  <si>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</si>
  <si>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</si>
  <si>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</si>
  <si>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</si>
  <si>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</si>
  <si>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</si>
  <si>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</si>
  <si>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</si>
  <si>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</si>
  <si>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</si>
  <si>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</si>
  <si>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</si>
  <si>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</si>
  <si>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</si>
  <si>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</si>
  <si>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</si>
  <si>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</si>
  <si>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</si>
  <si>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</si>
  <si>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</si>
  <si>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</si>
  <si>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</si>
  <si>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</si>
  <si>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</si>
  <si>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</si>
  <si>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</si>
  <si>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</si>
  <si>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</si>
  <si>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</si>
  <si>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</si>
  <si>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</si>
  <si>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</si>
  <si>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</si>
  <si>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</si>
  <si>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</si>
  <si>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</si>
  <si>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</si>
  <si>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</si>
  <si>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</si>
  <si>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</si>
  <si>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</si>
  <si>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</si>
  <si>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</si>
  <si>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</si>
  <si>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</si>
  <si>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</si>
  <si>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</si>
  <si>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</si>
  <si>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</si>
  <si>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</si>
  <si>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</si>
  <si>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</si>
  <si>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</si>
  <si>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</si>
  <si>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</si>
  <si>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</si>
  <si>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</si>
  <si>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</si>
  <si>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</si>
  <si>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</si>
  <si>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</si>
  <si>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</si>
  <si>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</si>
  <si>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</si>
  <si>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</si>
  <si>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</si>
  <si>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</si>
  <si>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</si>
  <si>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</si>
  <si>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</si>
  <si>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</si>
  <si>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</si>
  <si>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</si>
  <si>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</si>
  <si>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</si>
  <si>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</si>
  <si>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</si>
  <si>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</si>
  <si>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</si>
  <si>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</si>
  <si>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</si>
  <si>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</si>
  <si>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</si>
  <si>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</si>
  <si>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</si>
  <si>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</si>
  <si>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</si>
  <si>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</si>
  <si>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</si>
  <si>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</si>
  <si>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</si>
  <si>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</si>
  <si>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</si>
  <si>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</si>
  <si>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</si>
  <si>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</si>
  <si>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</si>
  <si>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</si>
  <si>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</si>
  <si>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</si>
  <si>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</si>
  <si>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</si>
  <si>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</si>
  <si>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</si>
  <si>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</si>
  <si>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</si>
  <si>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</si>
  <si>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</si>
  <si>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</si>
  <si>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</si>
  <si>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</si>
  <si>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</si>
  <si>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</si>
  <si>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</si>
  <si>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</si>
  <si>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</si>
  <si>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</si>
  <si>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</si>
  <si>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</si>
  <si>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</si>
  <si>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</si>
  <si>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</si>
  <si>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</si>
  <si>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</si>
  <si>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</si>
  <si>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</si>
  <si>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</si>
  <si>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</si>
  <si>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</si>
  <si>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</si>
  <si>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</si>
  <si>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</si>
  <si>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</si>
  <si>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</si>
  <si>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</si>
  <si>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</si>
  <si>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</si>
  <si>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</si>
  <si>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</si>
  <si>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</si>
  <si>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</si>
  <si>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</si>
  <si>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</si>
  <si>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</si>
  <si>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</si>
  <si>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</si>
  <si>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</si>
  <si>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</si>
  <si>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</si>
  <si>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</si>
  <si>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</si>
  <si>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</si>
  <si>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</si>
  <si>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</si>
  <si>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</si>
  <si>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</si>
  <si>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</si>
  <si>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</si>
  <si>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</si>
  <si>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</si>
  <si>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</si>
  <si>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</si>
  <si>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</si>
  <si>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</si>
  <si>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</si>
  <si>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</si>
  <si>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</si>
  <si>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</si>
  <si>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</si>
  <si>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</si>
  <si>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</si>
  <si>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</si>
  <si>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</si>
  <si>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</si>
  <si>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</si>
  <si>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</si>
  <si>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</si>
  <si>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</si>
  <si>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</si>
  <si>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</si>
  <si>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</si>
  <si>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</si>
  <si>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</si>
  <si>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</si>
  <si>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</si>
  <si>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</si>
  <si>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</si>
  <si>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</si>
  <si>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</si>
  <si>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</si>
  <si>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</si>
  <si>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</si>
  <si>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</si>
  <si>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</si>
  <si>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</si>
  <si>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</si>
  <si>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</si>
  <si>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</si>
  <si>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</si>
  <si>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</si>
  <si>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</si>
  <si>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</si>
  <si>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</si>
  <si>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</si>
  <si>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</si>
  <si>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</si>
  <si>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</si>
  <si>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</si>
  <si>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</si>
  <si>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</si>
  <si>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</si>
  <si>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</si>
  <si>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</si>
  <si>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</si>
  <si>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</si>
  <si>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</si>
  <si>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</si>
  <si>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</si>
  <si>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</si>
  <si>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</si>
  <si>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</si>
  <si>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</si>
  <si>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</si>
  <si>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Buy In-Region Inputs</t>
  </si>
  <si>
    <t>Fraction of Imported Industrial Inputs Shifted to In Region Suppliers</t>
  </si>
  <si>
    <t>indst buy in region inputs</t>
  </si>
  <si>
    <t>% of imports shifted</t>
  </si>
  <si>
    <t>Buy In-Region Outputs</t>
  </si>
  <si>
    <t>Fraction of Imported Industrial Outputs Shifted to In Region Suppliers</t>
  </si>
  <si>
    <t>indst buy in region outputs</t>
  </si>
  <si>
    <t>**Description:**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</si>
  <si>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t>
  </si>
  <si>
    <t>This tab contains information about each policy that does not vary by subscripted element of that policy.</t>
  </si>
  <si>
    <t>It matches policies to the listing in the "PolicyLevers" tab using the "Vensim Variable Name" column.</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</si>
  <si>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</si>
  <si>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</si>
  <si>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</si>
  <si>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</si>
  <si>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</si>
  <si>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</si>
  <si>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</si>
  <si>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</si>
  <si>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</si>
  <si>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</si>
  <si>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</si>
  <si>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</si>
  <si>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</si>
  <si>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</si>
  <si>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</si>
  <si>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</si>
  <si>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</si>
  <si>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</si>
  <si>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</si>
  <si>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</si>
  <si>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</si>
  <si>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</si>
  <si>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</si>
  <si>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</si>
  <si>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</si>
  <si>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</si>
  <si>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</si>
  <si>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</si>
  <si>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t>
  </si>
  <si>
    <t>https://ec.europa.eu/environment/air/quality/standards.htm</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</si>
  <si>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t>
  </si>
  <si>
    <r>
      <rPr>
        <b/>
        <sz val="11"/>
        <rFont val="Calibri"/>
        <family val="2"/>
        <scheme val="minor"/>
      </rPr>
      <t>Number of EV chargers:</t>
    </r>
    <r>
      <rPr>
        <sz val="11"/>
        <rFont val="Calibri"/>
        <family val="2"/>
        <scheme val="minor"/>
      </rPr>
      <t xml:space="preserve"> https://www.eafo.eu/electric-vehicle-charging-infrastructure                                            </t>
    </r>
    <r>
      <rPr>
        <b/>
        <sz val="11"/>
        <rFont val="Calibri"/>
        <family val="2"/>
        <scheme val="minor"/>
      </rPr>
      <t xml:space="preserve">Number of petrol stations: </t>
    </r>
    <r>
      <rPr>
        <sz val="11"/>
        <rFont val="Calibri"/>
        <family val="2"/>
        <scheme val="minor"/>
      </rPr>
      <t xml:space="preserve">Fuels Europe, https://www.fuelseurope.eu/wp-content/uploads/SR_FuelsEurope-2019-48.pdf                                                            </t>
    </r>
    <r>
      <rPr>
        <b/>
        <sz val="11"/>
        <rFont val="Calibri"/>
        <family val="2"/>
        <scheme val="minor"/>
      </rPr>
      <t xml:space="preserve">Pumps per station (assuming same as U.S.): </t>
    </r>
    <r>
      <rPr>
        <sz val="11"/>
        <rFont val="Calibri"/>
        <family val="2"/>
        <scheme val="minor"/>
      </rPr>
      <t>https://247wallst.com/economy/2014/05/22/why-are-there-115000-or-150000-gas-stations-in-america/</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</si>
  <si>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t>
  </si>
  <si>
    <r>
      <rPr>
        <b/>
        <sz val="11"/>
        <rFont val="Calibri"/>
        <family val="2"/>
        <scheme val="minor"/>
      </rPr>
      <t xml:space="preserve">Ranges &amp; Charging Times: </t>
    </r>
    <r>
      <rPr>
        <sz val="11"/>
        <rFont val="Calibri"/>
        <family val="2"/>
        <scheme val="minor"/>
      </rPr>
      <t>https://www.eea.europa.eu/publications/electric-vehicles-in-europe</t>
    </r>
  </si>
  <si>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</si>
  <si>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
https://ec.europa.eu/newsroom/horizon2020/document.cfm?doc_id=46368
https://ec.europa.eu/jrc/en/news/e-bikes-and-e-motorcycles-wide-use-could-make-difference</t>
  </si>
  <si>
    <t>**Description:**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t>
  </si>
  <si>
    <t>https://www.volkswagenag.com/en/news/fleet-customer/2021/01/electric_mobility_bonuses.html</t>
  </si>
  <si>
    <r>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t>
    </r>
    <r>
      <rPr>
        <sz val="11"/>
        <rFont val="Calibri"/>
        <family val="2"/>
      </rPr>
      <t>€1685</t>
    </r>
    <r>
      <rPr>
        <sz val="11"/>
        <rFont val="Calibri"/>
        <family val="2"/>
        <scheme val="minor"/>
      </rPr>
      <t xml:space="preserve">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t>
    </r>
  </si>
  <si>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</si>
  <si>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t>
  </si>
  <si>
    <t>https://eur-lex.europa.eu/legal-content/EN/TXT/?uri=CELEX:32009L0030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</si>
  <si>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t>
  </si>
  <si>
    <t>https://ec.europa.eu/docsroom/documents/15866/attachments/1/translations/en/renditions/native</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</si>
  <si>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t>
  </si>
  <si>
    <t>**Description:**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t>
  </si>
  <si>
    <t xml:space="preserve">https://www.cleanenergywire.org/factsheets/whats-new-germanys-renewable-energy-act-2021
http://www.europeanenergyinnovation.eu/Articles/Spring-2018/The-Rooftop-Potential-for-PV-Systems-in-the-European-Union-to-deliver-the-Paris-Agreement
</t>
  </si>
  <si>
    <t>https://www.cleanenergywire.org/dossiers/reform-renewable-energy-act
https://www.cleanenergywire.org/glossary/letter_f#feed-in_tariffs
https://eur-lex.europa.eu/legal-content/EN/TXT/?uri=uriserv%3AOJ.L_.2018.156.01.0075.01.ENG</t>
  </si>
  <si>
    <t>**Description:**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t>
  </si>
  <si>
    <t>**Description:**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t>
  </si>
  <si>
    <t>https://eur-lex.europa.eu/legal-content/EN/TXT/?uri=uriserv%3AOJ.L_.2018.156.01.0075.01.ENG</t>
  </si>
  <si>
    <r>
      <t xml:space="preserve">**Description:** This policy represents a modest rebate paid to customers who purchase energy-efficient building equipment of the selected type(s).  Typical rebate amounts represented by this policy are </t>
    </r>
    <r>
      <rPr>
        <sz val="11"/>
        <rFont val="Calibri"/>
        <family val="2"/>
      </rPr>
      <t>€</t>
    </r>
    <r>
      <rPr>
        <sz val="11"/>
        <rFont val="Calibri"/>
        <family val="2"/>
        <scheme val="minor"/>
      </rPr>
      <t xml:space="preserve">50-100 for a clothes washer and </t>
    </r>
    <r>
      <rPr>
        <sz val="11"/>
        <rFont val="Calibri"/>
        <family val="2"/>
      </rPr>
      <t>€</t>
    </r>
    <r>
      <rPr>
        <sz val="11"/>
        <rFont val="Calibri"/>
        <family val="2"/>
        <scheme val="minor"/>
      </rPr>
      <t>25-50 for a dishwasher or refrigerator.</t>
    </r>
  </si>
  <si>
    <t>https://ec.europa.eu/clima/sites/clima/files/long_term_strategy_brochure_en.pdf</t>
  </si>
  <si>
    <t>**Description:** This policy increases or decreases the amount of electricity exported from the European Union.  It does not cause the construction or removal of transmission lines linking these countries. // **Guidance for setting values:** From 2010-2014, electricity exports increased by 31%.</t>
  </si>
  <si>
    <t>**Description:** This policy increases or decreases the amount of electricity imported to the European Union.  It does not cause the construction or removal of transmission lines linking these countries. // **Guidance for setting values:** From 2010-2014, electricity imports grew by 30%.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</si>
  <si>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t>
  </si>
  <si>
    <t>**Description:**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t>
  </si>
  <si>
    <t>Additional Transmission Capacity by 2050 (MW) for 80% Scenario</t>
  </si>
  <si>
    <t>BAU Transmission Capacity Across EU (MW)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</si>
  <si>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t>
  </si>
  <si>
    <t>https://www.mckinsey.com/~/media/mckinsey/dotcom/client_service/epng/pdfs/transformation_of_europes_power_system.ashx
Calculated from the model data;  see the relevant variable(s) in the InputData folder for source information.</t>
  </si>
  <si>
    <t>**Description:**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t>
  </si>
  <si>
    <t>Calculated from model data; see the relevant variable(s) in the InputData folder for source information. Elec/BPMCCS</t>
  </si>
  <si>
    <t>Calculated from model data; see the relevant variable(s) in the InputData folder for source information. Elec/BCRbQ</t>
  </si>
  <si>
    <t>**Description:**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t>
  </si>
  <si>
    <t xml:space="preserve">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
</t>
  </si>
  <si>
    <t>**Description:**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t>
  </si>
  <si>
    <t>https://www.eea.europa.eu/data-and-maps/indicators/energy-efficiency-and-energy-consumption-3/is-energy-efficiency-improving-in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</si>
  <si>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t>
  </si>
  <si>
    <t>Allwood and Cullen, "Sustainable Materials Without the Hot Air: Making Buildings, Vehicles and Products Efficiently and with Less New Material"
Allwood and Cullen, "Sustainable Materials With Both Eyes Open" - page 185, http://www.withbotheyesopen.com/read.php?c=12
https://www.eea.europa.eu/signals/signals-2018-content-list/articles/water-use-in-europe-2014#:~:text=Agriculture%20accounts%20for%20the%20largest,to%20water%20stress%20in%20Europe.</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</si>
  <si>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</si>
  <si>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</si>
  <si>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t>
  </si>
  <si>
    <t>**Description:**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</si>
  <si>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t>
  </si>
  <si>
    <r>
      <t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t>
    </r>
    <r>
      <rPr>
        <sz val="11"/>
        <rFont val="Calibri"/>
        <family val="2"/>
      </rPr>
      <t>€</t>
    </r>
    <r>
      <rPr>
        <sz val="11"/>
        <rFont val="Calibri"/>
        <family val="2"/>
        <scheme val="minor"/>
      </rPr>
      <t xml:space="preserve">50 per ton. Analysts at Refinitiv expect that the price will increase to </t>
    </r>
    <r>
      <rPr>
        <sz val="11"/>
        <rFont val="Calibri"/>
        <family val="2"/>
      </rPr>
      <t>€</t>
    </r>
    <r>
      <rPr>
        <sz val="11"/>
        <rFont val="Calibri"/>
        <family val="2"/>
        <scheme val="minor"/>
      </rPr>
      <t>89 by 2030, while other forecasters predict the price will actually reach far higher.</t>
    </r>
  </si>
  <si>
    <t>https://www.reuters.com/business/energy/eu-carbon-price-tops-50-euros-first-time-2021-05-04/
https://www.cnbc.com/2021/05/18/why-europes-carbon-market-is-experiencing-a-boom-like-never-before.html</t>
  </si>
  <si>
    <t>**Description:**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</si>
  <si>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</si>
  <si>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t>
  </si>
  <si>
    <t>**Description:**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t>
  </si>
  <si>
    <t>**Description:**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</si>
  <si>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</si>
  <si>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</si>
  <si>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Calculated from model data; see the relevant variable(s) in the InputData folder for source information.
https://ec.europa.eu/clima/policies/transport/aviation_en
https://www.iea.org/reports/trucks-and-buses</t>
  </si>
  <si>
    <r>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t>
    </r>
    <r>
      <rPr>
        <b/>
        <sz val="11"/>
        <rFont val="Calibri"/>
        <family val="2"/>
        <scheme val="minor"/>
      </rPr>
      <t xml:space="preserve"> </t>
    </r>
    <r>
      <rPr>
        <sz val="11"/>
        <rFont val="Calibri"/>
        <family val="2"/>
        <scheme val="minor"/>
      </rPr>
      <t>//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t>
    </r>
    <r>
      <rPr>
        <b/>
        <sz val="11"/>
        <rFont val="Calibri"/>
        <family val="2"/>
        <scheme val="minor"/>
      </rPr>
      <t xml:space="preserve"> </t>
    </r>
    <r>
      <rPr>
        <sz val="11"/>
        <rFont val="Calibri"/>
        <family val="2"/>
        <scheme val="minor"/>
      </rPr>
      <t>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t>
    </r>
  </si>
  <si>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</si>
  <si>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</si>
  <si>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</si>
  <si>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</si>
  <si>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https://caneurope.org/europe-halfway-to-closing-all-its-coal-plants-by-2030/</t>
  </si>
  <si>
    <t>**Description:**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t>
  </si>
  <si>
    <t>**Description:**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</si>
  <si>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</si>
  <si>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</si>
  <si>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t>
  </si>
  <si>
    <t>g CO2e / 2019 euro</t>
  </si>
  <si>
    <t>g CO2 / 2019 euro</t>
  </si>
  <si>
    <t>2019 euros / ton CO2e abated, Annual average abatement (MtCO2e)</t>
  </si>
  <si>
    <t>billion 2019 euros / year</t>
  </si>
  <si>
    <t>billion 2019 euros</t>
  </si>
  <si>
    <t>2019 euros / employee-year</t>
  </si>
  <si>
    <t>2019 euros / megawatt-hour (MWh)</t>
  </si>
  <si>
    <t>2019 euros / barrel</t>
  </si>
  <si>
    <t>2019 euros / kg</t>
  </si>
  <si>
    <t>2019 euros / kilowatt-hour (kWh)</t>
  </si>
  <si>
    <t>cost of eqpt. to capture 1 metric ton CO2e/yr (2019 euros)</t>
  </si>
  <si>
    <t>million 2019 euros / megawatt (MW)</t>
  </si>
  <si>
    <t>cost of eqpt. to produce 1 kg H2/yr (2019 euros)</t>
  </si>
  <si>
    <r>
      <rPr>
        <sz val="11"/>
        <rFont val="Calibri"/>
        <family val="2"/>
      </rPr>
      <t>€</t>
    </r>
    <r>
      <rPr>
        <sz val="11"/>
        <rFont val="Calibri"/>
        <family val="2"/>
        <scheme val="minor"/>
      </rPr>
      <t>/metric ton CO2e</t>
    </r>
  </si>
  <si>
    <r>
      <rPr>
        <sz val="11"/>
        <rFont val="Calibri"/>
        <family val="2"/>
      </rPr>
      <t>€</t>
    </r>
    <r>
      <rPr>
        <sz val="11"/>
        <rFont val="Calibri"/>
        <family val="2"/>
        <scheme val="minor"/>
      </rPr>
      <t>/MWh</t>
    </r>
  </si>
  <si>
    <t>giga passenger-kilometers / year</t>
  </si>
  <si>
    <t>giga tonne-kilometers / year</t>
  </si>
  <si>
    <t>2019 euros / liter</t>
  </si>
  <si>
    <t>trillion cubic meters / year</t>
  </si>
  <si>
    <t>2019 euros / thousand cubic meter</t>
  </si>
  <si>
    <t>2019 euros / metric ton</t>
  </si>
  <si>
    <t>ktoe / 2019 euro</t>
  </si>
  <si>
    <t>millions of metric tons / year</t>
  </si>
  <si>
    <t>million liters / year</t>
  </si>
  <si>
    <t>trillion toe / year</t>
  </si>
  <si>
    <t>https://ec.europa.eu/energy/sites/ener/files/documents/ECOFYS%202014%20Subsidies%20and%20costs%20of%20EU%20energy_11_Nov.pdf</t>
  </si>
  <si>
    <t>**Description:**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t>
  </si>
  <si>
    <t>https://ec.europa.eu/energy/sites/ener/files/progress_on_energy_subsidies_in_particular_for_fossil_fuels.pdf
https://ec.europa.eu/energy/sites/ener/files/documents/energy_prices_and_costs_-final_report-v12.3.pdf</t>
  </si>
  <si>
    <r>
      <t xml:space="preserve">**Description:**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t>
    </r>
    <r>
      <rPr>
        <sz val="11"/>
        <rFont val="Calibri"/>
        <family val="2"/>
      </rPr>
      <t>€9.74/MWh.</t>
    </r>
    <r>
      <rPr>
        <sz val="11"/>
        <rFont val="Calibri"/>
        <family val="2"/>
        <scheme val="minor"/>
      </rPr>
      <t xml:space="preserve">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t>
    </r>
  </si>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</sst>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x14ac:knownFonts="1">
    <font>
      <sz val="1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name val="Times New Roman"/>
      <family val="1"/>
    </font>
    <font>
      <sz val="11"/>
      <name val="Calibri"/>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5" tint="0.59999389629810485"/>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0">
      <alignment horizontal="right" vertical="center"/>
    </xf>
    <xf numFmtId="0" fontId="24" fillId="0" borderId="26"/>
    <xf numFmtId="0" fontId="23" fillId="0" borderId="52">
      <alignment horizontal="left" vertical="center" wrapText="1" indent="2"/>
    </xf>
    <xf numFmtId="0" fontId="56" fillId="0" borderId="0"/>
  </cellStyleXfs>
  <cellXfs count="517">
    <xf numFmtId="0" fontId="0" fillId="0" borderId="0" xfId="0"/>
    <xf numFmtId="0" fontId="0" fillId="0" borderId="0" xfId="0" applyFill="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2" fillId="13" borderId="0" xfId="0" applyFont="1" applyFill="1" applyAlignment="1">
      <alignment wrapText="1"/>
    </xf>
    <xf numFmtId="1" fontId="2"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19" fillId="8" borderId="27" xfId="8" applyNumberFormat="1" applyFont="1" applyFill="1" applyBorder="1" applyAlignment="1">
      <alignment horizontal="right"/>
    </xf>
    <xf numFmtId="0" fontId="21" fillId="14" borderId="33" xfId="13" applyFont="1" applyFill="1" applyBorder="1" applyAlignment="1">
      <alignment horizontal="center" vertical="center"/>
    </xf>
    <xf numFmtId="0" fontId="21" fillId="14" borderId="43" xfId="13" applyFont="1" applyFill="1" applyBorder="1" applyAlignment="1">
      <alignment horizontal="center" vertical="center"/>
    </xf>
    <xf numFmtId="0" fontId="21" fillId="14" borderId="30" xfId="13" applyFont="1" applyFill="1" applyBorder="1" applyAlignment="1">
      <alignment vertical="center"/>
    </xf>
    <xf numFmtId="2" fontId="27" fillId="7" borderId="30" xfId="0" applyNumberFormat="1" applyFont="1" applyFill="1" applyBorder="1" applyAlignment="1">
      <alignment horizontal="right"/>
    </xf>
    <xf numFmtId="0" fontId="23" fillId="14" borderId="32" xfId="11" applyFont="1" applyFill="1" applyBorder="1" applyAlignment="1">
      <alignment horizontal="left" vertical="center" indent="2"/>
    </xf>
    <xf numFmtId="0" fontId="23" fillId="14" borderId="30" xfId="11" applyFont="1" applyFill="1" applyBorder="1" applyAlignment="1">
      <alignment horizontal="left" vertical="center" indent="2"/>
    </xf>
    <xf numFmtId="0" fontId="19" fillId="14" borderId="30" xfId="13" applyFont="1" applyFill="1" applyBorder="1" applyAlignment="1">
      <alignment horizontal="left" vertical="center" indent="2"/>
    </xf>
    <xf numFmtId="0" fontId="23" fillId="14" borderId="30" xfId="11" applyFont="1" applyFill="1" applyBorder="1" applyAlignment="1">
      <alignment horizontal="left" vertical="center" indent="1"/>
    </xf>
    <xf numFmtId="0" fontId="19" fillId="14" borderId="32" xfId="11" applyFont="1" applyFill="1" applyBorder="1" applyAlignment="1">
      <alignment horizontal="left" vertical="center" indent="2"/>
    </xf>
    <xf numFmtId="0" fontId="21" fillId="14" borderId="40" xfId="13" applyFont="1" applyFill="1" applyBorder="1" applyAlignment="1">
      <alignment vertical="center"/>
    </xf>
    <xf numFmtId="0" fontId="21" fillId="14" borderId="30" xfId="13" applyFont="1" applyFill="1" applyBorder="1" applyAlignment="1">
      <alignment horizontal="left" vertical="center" indent="1"/>
    </xf>
    <xf numFmtId="0" fontId="21" fillId="14" borderId="40" xfId="13" applyFont="1" applyFill="1" applyBorder="1" applyAlignment="1">
      <alignment horizontal="left" vertical="center"/>
    </xf>
    <xf numFmtId="0" fontId="21" fillId="14" borderId="30" xfId="13" applyFont="1" applyFill="1" applyBorder="1" applyAlignment="1">
      <alignment horizontal="left" vertical="center"/>
    </xf>
    <xf numFmtId="2" fontId="2" fillId="13" borderId="0" xfId="0" applyNumberFormat="1" applyFont="1" applyFill="1" applyAlignment="1">
      <alignment wrapText="1"/>
    </xf>
    <xf numFmtId="4" fontId="21" fillId="9" borderId="30" xfId="14" applyNumberFormat="1" applyFont="1" applyFill="1" applyBorder="1" applyAlignment="1">
      <alignment horizontal="center" vertical="center"/>
    </xf>
    <xf numFmtId="0" fontId="23" fillId="9" borderId="31" xfId="10" applyFont="1" applyFill="1" applyBorder="1" applyAlignment="1">
      <alignment horizontal="left" vertical="center" wrapText="1" indent="2"/>
    </xf>
    <xf numFmtId="0" fontId="23" fillId="9" borderId="30" xfId="10" applyFont="1" applyFill="1" applyBorder="1" applyAlignment="1">
      <alignment horizontal="left" vertical="center"/>
    </xf>
    <xf numFmtId="0" fontId="23" fillId="9" borderId="31" xfId="10" applyFont="1" applyFill="1" applyBorder="1" applyAlignment="1">
      <alignment horizontal="left"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0" xfId="14" applyNumberFormat="1" applyFont="1" applyFill="1" applyBorder="1" applyAlignment="1">
      <alignment horizontal="center" vertical="center" textRotation="90"/>
    </xf>
    <xf numFmtId="0" fontId="23" fillId="9" borderId="30" xfId="11" applyFont="1" applyFill="1" applyBorder="1" applyAlignment="1">
      <alignment horizontal="left" vertical="center"/>
    </xf>
    <xf numFmtId="0" fontId="23" fillId="9" borderId="30" xfId="9" applyFont="1" applyFill="1" applyBorder="1" applyAlignment="1" applyProtection="1">
      <alignment horizontal="left" vertical="center" wrapText="1"/>
    </xf>
    <xf numFmtId="0" fontId="33" fillId="9" borderId="30" xfId="10" applyFont="1" applyFill="1" applyBorder="1" applyAlignment="1">
      <alignment horizontal="left" vertical="center" indent="4"/>
    </xf>
    <xf numFmtId="0" fontId="23" fillId="9" borderId="30" xfId="10" applyFont="1" applyFill="1" applyBorder="1" applyAlignment="1">
      <alignment horizontal="left" vertical="center" indent="4"/>
    </xf>
    <xf numFmtId="2" fontId="21" fillId="9" borderId="45" xfId="13" applyNumberFormat="1" applyFont="1" applyFill="1" applyBorder="1" applyAlignment="1">
      <alignment horizontal="left" vertical="center"/>
    </xf>
    <xf numFmtId="2" fontId="21" fillId="9" borderId="30" xfId="13" applyNumberFormat="1" applyFont="1" applyFill="1" applyBorder="1" applyAlignment="1">
      <alignment horizontal="left" vertical="center"/>
    </xf>
    <xf numFmtId="2" fontId="21" fillId="9" borderId="40"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2" fillId="13" borderId="0" xfId="0" applyNumberFormat="1" applyFont="1" applyFill="1"/>
    <xf numFmtId="0" fontId="21" fillId="9" borderId="33" xfId="15" applyFont="1" applyFill="1" applyBorder="1" applyAlignment="1">
      <alignment horizontal="center" vertical="center" wrapText="1"/>
    </xf>
    <xf numFmtId="0" fontId="21" fillId="9" borderId="45" xfId="15" applyFont="1" applyFill="1" applyBorder="1" applyAlignment="1">
      <alignment vertical="top" wrapText="1"/>
    </xf>
    <xf numFmtId="0" fontId="21" fillId="9" borderId="40" xfId="15" applyFont="1" applyFill="1" applyBorder="1" applyAlignment="1">
      <alignment horizontal="left" vertical="top" wrapText="1"/>
    </xf>
    <xf numFmtId="0" fontId="23" fillId="9" borderId="30" xfId="15" applyFont="1" applyFill="1" applyBorder="1" applyAlignment="1">
      <alignment horizontal="left" vertical="top" wrapText="1"/>
    </xf>
    <xf numFmtId="0" fontId="23" fillId="9" borderId="31" xfId="15" applyFont="1" applyFill="1" applyBorder="1" applyAlignment="1">
      <alignment horizontal="left" vertical="top" wrapText="1"/>
    </xf>
    <xf numFmtId="0" fontId="21" fillId="9" borderId="30" xfId="15" applyFont="1" applyFill="1" applyBorder="1" applyAlignment="1">
      <alignment horizontal="left" vertical="top" wrapText="1"/>
    </xf>
    <xf numFmtId="0" fontId="23" fillId="9" borderId="30" xfId="10" applyFont="1" applyFill="1" applyBorder="1" applyAlignment="1">
      <alignment horizontal="left" vertical="center" wrapText="1"/>
    </xf>
    <xf numFmtId="0" fontId="2"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2" fillId="0" borderId="0" xfId="0" applyNumberFormat="1" applyFont="1" applyAlignment="1">
      <alignment wrapText="1"/>
    </xf>
    <xf numFmtId="0" fontId="2" fillId="13" borderId="0" xfId="0" applyFont="1" applyFill="1" applyAlignment="1"/>
    <xf numFmtId="2" fontId="0" fillId="0" borderId="0" xfId="0" applyNumberFormat="1" applyAlignment="1">
      <alignment wrapText="1"/>
    </xf>
    <xf numFmtId="0" fontId="2" fillId="0" borderId="46" xfId="0" applyFont="1" applyBorder="1" applyAlignment="1">
      <alignment wrapText="1"/>
    </xf>
    <xf numFmtId="1" fontId="2" fillId="0" borderId="47"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48" xfId="0" applyFont="1" applyFill="1" applyBorder="1" applyAlignment="1">
      <alignment horizontal="center" vertical="top" wrapText="1"/>
    </xf>
    <xf numFmtId="0" fontId="45" fillId="18" borderId="48" xfId="0" applyFont="1" applyFill="1" applyBorder="1" applyAlignment="1">
      <alignment horizontal="left" vertical="top" wrapText="1"/>
    </xf>
    <xf numFmtId="0" fontId="47"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9" fillId="19" borderId="49" xfId="0" applyFont="1"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2" fillId="0" borderId="50" xfId="0" applyNumberFormat="1" applyFont="1" applyFill="1" applyBorder="1" applyAlignment="1">
      <alignment horizontal="center" vertical="top" wrapText="1"/>
    </xf>
    <xf numFmtId="0" fontId="49"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49"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2" fillId="0" borderId="51" xfId="0" applyNumberFormat="1" applyFont="1" applyFill="1" applyBorder="1" applyAlignment="1">
      <alignment horizontal="center" vertical="top" wrapText="1"/>
    </xf>
    <xf numFmtId="168" fontId="50" fillId="19" borderId="49" xfId="0" applyNumberFormat="1" applyFont="1" applyFill="1" applyBorder="1" applyAlignment="1">
      <alignment horizontal="center" vertical="top" wrapText="1"/>
    </xf>
    <xf numFmtId="169" fontId="50" fillId="19" borderId="49" xfId="0" applyNumberFormat="1" applyFont="1" applyFill="1" applyBorder="1" applyAlignment="1">
      <alignment horizontal="center" vertical="top" wrapText="1"/>
    </xf>
    <xf numFmtId="168" fontId="50" fillId="0" borderId="50" xfId="0" applyNumberFormat="1" applyFont="1" applyFill="1" applyBorder="1" applyAlignment="1">
      <alignment horizontal="left" vertical="top" wrapText="1"/>
    </xf>
    <xf numFmtId="169" fontId="50" fillId="0" borderId="50" xfId="0" applyNumberFormat="1" applyFont="1" applyFill="1" applyBorder="1" applyAlignment="1">
      <alignment horizontal="center" vertical="top" wrapText="1"/>
    </xf>
    <xf numFmtId="170" fontId="52" fillId="0" borderId="50" xfId="0" applyNumberFormat="1" applyFont="1" applyFill="1" applyBorder="1" applyAlignment="1">
      <alignment horizontal="left" vertical="top" wrapText="1"/>
    </xf>
    <xf numFmtId="168" fontId="50" fillId="19" borderId="50" xfId="0" applyNumberFormat="1"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70" fontId="52"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50"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50" fillId="0" borderId="51" xfId="0" applyNumberFormat="1" applyFont="1" applyFill="1" applyBorder="1" applyAlignment="1">
      <alignment horizontal="left" vertical="top" wrapText="1"/>
    </xf>
    <xf numFmtId="169" fontId="50" fillId="0" borderId="51" xfId="0" applyNumberFormat="1" applyFont="1" applyFill="1" applyBorder="1" applyAlignment="1">
      <alignment horizontal="center" vertical="top" wrapText="1"/>
    </xf>
    <xf numFmtId="168" fontId="50"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9" fillId="19" borderId="51" xfId="0" applyFont="1" applyFill="1" applyBorder="1" applyAlignment="1">
      <alignment horizontal="left" vertical="top" wrapText="1"/>
    </xf>
    <xf numFmtId="169" fontId="50" fillId="19" borderId="51" xfId="0" applyNumberFormat="1" applyFont="1" applyFill="1" applyBorder="1" applyAlignment="1">
      <alignment horizontal="center" vertical="top" wrapText="1"/>
    </xf>
    <xf numFmtId="167" fontId="52" fillId="19" borderId="51" xfId="0" applyNumberFormat="1" applyFont="1" applyFill="1" applyBorder="1" applyAlignment="1">
      <alignment horizontal="center" vertical="top" wrapText="1"/>
    </xf>
    <xf numFmtId="0" fontId="53" fillId="19" borderId="51" xfId="0" applyFont="1" applyFill="1" applyBorder="1" applyAlignment="1">
      <alignment horizontal="center" vertical="top" wrapText="1"/>
    </xf>
    <xf numFmtId="168" fontId="50" fillId="19" borderId="49" xfId="0" applyNumberFormat="1" applyFont="1" applyFill="1" applyBorder="1" applyAlignment="1">
      <alignment horizontal="left" vertical="top" wrapText="1"/>
    </xf>
    <xf numFmtId="170" fontId="54" fillId="19" borderId="49" xfId="0" applyNumberFormat="1" applyFont="1" applyFill="1" applyBorder="1" applyAlignment="1">
      <alignment horizontal="left" vertical="top" wrapText="1"/>
    </xf>
    <xf numFmtId="167" fontId="54" fillId="0" borderId="50" xfId="0" applyNumberFormat="1" applyFont="1" applyFill="1" applyBorder="1" applyAlignment="1">
      <alignment horizontal="center" vertical="top" wrapText="1"/>
    </xf>
    <xf numFmtId="167" fontId="54" fillId="0"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0" fontId="55" fillId="0" borderId="50" xfId="0" applyFont="1" applyFill="1" applyBorder="1" applyAlignment="1">
      <alignment horizontal="center" vertical="top" wrapText="1"/>
    </xf>
    <xf numFmtId="167" fontId="54" fillId="0" borderId="51" xfId="0" applyNumberFormat="1" applyFont="1" applyFill="1" applyBorder="1" applyAlignment="1">
      <alignment horizontal="center" vertical="top" wrapText="1"/>
    </xf>
    <xf numFmtId="0" fontId="55"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center" vertical="top" wrapText="1"/>
    </xf>
    <xf numFmtId="0" fontId="55" fillId="19" borderId="49" xfId="0" applyFont="1" applyFill="1" applyBorder="1" applyAlignment="1">
      <alignment horizontal="center" vertical="top" wrapText="1"/>
    </xf>
    <xf numFmtId="169" fontId="50" fillId="0" borderId="50"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169" fontId="50" fillId="19" borderId="51" xfId="0" applyNumberFormat="1" applyFont="1" applyFill="1" applyBorder="1" applyAlignment="1">
      <alignment horizontal="left" vertical="top" wrapText="1"/>
    </xf>
    <xf numFmtId="0" fontId="55" fillId="19" borderId="51" xfId="0" applyFont="1" applyFill="1" applyBorder="1" applyAlignment="1">
      <alignment horizontal="center" vertical="top" wrapText="1"/>
    </xf>
    <xf numFmtId="169" fontId="50" fillId="0" borderId="51" xfId="0" applyNumberFormat="1" applyFont="1" applyFill="1" applyBorder="1" applyAlignment="1">
      <alignment horizontal="left" vertical="top" wrapText="1"/>
    </xf>
    <xf numFmtId="172" fontId="50" fillId="19" borderId="49" xfId="0" applyNumberFormat="1" applyFont="1" applyFill="1" applyBorder="1" applyAlignment="1">
      <alignment horizontal="left" vertical="top" wrapText="1"/>
    </xf>
    <xf numFmtId="168" fontId="50" fillId="0" borderId="51" xfId="0" applyNumberFormat="1" applyFont="1" applyFill="1" applyBorder="1" applyAlignment="1">
      <alignment horizontal="left" vertical="top" wrapText="1"/>
    </xf>
    <xf numFmtId="167" fontId="54" fillId="0" borderId="51" xfId="0" applyNumberFormat="1" applyFont="1" applyFill="1" applyBorder="1" applyAlignment="1">
      <alignment horizontal="left" vertical="top" wrapText="1"/>
    </xf>
    <xf numFmtId="171" fontId="50" fillId="0" borderId="50" xfId="0" applyNumberFormat="1" applyFont="1" applyFill="1" applyBorder="1" applyAlignment="1">
      <alignment horizontal="left" vertical="top" wrapText="1"/>
    </xf>
    <xf numFmtId="170" fontId="54" fillId="0"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left" vertical="top" wrapText="1"/>
    </xf>
    <xf numFmtId="170" fontId="54" fillId="19" borderId="51"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left" vertical="top" wrapText="1"/>
    </xf>
    <xf numFmtId="172" fontId="50" fillId="0" borderId="50" xfId="0" applyNumberFormat="1" applyFont="1" applyFill="1" applyBorder="1" applyAlignment="1">
      <alignment horizontal="left" vertical="top" wrapText="1"/>
    </xf>
    <xf numFmtId="168"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center" vertical="top" wrapText="1"/>
    </xf>
    <xf numFmtId="0" fontId="0" fillId="2" borderId="0" xfId="0" applyFill="1"/>
    <xf numFmtId="0" fontId="2" fillId="2" borderId="0" xfId="0" applyFont="1" applyFill="1" applyAlignment="1">
      <alignment horizontal="center"/>
    </xf>
    <xf numFmtId="0" fontId="2"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3" fillId="0" borderId="0" xfId="0" quotePrefix="1" applyNumberFormat="1" applyFont="1" applyFill="1" applyBorder="1" applyAlignment="1">
      <alignment wrapText="1"/>
    </xf>
    <xf numFmtId="0" fontId="3"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3" fillId="0" borderId="26" xfId="0" applyFont="1" applyFill="1" applyBorder="1" applyAlignment="1">
      <alignment wrapText="1"/>
    </xf>
    <xf numFmtId="0" fontId="0" fillId="0" borderId="26" xfId="0" applyBorder="1" applyAlignment="1">
      <alignment wrapText="1"/>
    </xf>
    <xf numFmtId="0" fontId="3" fillId="0" borderId="26" xfId="0" quotePrefix="1" applyNumberFormat="1" applyFont="1" applyFill="1" applyBorder="1" applyAlignment="1">
      <alignment wrapText="1"/>
    </xf>
    <xf numFmtId="0" fontId="3"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3"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2" fillId="0" borderId="0" xfId="0" applyFont="1" applyFill="1" applyAlignment="1">
      <alignment wrapText="1"/>
    </xf>
    <xf numFmtId="0" fontId="2" fillId="0" borderId="0" xfId="0" applyFont="1" applyFill="1" applyAlignment="1">
      <alignment horizontal="right" wrapText="1"/>
    </xf>
    <xf numFmtId="0" fontId="9" fillId="3" borderId="53" xfId="0" applyFont="1" applyFill="1" applyBorder="1" applyAlignment="1">
      <alignment wrapText="1"/>
    </xf>
    <xf numFmtId="49" fontId="0" fillId="0" borderId="53" xfId="0" applyNumberFormat="1" applyFont="1" applyFill="1" applyBorder="1" applyAlignment="1">
      <alignment wrapText="1"/>
    </xf>
    <xf numFmtId="49" fontId="3" fillId="0" borderId="53" xfId="0" applyNumberFormat="1" applyFont="1" applyFill="1" applyBorder="1" applyAlignment="1">
      <alignment wrapText="1"/>
    </xf>
    <xf numFmtId="49" fontId="7" fillId="0" borderId="53" xfId="0" applyNumberFormat="1" applyFont="1" applyFill="1" applyBorder="1" applyAlignment="1">
      <alignment wrapText="1"/>
    </xf>
    <xf numFmtId="0" fontId="2" fillId="4" borderId="0" xfId="0" applyFont="1" applyFill="1" applyBorder="1" applyAlignment="1"/>
    <xf numFmtId="0" fontId="2" fillId="20" borderId="0" xfId="0" applyFont="1" applyFill="1"/>
    <xf numFmtId="0" fontId="2" fillId="20" borderId="0" xfId="0" applyFont="1" applyFill="1" applyBorder="1"/>
    <xf numFmtId="49" fontId="0" fillId="0" borderId="0" xfId="0" applyNumberFormat="1" applyAlignment="1">
      <alignment wrapText="1"/>
    </xf>
    <xf numFmtId="49" fontId="3"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9" fillId="2" borderId="0" xfId="0" applyFont="1" applyFill="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8" fillId="0" borderId="0" xfId="0" applyFont="1" applyFill="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1" fillId="14" borderId="42" xfId="13" applyFont="1" applyFill="1" applyBorder="1" applyAlignment="1">
      <alignment horizontal="center" vertical="center"/>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30" xfId="9" applyNumberFormat="1" applyFill="1" applyBorder="1" applyAlignment="1">
      <alignment horizontal="center" vertical="center"/>
    </xf>
    <xf numFmtId="0" fontId="21" fillId="9" borderId="45" xfId="9" applyNumberFormat="1" applyFill="1" applyBorder="1">
      <alignment horizontal="left" vertical="center"/>
    </xf>
    <xf numFmtId="2" fontId="59" fillId="10" borderId="30" xfId="0" applyNumberFormat="1" applyFont="1" applyFill="1" applyBorder="1" applyAlignment="1">
      <alignment horizontal="right"/>
    </xf>
    <xf numFmtId="0" fontId="21" fillId="9" borderId="35" xfId="9" applyNumberFormat="1" applyFill="1" applyBorder="1">
      <alignment horizontal="left" vertical="center"/>
    </xf>
    <xf numFmtId="0" fontId="21" fillId="9" borderId="30" xfId="9" applyNumberFormat="1" applyFill="1" applyBorder="1" applyAlignment="1">
      <alignment horizontal="left" vertical="center" indent="1"/>
    </xf>
    <xf numFmtId="0" fontId="23"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1" fillId="9" borderId="40" xfId="9" applyNumberFormat="1" applyFill="1" applyBorder="1" applyAlignment="1">
      <alignment horizontal="left" vertical="center" indent="1"/>
    </xf>
    <xf numFmtId="0" fontId="23" fillId="9" borderId="30" xfId="10" applyNumberFormat="1" applyFont="1" applyFill="1" applyBorder="1" applyAlignment="1">
      <alignment horizontal="left" vertical="top" wrapText="1" indent="2"/>
    </xf>
    <xf numFmtId="0" fontId="21" fillId="9" borderId="45" xfId="9" applyNumberFormat="1" applyFill="1" applyBorder="1" applyAlignment="1">
      <alignment horizontal="left" vertical="center" indent="1"/>
    </xf>
    <xf numFmtId="0" fontId="21" fillId="9" borderId="30" xfId="9" applyNumberFormat="1" applyFill="1" applyBorder="1">
      <alignment horizontal="left" vertical="center"/>
    </xf>
    <xf numFmtId="2" fontId="59" fillId="12" borderId="30" xfId="0" applyNumberFormat="1" applyFont="1" applyFill="1" applyBorder="1" applyAlignment="1">
      <alignment horizontal="right"/>
    </xf>
    <xf numFmtId="0" fontId="21" fillId="9" borderId="40" xfId="9" applyNumberFormat="1" applyFill="1" applyBorder="1">
      <alignment horizontal="left" vertical="center"/>
    </xf>
    <xf numFmtId="0" fontId="23" fillId="9" borderId="40" xfId="9" applyNumberFormat="1" applyFont="1" applyFill="1" applyBorder="1" applyAlignment="1">
      <alignment horizontal="left" vertical="center" indent="1"/>
    </xf>
    <xf numFmtId="0" fontId="23" fillId="9" borderId="30" xfId="9" applyNumberFormat="1" applyFont="1" applyFill="1" applyBorder="1" applyAlignment="1">
      <alignment horizontal="left" vertical="center" indent="1"/>
    </xf>
    <xf numFmtId="0" fontId="23" fillId="9" borderId="30" xfId="11" applyNumberFormat="1" applyFont="1" applyFill="1" applyBorder="1" applyAlignment="1">
      <alignment horizontal="left" vertical="center" indent="2"/>
    </xf>
    <xf numFmtId="0" fontId="21" fillId="9" borderId="31" xfId="9" applyNumberFormat="1" applyFill="1" applyBorder="1" applyAlignment="1">
      <alignment horizontal="left" vertical="center" indent="1"/>
    </xf>
    <xf numFmtId="0" fontId="21" fillId="9" borderId="30" xfId="12" applyFont="1" applyBorder="1" applyAlignment="1">
      <alignment horizontal="left" vertical="center" indent="1"/>
    </xf>
    <xf numFmtId="0" fontId="23" fillId="9" borderId="30" xfId="12" applyBorder="1" applyAlignment="1">
      <alignment horizontal="left" vertical="center" indent="2"/>
    </xf>
    <xf numFmtId="0" fontId="24" fillId="8" borderId="24" xfId="3" applyFont="1" applyFill="1" applyBorder="1"/>
    <xf numFmtId="0" fontId="19" fillId="8" borderId="24" xfId="8" applyNumberFormat="1" applyFill="1" applyBorder="1">
      <alignment horizontal="right"/>
    </xf>
    <xf numFmtId="0" fontId="18" fillId="8" borderId="25" xfId="7" applyFill="1" applyBorder="1" applyAlignment="1"/>
    <xf numFmtId="0" fontId="25" fillId="8" borderId="0" xfId="3" applyFont="1" applyFill="1"/>
    <xf numFmtId="0" fontId="24" fillId="8" borderId="0" xfId="3" applyFont="1" applyFill="1"/>
    <xf numFmtId="2" fontId="59" fillId="7" borderId="30" xfId="0" applyNumberFormat="1" applyFont="1" applyFill="1" applyBorder="1" applyAlignment="1">
      <alignment horizontal="right"/>
    </xf>
    <xf numFmtId="0" fontId="23" fillId="14" borderId="30" xfId="11" applyFont="1" applyFill="1" applyBorder="1">
      <alignment horizontal="left" vertical="center" indent="5"/>
    </xf>
    <xf numFmtId="0" fontId="21" fillId="14" borderId="40" xfId="9" applyFill="1" applyBorder="1">
      <alignment horizontal="left" vertical="center"/>
    </xf>
    <xf numFmtId="0" fontId="23"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3" fillId="14" borderId="32" xfId="13" applyFill="1" applyBorder="1" applyAlignment="1">
      <alignment horizontal="left" vertical="center" indent="2"/>
    </xf>
    <xf numFmtId="0" fontId="29" fillId="14" borderId="30" xfId="9" applyFont="1" applyFill="1" applyBorder="1">
      <alignment horizontal="left" vertical="center"/>
    </xf>
    <xf numFmtId="0" fontId="19" fillId="14" borderId="30" xfId="11" applyFont="1" applyFill="1" applyBorder="1">
      <alignment horizontal="left" vertical="center" indent="5"/>
    </xf>
    <xf numFmtId="0" fontId="19"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1" fillId="14" borderId="30" xfId="9" applyFill="1" applyBorder="1">
      <alignment horizontal="left" vertical="center"/>
    </xf>
    <xf numFmtId="0" fontId="23" fillId="14" borderId="30" xfId="13" applyFill="1" applyBorder="1" applyAlignment="1">
      <alignment horizontal="left" vertical="center" indent="1"/>
    </xf>
    <xf numFmtId="0" fontId="23" fillId="14" borderId="30" xfId="13" applyFill="1" applyBorder="1" applyAlignment="1">
      <alignment horizontal="left" vertical="center" indent="2"/>
    </xf>
    <xf numFmtId="0" fontId="23" fillId="15" borderId="40" xfId="13" applyFill="1" applyBorder="1" applyAlignment="1">
      <alignment horizontal="righ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1" xfId="13" applyFont="1" applyFill="1" applyBorder="1" applyAlignment="1">
      <alignment horizontal="left" vertical="center"/>
    </xf>
    <xf numFmtId="0" fontId="21" fillId="9" borderId="34" xfId="13" quotePrefix="1" applyFont="1" applyFill="1" applyBorder="1" applyAlignment="1">
      <alignment horizontal="center" vertical="center"/>
    </xf>
    <xf numFmtId="0" fontId="21" fillId="9" borderId="32" xfId="13" quotePrefix="1" applyFont="1" applyFill="1" applyBorder="1" applyAlignment="1">
      <alignment horizontal="center" vertical="center"/>
    </xf>
    <xf numFmtId="0" fontId="21" fillId="9" borderId="32" xfId="13" applyFont="1" applyFill="1" applyBorder="1" applyAlignment="1">
      <alignment horizontal="center" vertical="center"/>
    </xf>
    <xf numFmtId="0" fontId="21" fillId="9" borderId="32" xfId="13" applyFont="1" applyFill="1" applyBorder="1" applyAlignment="1">
      <alignment horizontal="center" vertical="center" wrapText="1"/>
    </xf>
    <xf numFmtId="0" fontId="21" fillId="9" borderId="30" xfId="13" quotePrefix="1" applyFont="1" applyFill="1" applyBorder="1" applyAlignment="1">
      <alignment horizontal="center" vertical="center"/>
    </xf>
    <xf numFmtId="0" fontId="21" fillId="9" borderId="41" xfId="13" applyFont="1" applyFill="1" applyBorder="1" applyAlignment="1">
      <alignment horizontal="left" vertical="center"/>
    </xf>
    <xf numFmtId="0" fontId="21" fillId="9" borderId="44" xfId="13" applyFont="1" applyFill="1" applyBorder="1" applyAlignment="1">
      <alignment vertical="center"/>
    </xf>
    <xf numFmtId="0" fontId="21" fillId="9" borderId="30" xfId="13" applyFont="1" applyFill="1" applyBorder="1" applyAlignment="1">
      <alignment vertical="center"/>
    </xf>
    <xf numFmtId="0" fontId="23" fillId="9" borderId="30" xfId="10" applyFont="1" applyFill="1" applyBorder="1">
      <alignment horizontal="left" vertical="center" indent="2"/>
    </xf>
    <xf numFmtId="0" fontId="21" fillId="9" borderId="40" xfId="13" applyFont="1" applyFill="1" applyBorder="1" applyAlignment="1">
      <alignment vertical="center"/>
    </xf>
    <xf numFmtId="0" fontId="23" fillId="9" borderId="40" xfId="10" applyFont="1" applyFill="1" applyBorder="1">
      <alignment horizontal="left" vertical="center" indent="2"/>
    </xf>
    <xf numFmtId="0" fontId="23" fillId="9" borderId="31" xfId="10" applyFont="1" applyFill="1" applyBorder="1">
      <alignment horizontal="left" vertical="center" indent="2"/>
    </xf>
    <xf numFmtId="0" fontId="21" fillId="9" borderId="29"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0" xfId="9" applyFill="1" applyBorder="1" applyProtection="1">
      <alignment horizontal="left" vertical="center"/>
    </xf>
    <xf numFmtId="0" fontId="21" fillId="9" borderId="30" xfId="9" applyFill="1" applyBorder="1" applyProtection="1">
      <alignment horizontal="left" vertical="center"/>
    </xf>
    <xf numFmtId="0" fontId="21" fillId="9" borderId="40" xfId="9" applyFill="1" applyBorder="1" applyAlignment="1" applyProtection="1">
      <alignment horizontal="left" vertical="center" wrapText="1"/>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3" xfId="13" applyFont="1" applyFill="1" applyBorder="1" applyAlignment="1">
      <alignment horizontal="center" vertical="center" textRotation="90"/>
    </xf>
    <xf numFmtId="0" fontId="21" fillId="9" borderId="30" xfId="13" applyFont="1" applyFill="1" applyBorder="1" applyAlignment="1">
      <alignment horizontal="center" vertical="center" textRotation="90"/>
    </xf>
    <xf numFmtId="0" fontId="21" fillId="9" borderId="32" xfId="13" applyFont="1" applyFill="1" applyBorder="1" applyAlignment="1">
      <alignment horizontal="center" vertical="center" textRotation="90"/>
    </xf>
    <xf numFmtId="0" fontId="21" fillId="9" borderId="32" xfId="13" applyFont="1" applyFill="1" applyBorder="1" applyAlignment="1">
      <alignment horizontal="center" vertical="center" textRotation="90" wrapText="1"/>
    </xf>
    <xf numFmtId="0" fontId="21" fillId="9" borderId="30" xfId="13" quotePrefix="1" applyFont="1" applyFill="1" applyBorder="1" applyAlignment="1">
      <alignment horizontal="center" vertical="center" textRotation="90"/>
    </xf>
    <xf numFmtId="0" fontId="21" fillId="9" borderId="32" xfId="13" quotePrefix="1" applyFont="1" applyFill="1" applyBorder="1" applyAlignment="1">
      <alignment horizontal="center" vertical="center" textRotation="90"/>
    </xf>
    <xf numFmtId="0" fontId="21" fillId="9" borderId="29" xfId="13" applyFont="1" applyFill="1" applyBorder="1" applyAlignment="1">
      <alignment horizontal="center" vertical="center" wrapText="1"/>
    </xf>
    <xf numFmtId="0" fontId="21" fillId="9" borderId="43" xfId="13" applyFont="1" applyFill="1" applyBorder="1" applyAlignment="1">
      <alignment horizontal="center" vertical="center"/>
    </xf>
    <xf numFmtId="0" fontId="21" fillId="9" borderId="40" xfId="13" applyFont="1" applyFill="1" applyBorder="1" applyAlignment="1">
      <alignment horizontal="left" vertical="center"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xf>
    <xf numFmtId="0" fontId="59" fillId="10" borderId="30" xfId="0" applyFont="1" applyFill="1" applyBorder="1" applyAlignment="1">
      <alignment horizontal="left" indent="2"/>
    </xf>
    <xf numFmtId="0" fontId="21" fillId="9" borderId="43" xfId="13" applyFont="1" applyFill="1" applyBorder="1" applyAlignment="1">
      <alignment horizontal="left" vertical="center"/>
    </xf>
    <xf numFmtId="0" fontId="23" fillId="9" borderId="30" xfId="13" applyFill="1" applyBorder="1" applyAlignment="1">
      <alignment horizontal="left" vertical="center" wrapText="1"/>
    </xf>
    <xf numFmtId="0" fontId="23" fillId="9" borderId="30" xfId="13" applyFill="1" applyBorder="1" applyAlignment="1">
      <alignment vertical="center" wrapText="1"/>
    </xf>
    <xf numFmtId="0" fontId="23" fillId="9" borderId="30" xfId="9" applyFont="1" applyFill="1" applyBorder="1" applyProtection="1">
      <alignment horizontal="left" vertical="center"/>
    </xf>
    <xf numFmtId="0" fontId="23" fillId="9" borderId="30" xfId="13" applyFill="1" applyBorder="1" applyAlignment="1">
      <alignment vertical="center"/>
    </xf>
    <xf numFmtId="0" fontId="21" fillId="9" borderId="31" xfId="9" applyFill="1" applyBorder="1" applyProtection="1">
      <alignment horizontal="left" vertical="center"/>
    </xf>
    <xf numFmtId="0" fontId="21" fillId="9" borderId="33" xfId="9" applyFill="1" applyBorder="1" applyAlignment="1" applyProtection="1">
      <alignment horizontal="center" vertical="center"/>
    </xf>
    <xf numFmtId="0" fontId="21" fillId="9" borderId="30" xfId="13" applyFont="1" applyFill="1" applyBorder="1" applyAlignment="1">
      <alignment horizontal="center" vertical="center"/>
    </xf>
    <xf numFmtId="0" fontId="21" fillId="9" borderId="41" xfId="9" applyFill="1" applyBorder="1" applyProtection="1">
      <alignment horizontal="left" vertical="center"/>
    </xf>
    <xf numFmtId="0" fontId="21" fillId="9" borderId="44" xfId="9" applyFill="1" applyBorder="1" applyProtection="1">
      <alignment horizontal="left" vertical="center"/>
    </xf>
    <xf numFmtId="0" fontId="23"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3" fillId="0" borderId="0" xfId="3" applyFont="1"/>
    <xf numFmtId="0" fontId="23" fillId="8" borderId="0" xfId="15" applyFont="1" applyFill="1"/>
    <xf numFmtId="0" fontId="21" fillId="9" borderId="30" xfId="16" applyFont="1" applyAlignment="1">
      <alignment horizontal="left" vertical="center"/>
    </xf>
    <xf numFmtId="0" fontId="23" fillId="8" borderId="0" xfId="17" applyFont="1" applyFill="1" applyBorder="1"/>
    <xf numFmtId="4" fontId="21" fillId="9" borderId="33"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32" xfId="13" applyNumberFormat="1" applyFont="1" applyFill="1" applyBorder="1" applyAlignment="1">
      <alignment horizontal="center" vertical="center"/>
    </xf>
    <xf numFmtId="4" fontId="21" fillId="9" borderId="35" xfId="13" applyNumberFormat="1" applyFont="1" applyFill="1" applyBorder="1" applyAlignment="1">
      <alignment vertical="center"/>
    </xf>
    <xf numFmtId="4" fontId="21" fillId="9" borderId="30" xfId="13" applyNumberFormat="1" applyFont="1" applyFill="1" applyBorder="1" applyAlignment="1">
      <alignment vertical="center"/>
    </xf>
    <xf numFmtId="4" fontId="23" fillId="9" borderId="30" xfId="13" applyNumberFormat="1" applyFill="1" applyBorder="1" applyAlignment="1">
      <alignment horizontal="left" vertical="center"/>
    </xf>
    <xf numFmtId="4" fontId="23" fillId="9" borderId="30" xfId="13" applyNumberFormat="1" applyFill="1" applyBorder="1" applyAlignment="1">
      <alignment horizontal="left" vertical="center" wrapText="1"/>
    </xf>
    <xf numFmtId="0" fontId="9" fillId="2" borderId="0" xfId="0" applyFont="1" applyFill="1" applyBorder="1" applyAlignment="1">
      <alignment horizontal="right" wrapText="1"/>
    </xf>
    <xf numFmtId="0" fontId="8" fillId="0" borderId="0" xfId="0" applyFont="1"/>
    <xf numFmtId="0" fontId="4" fillId="0" borderId="0" xfId="0" applyFont="1" applyFill="1" applyAlignment="1">
      <alignment wrapText="1"/>
    </xf>
    <xf numFmtId="49" fontId="0" fillId="0" borderId="0" xfId="0" applyNumberFormat="1" applyFont="1" applyAlignment="1">
      <alignment wrapText="1"/>
    </xf>
    <xf numFmtId="0" fontId="0" fillId="0" borderId="53" xfId="0" applyFont="1" applyBorder="1" applyAlignment="1">
      <alignment wrapText="1"/>
    </xf>
    <xf numFmtId="0" fontId="1" fillId="0" borderId="53" xfId="0" applyFont="1" applyBorder="1" applyAlignment="1">
      <alignment wrapText="1"/>
    </xf>
    <xf numFmtId="0" fontId="4" fillId="0" borderId="0" xfId="0" applyNumberFormat="1" applyFont="1" applyAlignment="1"/>
    <xf numFmtId="0" fontId="3" fillId="0" borderId="55" xfId="0" applyNumberFormat="1" applyFont="1" applyBorder="1" applyAlignment="1"/>
    <xf numFmtId="0" fontId="4" fillId="0" borderId="55" xfId="0" applyNumberFormat="1" applyFont="1" applyBorder="1" applyAlignment="1"/>
    <xf numFmtId="0" fontId="3" fillId="0" borderId="55" xfId="0" applyNumberFormat="1" applyFont="1" applyFill="1" applyBorder="1" applyAlignment="1"/>
    <xf numFmtId="0" fontId="4" fillId="0" borderId="55" xfId="0" applyNumberFormat="1" applyFont="1" applyFill="1" applyBorder="1" applyAlignment="1"/>
    <xf numFmtId="0" fontId="0" fillId="0" borderId="55" xfId="0" applyNumberFormat="1" applyFont="1" applyFill="1" applyBorder="1" applyAlignment="1"/>
    <xf numFmtId="0" fontId="4" fillId="20" borderId="55" xfId="0" applyNumberFormat="1" applyFont="1" applyFill="1" applyBorder="1" applyAlignment="1"/>
    <xf numFmtId="0" fontId="4" fillId="0" borderId="55" xfId="0" applyNumberFormat="1" applyFont="1" applyFill="1" applyBorder="1" applyAlignment="1">
      <alignment horizontal="left"/>
    </xf>
    <xf numFmtId="0" fontId="3" fillId="0" borderId="55" xfId="0" applyNumberFormat="1" applyFont="1" applyFill="1" applyBorder="1" applyAlignment="1">
      <alignment horizontal="left"/>
    </xf>
    <xf numFmtId="0" fontId="4" fillId="0" borderId="55" xfId="1" applyNumberFormat="1" applyFont="1" applyFill="1" applyBorder="1" applyAlignment="1"/>
    <xf numFmtId="0" fontId="0" fillId="0" borderId="55" xfId="0" applyBorder="1" applyAlignment="1"/>
    <xf numFmtId="0" fontId="4" fillId="0" borderId="55" xfId="0" applyFont="1" applyBorder="1" applyAlignment="1"/>
    <xf numFmtId="0" fontId="0" fillId="0" borderId="55" xfId="0" applyNumberFormat="1" applyFill="1" applyBorder="1" applyAlignment="1">
      <alignment horizontal="left" wrapText="1"/>
    </xf>
    <xf numFmtId="0" fontId="9" fillId="44" borderId="0" xfId="0" applyFont="1" applyFill="1" applyBorder="1" applyAlignment="1">
      <alignment wrapText="1"/>
    </xf>
    <xf numFmtId="0" fontId="9" fillId="44" borderId="0" xfId="0" applyNumberFormat="1" applyFont="1" applyFill="1" applyBorder="1" applyAlignment="1">
      <alignment horizontal="left" wrapText="1"/>
    </xf>
    <xf numFmtId="0" fontId="9" fillId="45" borderId="0" xfId="0" applyNumberFormat="1" applyFont="1" applyFill="1" applyBorder="1" applyAlignment="1">
      <alignment wrapText="1"/>
    </xf>
    <xf numFmtId="0" fontId="9" fillId="45" borderId="55" xfId="0" applyNumberFormat="1" applyFont="1" applyFill="1" applyBorder="1" applyAlignment="1">
      <alignment horizontal="left" wrapText="1"/>
    </xf>
    <xf numFmtId="0" fontId="9" fillId="45" borderId="0" xfId="0" applyFont="1" applyFill="1" applyBorder="1" applyAlignment="1">
      <alignment wrapText="1"/>
    </xf>
    <xf numFmtId="0" fontId="9" fillId="45" borderId="0" xfId="0" applyFont="1" applyFill="1" applyAlignment="1">
      <alignment wrapText="1"/>
    </xf>
    <xf numFmtId="0" fontId="0" fillId="0" borderId="53" xfId="0" applyBorder="1"/>
    <xf numFmtId="0" fontId="0" fillId="0" borderId="53" xfId="0" applyFill="1" applyBorder="1" applyAlignment="1">
      <alignment wrapText="1"/>
    </xf>
    <xf numFmtId="0" fontId="0" fillId="0" borderId="53" xfId="0" applyFill="1" applyBorder="1"/>
    <xf numFmtId="0" fontId="0" fillId="0" borderId="0" xfId="0" applyBorder="1"/>
    <xf numFmtId="9" fontId="4" fillId="0" borderId="0" xfId="1" applyFont="1" applyAlignment="1"/>
    <xf numFmtId="0" fontId="9" fillId="44" borderId="55" xfId="0" applyNumberFormat="1" applyFont="1" applyFill="1" applyBorder="1" applyAlignment="1"/>
    <xf numFmtId="0" fontId="0" fillId="0" borderId="55" xfId="0" applyNumberFormat="1" applyFill="1" applyBorder="1" applyAlignment="1"/>
    <xf numFmtId="0" fontId="6" fillId="0" borderId="53" xfId="2" applyBorder="1"/>
    <xf numFmtId="49" fontId="0" fillId="0" borderId="53" xfId="1" applyNumberFormat="1" applyFont="1" applyFill="1" applyBorder="1" applyAlignment="1">
      <alignment wrapText="1"/>
    </xf>
    <xf numFmtId="49" fontId="6" fillId="0" borderId="53" xfId="2" applyNumberFormat="1" applyFill="1" applyBorder="1" applyAlignment="1">
      <alignment wrapText="1"/>
    </xf>
    <xf numFmtId="0" fontId="6" fillId="0" borderId="53" xfId="2" applyBorder="1" applyAlignment="1">
      <alignment wrapText="1"/>
    </xf>
    <xf numFmtId="49" fontId="0" fillId="46" borderId="0" xfId="0" applyNumberFormat="1" applyFont="1" applyFill="1" applyAlignment="1">
      <alignment wrapText="1"/>
    </xf>
    <xf numFmtId="0" fontId="2" fillId="20" borderId="0" xfId="0" applyFont="1" applyFill="1" applyAlignment="1">
      <alignment horizontal="center"/>
    </xf>
    <xf numFmtId="0" fontId="18" fillId="8" borderId="0" xfId="7" applyFill="1" applyAlignment="1">
      <alignment horizontal="left"/>
    </xf>
    <xf numFmtId="0" fontId="21" fillId="9" borderId="31" xfId="9" applyNumberFormat="1" applyFill="1" applyBorder="1" applyAlignment="1">
      <alignment horizontal="left" vertical="top"/>
    </xf>
    <xf numFmtId="0" fontId="21" fillId="9" borderId="41" xfId="9" applyNumberFormat="1" applyFill="1" applyBorder="1" applyAlignment="1">
      <alignment horizontal="left" vertical="top"/>
    </xf>
    <xf numFmtId="0" fontId="21" fillId="9" borderId="28" xfId="9" applyNumberFormat="1" applyFill="1" applyBorder="1" applyAlignment="1">
      <alignment horizontal="center" vertical="center"/>
    </xf>
    <xf numFmtId="0" fontId="21" fillId="9" borderId="29" xfId="9" applyNumberFormat="1" applyFill="1" applyBorder="1" applyAlignment="1">
      <alignment horizontal="center" vertical="center"/>
    </xf>
    <xf numFmtId="0" fontId="21" fillId="9" borderId="42" xfId="9" applyNumberForma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1" xfId="13" applyFont="1" applyFill="1" applyBorder="1" applyAlignment="1">
      <alignment horizontal="left" vertical="top"/>
    </xf>
    <xf numFmtId="0" fontId="21" fillId="14" borderId="35" xfId="13" applyFont="1" applyFill="1" applyBorder="1" applyAlignment="1">
      <alignment horizontal="left" vertical="top"/>
    </xf>
    <xf numFmtId="0" fontId="21" fillId="14" borderId="41" xfId="13" applyFont="1" applyFill="1" applyBorder="1" applyAlignment="1">
      <alignment horizontal="left" vertical="top"/>
    </xf>
    <xf numFmtId="0" fontId="21"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1" fillId="14" borderId="34" xfId="13" applyFont="1" applyFill="1" applyBorder="1" applyAlignment="1">
      <alignment horizontal="center" vertical="center"/>
    </xf>
    <xf numFmtId="0" fontId="21" fillId="14" borderId="33" xfId="13" applyFont="1" applyFill="1" applyBorder="1" applyAlignment="1">
      <alignment horizontal="center" vertical="center"/>
    </xf>
    <xf numFmtId="0" fontId="23" fillId="8" borderId="34" xfId="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9" xfId="13" applyFont="1" applyFill="1" applyBorder="1" applyAlignment="1">
      <alignment horizontal="center" vertical="center"/>
    </xf>
    <xf numFmtId="0" fontId="21" fillId="14" borderId="31" xfId="13" applyFont="1" applyFill="1" applyBorder="1" applyAlignment="1">
      <alignment horizontal="center" vertical="center"/>
    </xf>
    <xf numFmtId="0" fontId="21" fillId="14" borderId="40" xfId="13" applyFont="1" applyFill="1" applyBorder="1" applyAlignment="1">
      <alignment horizontal="center" vertical="center"/>
    </xf>
    <xf numFmtId="0" fontId="23" fillId="8" borderId="40" xfId="3" applyFont="1" applyFill="1" applyBorder="1" applyAlignment="1">
      <alignment horizontal="center" vertical="center"/>
    </xf>
    <xf numFmtId="0" fontId="21" fillId="9" borderId="29" xfId="13" applyFont="1" applyFill="1" applyBorder="1" applyAlignment="1">
      <alignment horizontal="center" vertical="center"/>
    </xf>
    <xf numFmtId="0" fontId="21" fillId="9" borderId="42" xfId="13" applyFont="1" applyFill="1" applyBorder="1" applyAlignment="1">
      <alignment horizontal="center" vertical="center"/>
    </xf>
    <xf numFmtId="0" fontId="21" fillId="9" borderId="28" xfId="13" applyFont="1" applyFill="1" applyBorder="1" applyAlignment="1">
      <alignment horizontal="center" vertical="center"/>
    </xf>
    <xf numFmtId="0" fontId="23" fillId="8" borderId="29" xfId="3" applyFont="1" applyFill="1" applyBorder="1" applyAlignment="1">
      <alignment horizontal="center" vertical="center"/>
    </xf>
    <xf numFmtId="0" fontId="23" fillId="8" borderId="42" xfId="3" applyFont="1" applyFill="1" applyBorder="1" applyAlignment="1">
      <alignment horizontal="center" vertical="center"/>
    </xf>
    <xf numFmtId="0" fontId="21" fillId="14" borderId="28" xfId="13" applyFont="1" applyFill="1" applyBorder="1" applyAlignment="1">
      <alignment horizontal="center" vertical="center"/>
    </xf>
    <xf numFmtId="0" fontId="21" fillId="14" borderId="42" xfId="13" applyFont="1" applyFill="1" applyBorder="1" applyAlignment="1">
      <alignment horizontal="center" vertical="center"/>
    </xf>
    <xf numFmtId="0" fontId="18" fillId="17" borderId="0" xfId="7" applyFill="1" applyAlignment="1">
      <alignment horizontal="left" vertical="center"/>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wrapText="1"/>
    </xf>
    <xf numFmtId="0" fontId="23" fillId="8" borderId="29" xfId="3" applyFont="1" applyFill="1" applyBorder="1" applyAlignment="1">
      <alignment horizontal="center" vertical="center" wrapText="1"/>
    </xf>
    <xf numFmtId="0" fontId="23" fillId="8" borderId="42" xfId="3" applyFont="1" applyFill="1" applyBorder="1" applyAlignment="1">
      <alignment horizontal="center" vertical="center" wrapText="1"/>
    </xf>
    <xf numFmtId="4" fontId="21" fillId="9" borderId="31" xfId="13" applyNumberFormat="1" applyFont="1" applyFill="1" applyBorder="1" applyAlignment="1">
      <alignment horizontal="left" vertical="center" wrapText="1"/>
    </xf>
    <xf numFmtId="4" fontId="21" fillId="9" borderId="41" xfId="13" applyNumberFormat="1" applyFont="1" applyFill="1" applyBorder="1" applyAlignment="1">
      <alignment horizontal="left" vertical="center" wrapText="1"/>
    </xf>
    <xf numFmtId="4" fontId="21" fillId="9" borderId="28" xfId="13"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42" xfId="13" applyNumberFormat="1" applyFont="1" applyFill="1" applyBorder="1" applyAlignment="1">
      <alignment horizontal="center" vertical="center"/>
    </xf>
    <xf numFmtId="0" fontId="21" fillId="9" borderId="31" xfId="15" applyFont="1" applyFill="1" applyBorder="1" applyAlignment="1">
      <alignment horizontal="left" vertical="center" wrapText="1"/>
    </xf>
    <xf numFmtId="0" fontId="21" fillId="9" borderId="41" xfId="15" applyFont="1" applyFill="1" applyBorder="1" applyAlignment="1">
      <alignment horizontal="left" vertical="center" wrapText="1"/>
    </xf>
    <xf numFmtId="0" fontId="21" fillId="9" borderId="28" xfId="15" applyFont="1" applyFill="1" applyBorder="1" applyAlignment="1">
      <alignment horizontal="center" vertical="top" wrapText="1"/>
    </xf>
    <xf numFmtId="0" fontId="21" fillId="9" borderId="29" xfId="15" applyFont="1" applyFill="1" applyBorder="1" applyAlignment="1">
      <alignment horizontal="center" vertical="top" wrapText="1"/>
    </xf>
    <xf numFmtId="0" fontId="21" fillId="9" borderId="42" xfId="15" applyFont="1" applyFill="1" applyBorder="1" applyAlignment="1">
      <alignment horizontal="center" vertical="top" wrapText="1"/>
    </xf>
    <xf numFmtId="0" fontId="21" fillId="9" borderId="31" xfId="13" applyFont="1" applyFill="1" applyBorder="1" applyAlignment="1">
      <alignment horizontal="left" vertical="center" wrapText="1"/>
    </xf>
    <xf numFmtId="0" fontId="21" fillId="9" borderId="41" xfId="13" applyFont="1" applyFill="1" applyBorder="1" applyAlignment="1">
      <alignment horizontal="left" vertical="center" wrapText="1"/>
    </xf>
    <xf numFmtId="0" fontId="18" fillId="8" borderId="0" xfId="7" applyFill="1" applyAlignment="1">
      <alignment horizontal="left" vertical="center"/>
    </xf>
    <xf numFmtId="0" fontId="2" fillId="4" borderId="0" xfId="0" applyFont="1" applyFill="1" applyAlignment="1">
      <alignment horizontal="left"/>
    </xf>
    <xf numFmtId="0" fontId="0" fillId="5" borderId="0" xfId="0" applyFill="1" applyAlignment="1">
      <alignment horizontal="left"/>
    </xf>
    <xf numFmtId="0" fontId="2"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49" fontId="0" fillId="0" borderId="0" xfId="0" applyNumberFormat="1" applyFill="1" applyAlignment="1">
      <alignment wrapText="1"/>
    </xf>
    <xf numFmtId="49" fontId="3" fillId="0" borderId="0" xfId="0" applyNumberFormat="1" applyFont="1" applyFill="1" applyAlignment="1">
      <alignment wrapText="1"/>
    </xf>
    <xf numFmtId="49" fontId="0" fillId="0" borderId="54" xfId="0" applyNumberFormat="1" applyFill="1" applyBorder="1" applyAlignment="1">
      <alignment wrapText="1"/>
    </xf>
    <xf numFmtId="49" fontId="0" fillId="0" borderId="0" xfId="0" applyNumberFormat="1" applyFont="1" applyFill="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ustomBuiltin="1"/>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10646</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456266</xdr:colOff>
      <xdr:row>36</xdr:row>
      <xdr:rowOff>189006</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646766</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515198</xdr:colOff>
      <xdr:row>82</xdr:row>
      <xdr:rowOff>86683</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c.europa.eu/clima/sites/clima/files/long_term_strategy_brochure_en.pdf" TargetMode="External"/><Relationship Id="rId13" Type="http://schemas.microsoft.com/office/2017/10/relationships/threadedComment" Target="../threadedComments/threadedComment1.xml"/><Relationship Id="rId3" Type="http://schemas.openxmlformats.org/officeDocument/2006/relationships/hyperlink" Target="https://www.volkswagenag.com/en/news/fleet-customer/2021/01/electric_mobility_bonuses.html" TargetMode="External"/><Relationship Id="rId7" Type="http://schemas.openxmlformats.org/officeDocument/2006/relationships/hyperlink" Target="https://eur-lex.europa.eu/legal-content/EN/TXT/?uri=uriserv%3AOJ.L_.2018.156.01.0075.01.ENG" TargetMode="External"/><Relationship Id="rId12" Type="http://schemas.openxmlformats.org/officeDocument/2006/relationships/comments" Target="../comments1.xml"/><Relationship Id="rId2" Type="http://schemas.openxmlformats.org/officeDocument/2006/relationships/hyperlink" Target="https://ec.europa.eu/environment/air/quality/standards.htm"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cleanenergywire.org/factsheets/whats-new-germanys-renewable-energy-act-2021" TargetMode="External"/><Relationship Id="rId11" Type="http://schemas.openxmlformats.org/officeDocument/2006/relationships/vmlDrawing" Target="../drawings/vmlDrawing1.vml"/><Relationship Id="rId5" Type="http://schemas.openxmlformats.org/officeDocument/2006/relationships/hyperlink" Target="https://ec.europa.eu/docsroom/documents/15866/attachments/1/translations/en/renditions/native" TargetMode="External"/><Relationship Id="rId10" Type="http://schemas.openxmlformats.org/officeDocument/2006/relationships/printerSettings" Target="../printerSettings/printerSettings2.bin"/><Relationship Id="rId4" Type="http://schemas.openxmlformats.org/officeDocument/2006/relationships/hyperlink" Target="https://eur-lex.europa.eu/legal-content/EN/TXT/?uri=CELEX:32009L0030" TargetMode="External"/><Relationship Id="rId9" Type="http://schemas.openxmlformats.org/officeDocument/2006/relationships/hyperlink" Target="https://en.wikipedia.org/wiki/List_of_countries_by_meat_consumption_per_capita%20(article%20revision%2000:12,%2022%20Feb%2020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22" workbookViewId="0">
      <selection activeCell="H34" sqref="H34"/>
    </sheetView>
  </sheetViews>
  <sheetFormatPr defaultColWidth="8.86328125" defaultRowHeight="14.75" x14ac:dyDescent="0.75"/>
  <cols>
    <col min="1" max="1" width="28.7265625" style="8" customWidth="1"/>
    <col min="2" max="2" width="24.40625" style="8" customWidth="1"/>
    <col min="3" max="16384" width="8.86328125" style="8"/>
  </cols>
  <sheetData>
    <row r="1" spans="1:2" x14ac:dyDescent="0.75">
      <c r="A1" s="12" t="s">
        <v>107</v>
      </c>
    </row>
    <row r="3" spans="1:2" x14ac:dyDescent="0.75">
      <c r="A3" s="8" t="s">
        <v>108</v>
      </c>
    </row>
    <row r="4" spans="1:2" x14ac:dyDescent="0.75">
      <c r="A4" s="8" t="s">
        <v>146</v>
      </c>
    </row>
    <row r="5" spans="1:2" x14ac:dyDescent="0.75">
      <c r="A5" s="8" t="s">
        <v>112</v>
      </c>
    </row>
    <row r="6" spans="1:2" x14ac:dyDescent="0.75">
      <c r="A6" s="8" t="s">
        <v>109</v>
      </c>
    </row>
    <row r="8" spans="1:2" x14ac:dyDescent="0.75">
      <c r="A8" s="8" t="s">
        <v>110</v>
      </c>
    </row>
    <row r="9" spans="1:2" x14ac:dyDescent="0.75">
      <c r="A9" s="8" t="s">
        <v>111</v>
      </c>
    </row>
    <row r="10" spans="1:2" x14ac:dyDescent="0.75">
      <c r="A10" s="47" t="s">
        <v>2903</v>
      </c>
    </row>
    <row r="11" spans="1:2" x14ac:dyDescent="0.75">
      <c r="A11" s="47"/>
    </row>
    <row r="12" spans="1:2" x14ac:dyDescent="0.75">
      <c r="A12" s="8" t="s">
        <v>113</v>
      </c>
    </row>
    <row r="13" spans="1:2" x14ac:dyDescent="0.75">
      <c r="A13" s="8" t="s">
        <v>114</v>
      </c>
    </row>
    <row r="14" spans="1:2" x14ac:dyDescent="0.75">
      <c r="A14" s="8" t="s">
        <v>115</v>
      </c>
    </row>
    <row r="16" spans="1:2" x14ac:dyDescent="0.75">
      <c r="A16" s="48" t="s">
        <v>2997</v>
      </c>
      <c r="B16" s="276"/>
    </row>
    <row r="17" spans="1:3" x14ac:dyDescent="0.75">
      <c r="A17" s="279" t="s">
        <v>2980</v>
      </c>
      <c r="B17" s="231">
        <f>MAX(PolicyLevers!H:H)</f>
        <v>1511</v>
      </c>
    </row>
    <row r="18" spans="1:3" x14ac:dyDescent="0.75">
      <c r="A18" s="280" t="s">
        <v>2996</v>
      </c>
      <c r="B18" s="231" t="str">
        <f t="array" ref="B18">IF(MIN(IF(COUNTIF(PolicyLevers!$H$2:$H$1163,PolicyLevers!$H$2:$H$1163)&gt;1,PolicyLevers!$H$2:$H$1163, ""))=0,"No duplicate ID numbers",MIN(IF(COUNTIF(PolicyLevers!$H$2:$H$1163,PolicyLevers!$H$2:$H$1163)&gt;1,PolicyLevers!$H$2:$H$1163, "")))</f>
        <v>No duplicate ID numbers</v>
      </c>
    </row>
    <row r="19" spans="1:3" ht="29.5" x14ac:dyDescent="0.75">
      <c r="A19" s="125" t="s">
        <v>3158</v>
      </c>
      <c r="B19" s="231" t="str">
        <f t="array" ref="B19">IF(MIN(IF((NOT(ISNUMBER(PolicyLevers!$H$2:$H$1163)))*(ISTEXT(PolicyLevers!$I$2:$I$1163)),ROW(PolicyLevers!$H$2:$H$1163)))=0,"No missing ID numbers",MIN(IF((NOT(ISNUMBER(PolicyLevers!$H$2:$H$1163)))*(ISTEXT(PolicyLevers!$I$2:$I$1163)),ROW(PolicyLevers!$H$2:$H$1163))))</f>
        <v>No missing ID numbers</v>
      </c>
    </row>
    <row r="21" spans="1:3" x14ac:dyDescent="0.75">
      <c r="A21" s="48" t="s">
        <v>3400</v>
      </c>
      <c r="B21" s="276"/>
    </row>
    <row r="22" spans="1:3" x14ac:dyDescent="0.75">
      <c r="A22" s="8" t="s">
        <v>3394</v>
      </c>
    </row>
    <row r="23" spans="1:3" x14ac:dyDescent="0.75">
      <c r="A23" s="8" t="s">
        <v>3395</v>
      </c>
    </row>
    <row r="24" spans="1:3" x14ac:dyDescent="0.75">
      <c r="A24" s="8" t="s">
        <v>3396</v>
      </c>
    </row>
    <row r="25" spans="1:3" x14ac:dyDescent="0.75">
      <c r="A25" s="8" t="s">
        <v>3397</v>
      </c>
    </row>
    <row r="27" spans="1:3" x14ac:dyDescent="0.75">
      <c r="A27" s="48" t="s">
        <v>3398</v>
      </c>
      <c r="B27" s="276"/>
      <c r="C27" s="276"/>
    </row>
    <row r="28" spans="1:3" x14ac:dyDescent="0.75">
      <c r="A28" s="8" t="s">
        <v>2990</v>
      </c>
    </row>
    <row r="29" spans="1:3" x14ac:dyDescent="0.75">
      <c r="A29" s="8" t="s">
        <v>2976</v>
      </c>
    </row>
    <row r="30" spans="1:3" x14ac:dyDescent="0.75">
      <c r="A30" s="8" t="s">
        <v>2977</v>
      </c>
    </row>
    <row r="31" spans="1:3" x14ac:dyDescent="0.75">
      <c r="A31" s="8" t="s">
        <v>2978</v>
      </c>
    </row>
    <row r="32" spans="1:3" x14ac:dyDescent="0.75">
      <c r="A32" s="8" t="s">
        <v>2979</v>
      </c>
    </row>
    <row r="34" spans="1:2" x14ac:dyDescent="0.75">
      <c r="A34" s="8" t="s">
        <v>2991</v>
      </c>
    </row>
    <row r="35" spans="1:2" x14ac:dyDescent="0.75">
      <c r="A35" s="8" t="s">
        <v>2974</v>
      </c>
    </row>
    <row r="36" spans="1:2" x14ac:dyDescent="0.75">
      <c r="A36" s="8" t="s">
        <v>2975</v>
      </c>
    </row>
    <row r="38" spans="1:2" x14ac:dyDescent="0.75">
      <c r="A38" s="8" t="s">
        <v>2992</v>
      </c>
    </row>
    <row r="39" spans="1:2" x14ac:dyDescent="0.75">
      <c r="A39" s="8" t="s">
        <v>2981</v>
      </c>
    </row>
    <row r="40" spans="1:2" x14ac:dyDescent="0.75">
      <c r="A40" s="8" t="s">
        <v>2982</v>
      </c>
    </row>
    <row r="42" spans="1:2" x14ac:dyDescent="0.75">
      <c r="A42" s="8" t="s">
        <v>2993</v>
      </c>
    </row>
    <row r="43" spans="1:2" x14ac:dyDescent="0.75">
      <c r="A43" s="8" t="s">
        <v>2983</v>
      </c>
    </row>
    <row r="44" spans="1:2" x14ac:dyDescent="0.75">
      <c r="A44" s="8" t="s">
        <v>2984</v>
      </c>
    </row>
    <row r="46" spans="1:2" x14ac:dyDescent="0.75">
      <c r="A46" s="48" t="s">
        <v>3399</v>
      </c>
      <c r="B46" s="276"/>
    </row>
    <row r="47" spans="1:2" x14ac:dyDescent="0.75">
      <c r="A47" s="8" t="s">
        <v>2985</v>
      </c>
    </row>
    <row r="48" spans="1:2" x14ac:dyDescent="0.75">
      <c r="A48" s="8" t="s">
        <v>2986</v>
      </c>
    </row>
    <row r="50" spans="1:1" x14ac:dyDescent="0.75">
      <c r="A50" s="8" t="s">
        <v>2987</v>
      </c>
    </row>
    <row r="51" spans="1:1" x14ac:dyDescent="0.75">
      <c r="A51" s="8" t="s">
        <v>2994</v>
      </c>
    </row>
    <row r="52" spans="1:1" x14ac:dyDescent="0.75">
      <c r="A52" s="8" t="s">
        <v>2988</v>
      </c>
    </row>
    <row r="53" spans="1:1" x14ac:dyDescent="0.75">
      <c r="A53" s="8" t="s">
        <v>2989</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N97"/>
  <sheetViews>
    <sheetView tabSelected="1" topLeftCell="H1" zoomScale="90" zoomScaleNormal="90" workbookViewId="0">
      <pane ySplit="3" topLeftCell="A4" activePane="bottomLeft" state="frozen"/>
      <selection pane="bottomLeft" activeCell="J88" sqref="J88:J89"/>
    </sheetView>
  </sheetViews>
  <sheetFormatPr defaultRowHeight="14.75" x14ac:dyDescent="0.75"/>
  <cols>
    <col min="1" max="5" width="20.1328125" customWidth="1"/>
    <col min="6" max="8" width="10.1328125" customWidth="1"/>
    <col min="9" max="9" width="20.1328125" customWidth="1"/>
    <col min="10" max="10" width="153.26953125" customWidth="1"/>
    <col min="11" max="12" width="20.1328125" customWidth="1"/>
    <col min="13" max="13" width="129.26953125" style="446" customWidth="1"/>
    <col min="14" max="14" width="67.58984375" customWidth="1"/>
  </cols>
  <sheetData>
    <row r="1" spans="1:14" x14ac:dyDescent="0.75">
      <c r="A1" s="228" t="s">
        <v>3379</v>
      </c>
      <c r="M1" s="449"/>
    </row>
    <row r="2" spans="1:14" x14ac:dyDescent="0.75">
      <c r="A2" s="422" t="s">
        <v>3380</v>
      </c>
      <c r="M2" s="449"/>
    </row>
    <row r="3" spans="1:14" ht="44.25" x14ac:dyDescent="0.75">
      <c r="A3" s="219" t="s">
        <v>3</v>
      </c>
      <c r="B3" s="219" t="s">
        <v>0</v>
      </c>
      <c r="C3" s="219" t="s">
        <v>1</v>
      </c>
      <c r="D3" s="52" t="s">
        <v>363</v>
      </c>
      <c r="E3" s="51" t="s">
        <v>2326</v>
      </c>
      <c r="F3" s="421" t="s">
        <v>71</v>
      </c>
      <c r="G3" s="421" t="s">
        <v>72</v>
      </c>
      <c r="H3" s="421" t="s">
        <v>84</v>
      </c>
      <c r="I3" s="51" t="s">
        <v>30</v>
      </c>
      <c r="J3" s="309" t="s">
        <v>2</v>
      </c>
      <c r="K3" s="51" t="s">
        <v>461</v>
      </c>
      <c r="L3" s="51" t="s">
        <v>196</v>
      </c>
      <c r="M3" s="292" t="s">
        <v>153</v>
      </c>
      <c r="N3" s="49" t="s">
        <v>154</v>
      </c>
    </row>
    <row r="4" spans="1:14" ht="44.25" x14ac:dyDescent="0.75">
      <c r="A4" s="214" t="s">
        <v>4</v>
      </c>
      <c r="B4" s="214" t="s">
        <v>2468</v>
      </c>
      <c r="C4" s="4" t="s">
        <v>2463</v>
      </c>
      <c r="D4" s="2" t="s">
        <v>2462</v>
      </c>
      <c r="E4" s="2" t="s">
        <v>2464</v>
      </c>
      <c r="F4" s="217">
        <v>0</v>
      </c>
      <c r="G4" s="217">
        <v>1</v>
      </c>
      <c r="H4" s="217">
        <v>0.02</v>
      </c>
      <c r="I4" s="2" t="s">
        <v>2465</v>
      </c>
      <c r="J4" s="513" t="s">
        <v>3409</v>
      </c>
      <c r="K4" s="66" t="s">
        <v>2467</v>
      </c>
      <c r="L4" s="222" t="s">
        <v>2466</v>
      </c>
      <c r="M4" s="453" t="s">
        <v>3410</v>
      </c>
    </row>
    <row r="5" spans="1:14" ht="59" x14ac:dyDescent="0.75">
      <c r="A5" s="213" t="s">
        <v>4</v>
      </c>
      <c r="B5" s="214" t="s">
        <v>2542</v>
      </c>
      <c r="C5" s="4" t="s">
        <v>2543</v>
      </c>
      <c r="D5" s="2" t="s">
        <v>2543</v>
      </c>
      <c r="E5" s="2" t="s">
        <v>2544</v>
      </c>
      <c r="F5" s="224">
        <v>0</v>
      </c>
      <c r="G5" s="224">
        <v>300</v>
      </c>
      <c r="H5" s="224">
        <v>5</v>
      </c>
      <c r="I5" s="2" t="s">
        <v>2545</v>
      </c>
      <c r="J5" s="514" t="s">
        <v>3411</v>
      </c>
      <c r="K5" s="2"/>
      <c r="L5" s="222" t="s">
        <v>2825</v>
      </c>
      <c r="M5" s="425" t="s">
        <v>3412</v>
      </c>
    </row>
    <row r="6" spans="1:14" ht="59" x14ac:dyDescent="0.75">
      <c r="A6" s="213" t="s">
        <v>4</v>
      </c>
      <c r="B6" s="213" t="s">
        <v>2538</v>
      </c>
      <c r="C6" s="4" t="s">
        <v>2539</v>
      </c>
      <c r="D6" s="213" t="s">
        <v>2546</v>
      </c>
      <c r="E6" s="212" t="s">
        <v>2540</v>
      </c>
      <c r="F6" s="59">
        <v>0</v>
      </c>
      <c r="G6" s="59">
        <v>1</v>
      </c>
      <c r="H6" s="59">
        <v>0.02</v>
      </c>
      <c r="I6" s="53" t="s">
        <v>2541</v>
      </c>
      <c r="J6" s="513" t="s">
        <v>3413</v>
      </c>
      <c r="K6" s="66"/>
      <c r="L6" s="66" t="s">
        <v>2826</v>
      </c>
      <c r="M6" s="454" t="s">
        <v>3414</v>
      </c>
    </row>
    <row r="7" spans="1:14" ht="368.75" x14ac:dyDescent="0.75">
      <c r="A7" s="213" t="s">
        <v>4</v>
      </c>
      <c r="B7" s="213" t="s">
        <v>3202</v>
      </c>
      <c r="C7" s="4" t="s">
        <v>485</v>
      </c>
      <c r="D7" s="213" t="s">
        <v>3203</v>
      </c>
      <c r="E7" s="212" t="s">
        <v>2369</v>
      </c>
      <c r="F7" s="59">
        <v>0</v>
      </c>
      <c r="G7" s="59">
        <v>1</v>
      </c>
      <c r="H7" s="59">
        <v>0.01</v>
      </c>
      <c r="I7" s="53" t="s">
        <v>486</v>
      </c>
      <c r="J7" s="513" t="s">
        <v>3415</v>
      </c>
      <c r="K7" s="66" t="s">
        <v>487</v>
      </c>
      <c r="L7" s="66" t="s">
        <v>488</v>
      </c>
      <c r="M7" s="447" t="s">
        <v>3416</v>
      </c>
    </row>
    <row r="8" spans="1:14" ht="59" x14ac:dyDescent="0.75">
      <c r="A8" s="213" t="s">
        <v>4</v>
      </c>
      <c r="B8" s="213" t="s">
        <v>484</v>
      </c>
      <c r="C8" s="4" t="s">
        <v>480</v>
      </c>
      <c r="D8" s="213" t="s">
        <v>479</v>
      </c>
      <c r="E8" s="212" t="s">
        <v>2368</v>
      </c>
      <c r="F8" s="59">
        <v>0</v>
      </c>
      <c r="G8" s="59">
        <v>0.5</v>
      </c>
      <c r="H8" s="59">
        <v>0.01</v>
      </c>
      <c r="I8" s="66" t="s">
        <v>481</v>
      </c>
      <c r="J8" s="515" t="s">
        <v>3417</v>
      </c>
      <c r="K8" s="66" t="s">
        <v>482</v>
      </c>
      <c r="L8" s="66" t="s">
        <v>483</v>
      </c>
      <c r="M8" s="455" t="s">
        <v>3418</v>
      </c>
    </row>
    <row r="9" spans="1:14" ht="73.75" x14ac:dyDescent="0.75">
      <c r="A9" s="212" t="s">
        <v>4</v>
      </c>
      <c r="B9" s="212" t="s">
        <v>11</v>
      </c>
      <c r="C9" s="4" t="s">
        <v>116</v>
      </c>
      <c r="D9" s="54" t="s">
        <v>11</v>
      </c>
      <c r="E9" s="212" t="s">
        <v>2367</v>
      </c>
      <c r="F9" s="57">
        <v>0</v>
      </c>
      <c r="G9" s="57">
        <v>1</v>
      </c>
      <c r="H9" s="58">
        <v>0.02</v>
      </c>
      <c r="I9" s="53" t="s">
        <v>462</v>
      </c>
      <c r="J9" s="513" t="s">
        <v>3419</v>
      </c>
      <c r="K9" s="53" t="s">
        <v>197</v>
      </c>
      <c r="L9" s="9" t="s">
        <v>198</v>
      </c>
      <c r="M9" s="293" t="s">
        <v>155</v>
      </c>
      <c r="N9" s="53" t="s">
        <v>179</v>
      </c>
    </row>
    <row r="10" spans="1:14" ht="324.5" x14ac:dyDescent="0.75">
      <c r="A10" s="212" t="s">
        <v>4</v>
      </c>
      <c r="B10" s="212" t="s">
        <v>5</v>
      </c>
      <c r="C10" s="4" t="s">
        <v>316</v>
      </c>
      <c r="D10" s="54" t="s">
        <v>364</v>
      </c>
      <c r="E10" s="212" t="s">
        <v>2366</v>
      </c>
      <c r="F10" s="57">
        <v>0</v>
      </c>
      <c r="G10" s="57">
        <f>ROUND(MaxBoundCalculations!B88,1)</f>
        <v>1</v>
      </c>
      <c r="H10" s="57">
        <v>0.01</v>
      </c>
      <c r="I10" s="53" t="s">
        <v>117</v>
      </c>
      <c r="J10" s="513" t="s">
        <v>3466</v>
      </c>
      <c r="K10" s="53" t="s">
        <v>199</v>
      </c>
      <c r="L10" s="9" t="s">
        <v>200</v>
      </c>
      <c r="M10" s="293" t="s">
        <v>3465</v>
      </c>
      <c r="N10" s="53" t="s">
        <v>3381</v>
      </c>
    </row>
    <row r="11" spans="1:14" ht="162.25" x14ac:dyDescent="0.75">
      <c r="A11" s="213" t="s">
        <v>4</v>
      </c>
      <c r="B11" s="213" t="s">
        <v>3204</v>
      </c>
      <c r="C11" s="4" t="s">
        <v>2584</v>
      </c>
      <c r="D11" s="213" t="s">
        <v>3205</v>
      </c>
      <c r="E11" s="212" t="s">
        <v>2585</v>
      </c>
      <c r="F11" s="59">
        <v>0</v>
      </c>
      <c r="G11" s="59">
        <v>1</v>
      </c>
      <c r="H11" s="59">
        <v>0.01</v>
      </c>
      <c r="I11" s="53" t="s">
        <v>486</v>
      </c>
      <c r="J11" s="513" t="s">
        <v>3420</v>
      </c>
      <c r="K11" s="66"/>
      <c r="L11" s="66" t="s">
        <v>2827</v>
      </c>
      <c r="M11" s="448" t="s">
        <v>2586</v>
      </c>
    </row>
    <row r="12" spans="1:14" ht="44.25" x14ac:dyDescent="0.75">
      <c r="A12" s="213" t="s">
        <v>4</v>
      </c>
      <c r="B12" s="213" t="s">
        <v>489</v>
      </c>
      <c r="C12" s="4" t="s">
        <v>490</v>
      </c>
      <c r="D12" s="213" t="s">
        <v>489</v>
      </c>
      <c r="E12" s="212" t="s">
        <v>2365</v>
      </c>
      <c r="F12" s="60">
        <v>0</v>
      </c>
      <c r="G12" s="60">
        <v>0.2</v>
      </c>
      <c r="H12" s="60">
        <v>0.01</v>
      </c>
      <c r="I12" s="9" t="s">
        <v>491</v>
      </c>
      <c r="J12" s="513" t="s">
        <v>3421</v>
      </c>
      <c r="K12" s="53" t="s">
        <v>492</v>
      </c>
      <c r="L12" s="9" t="s">
        <v>493</v>
      </c>
      <c r="M12" s="455" t="s">
        <v>3422</v>
      </c>
    </row>
    <row r="13" spans="1:14" ht="132.75" x14ac:dyDescent="0.75">
      <c r="A13" s="212" t="s">
        <v>4</v>
      </c>
      <c r="B13" s="212" t="s">
        <v>3170</v>
      </c>
      <c r="C13" s="4" t="s">
        <v>3171</v>
      </c>
      <c r="D13" s="212" t="s">
        <v>3170</v>
      </c>
      <c r="E13" s="212" t="s">
        <v>3172</v>
      </c>
      <c r="F13" s="58">
        <v>0</v>
      </c>
      <c r="G13" s="58">
        <f>-ROUND(MaxBoundCalculations!$B$206,2)</f>
        <v>0.26</v>
      </c>
      <c r="H13" s="58">
        <v>0.01</v>
      </c>
      <c r="I13" s="53" t="s">
        <v>3173</v>
      </c>
      <c r="J13" s="513" t="s">
        <v>3382</v>
      </c>
      <c r="K13" s="53" t="s">
        <v>201</v>
      </c>
      <c r="L13" s="9" t="s">
        <v>202</v>
      </c>
      <c r="M13" s="295" t="s">
        <v>3391</v>
      </c>
    </row>
    <row r="14" spans="1:14" ht="177" x14ac:dyDescent="0.75">
      <c r="A14" s="212" t="s">
        <v>73</v>
      </c>
      <c r="B14" s="212" t="s">
        <v>15</v>
      </c>
      <c r="C14" s="4" t="s">
        <v>2576</v>
      </c>
      <c r="D14" s="212" t="s">
        <v>15</v>
      </c>
      <c r="E14" s="212" t="s">
        <v>2575</v>
      </c>
      <c r="F14" s="57">
        <v>0</v>
      </c>
      <c r="G14" s="57">
        <v>1</v>
      </c>
      <c r="H14" s="57">
        <v>0.01</v>
      </c>
      <c r="I14" s="53" t="s">
        <v>119</v>
      </c>
      <c r="J14" s="513" t="s">
        <v>3469</v>
      </c>
      <c r="K14" s="53" t="s">
        <v>203</v>
      </c>
      <c r="L14" s="9" t="s">
        <v>204</v>
      </c>
      <c r="M14" s="293" t="s">
        <v>3383</v>
      </c>
    </row>
    <row r="15" spans="1:14" ht="73.75" x14ac:dyDescent="0.75">
      <c r="A15" s="212" t="s">
        <v>73</v>
      </c>
      <c r="B15" s="212" t="s">
        <v>105</v>
      </c>
      <c r="C15" s="4" t="s">
        <v>317</v>
      </c>
      <c r="D15" s="212" t="s">
        <v>105</v>
      </c>
      <c r="E15" s="212" t="s">
        <v>2364</v>
      </c>
      <c r="F15" s="57">
        <v>0</v>
      </c>
      <c r="G15" s="57">
        <v>0.75</v>
      </c>
      <c r="H15" s="57">
        <v>0.01</v>
      </c>
      <c r="I15" s="53" t="s">
        <v>32</v>
      </c>
      <c r="J15" s="513" t="s">
        <v>3423</v>
      </c>
      <c r="K15" s="53" t="s">
        <v>205</v>
      </c>
      <c r="L15" s="9" t="s">
        <v>206</v>
      </c>
      <c r="M15" s="293" t="s">
        <v>156</v>
      </c>
      <c r="N15" s="53" t="s">
        <v>448</v>
      </c>
    </row>
    <row r="16" spans="1:14" ht="59" x14ac:dyDescent="0.75">
      <c r="A16" s="212" t="s">
        <v>73</v>
      </c>
      <c r="B16" s="212" t="s">
        <v>14</v>
      </c>
      <c r="C16" s="4" t="s">
        <v>7</v>
      </c>
      <c r="D16" s="212" t="s">
        <v>14</v>
      </c>
      <c r="E16" s="212" t="s">
        <v>2363</v>
      </c>
      <c r="F16" s="61">
        <v>0</v>
      </c>
      <c r="G16" s="61">
        <v>1</v>
      </c>
      <c r="H16" s="61">
        <v>1</v>
      </c>
      <c r="I16" s="53" t="s">
        <v>31</v>
      </c>
      <c r="J16" s="513" t="s">
        <v>3425</v>
      </c>
      <c r="K16" s="53" t="s">
        <v>207</v>
      </c>
      <c r="L16" s="9" t="s">
        <v>208</v>
      </c>
      <c r="M16" s="453" t="s">
        <v>3424</v>
      </c>
    </row>
    <row r="17" spans="1:14" ht="59" x14ac:dyDescent="0.75">
      <c r="A17" s="212" t="s">
        <v>73</v>
      </c>
      <c r="B17" s="212" t="s">
        <v>274</v>
      </c>
      <c r="C17" s="4" t="s">
        <v>318</v>
      </c>
      <c r="D17" s="54" t="s">
        <v>365</v>
      </c>
      <c r="E17" s="212" t="s">
        <v>2362</v>
      </c>
      <c r="F17" s="61">
        <v>0</v>
      </c>
      <c r="G17" s="58">
        <f>ROUND(MaxBoundCalculations!B172,2)</f>
        <v>0.24</v>
      </c>
      <c r="H17" s="62">
        <v>5.0000000000000001E-3</v>
      </c>
      <c r="I17" s="53" t="s">
        <v>275</v>
      </c>
      <c r="J17" s="513" t="s">
        <v>3426</v>
      </c>
      <c r="K17" s="53" t="s">
        <v>276</v>
      </c>
      <c r="L17" s="9" t="s">
        <v>277</v>
      </c>
      <c r="M17" s="455" t="s">
        <v>3427</v>
      </c>
      <c r="N17" s="9" t="s">
        <v>415</v>
      </c>
    </row>
    <row r="18" spans="1:14" ht="59" x14ac:dyDescent="0.75">
      <c r="A18" s="212" t="s">
        <v>73</v>
      </c>
      <c r="B18" s="212" t="s">
        <v>278</v>
      </c>
      <c r="C18" s="4" t="s">
        <v>281</v>
      </c>
      <c r="D18" s="54" t="s">
        <v>365</v>
      </c>
      <c r="E18" s="212" t="s">
        <v>2361</v>
      </c>
      <c r="F18" s="61">
        <v>0</v>
      </c>
      <c r="G18" s="57">
        <v>0.5</v>
      </c>
      <c r="H18" s="58">
        <v>0.01</v>
      </c>
      <c r="I18" s="53" t="s">
        <v>282</v>
      </c>
      <c r="J18" s="513" t="s">
        <v>3429</v>
      </c>
      <c r="K18" s="53" t="s">
        <v>279</v>
      </c>
      <c r="L18" s="9" t="s">
        <v>280</v>
      </c>
      <c r="M18" s="294" t="s">
        <v>3428</v>
      </c>
      <c r="N18" s="55"/>
    </row>
    <row r="19" spans="1:14" ht="44.25" x14ac:dyDescent="0.75">
      <c r="A19" s="212" t="s">
        <v>73</v>
      </c>
      <c r="B19" s="212" t="s">
        <v>13</v>
      </c>
      <c r="C19" s="4" t="s">
        <v>132</v>
      </c>
      <c r="D19" s="212" t="s">
        <v>13</v>
      </c>
      <c r="E19" s="212" t="s">
        <v>2360</v>
      </c>
      <c r="F19" s="61">
        <v>0</v>
      </c>
      <c r="G19" s="61">
        <v>1</v>
      </c>
      <c r="H19" s="61">
        <v>1</v>
      </c>
      <c r="I19" s="53" t="s">
        <v>31</v>
      </c>
      <c r="J19" s="513" t="s">
        <v>3112</v>
      </c>
      <c r="K19" s="53" t="s">
        <v>209</v>
      </c>
      <c r="L19" s="9" t="s">
        <v>210</v>
      </c>
      <c r="M19" s="294" t="s">
        <v>76</v>
      </c>
      <c r="N19" s="55"/>
    </row>
    <row r="20" spans="1:14" ht="44.25" x14ac:dyDescent="0.75">
      <c r="A20" s="212" t="s">
        <v>73</v>
      </c>
      <c r="B20" s="212" t="s">
        <v>2551</v>
      </c>
      <c r="C20" s="4" t="s">
        <v>2550</v>
      </c>
      <c r="D20" s="212" t="s">
        <v>16</v>
      </c>
      <c r="E20" s="212" t="s">
        <v>2359</v>
      </c>
      <c r="F20" s="57">
        <v>0</v>
      </c>
      <c r="G20" s="57">
        <v>0.5</v>
      </c>
      <c r="H20" s="57">
        <v>0.01</v>
      </c>
      <c r="I20" s="53" t="s">
        <v>2552</v>
      </c>
      <c r="J20" s="513" t="s">
        <v>3430</v>
      </c>
      <c r="K20" s="53" t="s">
        <v>211</v>
      </c>
      <c r="L20" s="9" t="s">
        <v>212</v>
      </c>
      <c r="M20" s="455" t="s">
        <v>3431</v>
      </c>
    </row>
    <row r="21" spans="1:14" ht="44.25" x14ac:dyDescent="0.75">
      <c r="A21" s="212" t="s">
        <v>73</v>
      </c>
      <c r="B21" s="212" t="s">
        <v>12</v>
      </c>
      <c r="C21" s="4" t="s">
        <v>6</v>
      </c>
      <c r="D21" s="212" t="s">
        <v>12</v>
      </c>
      <c r="E21" s="212" t="s">
        <v>2358</v>
      </c>
      <c r="F21" s="61">
        <v>0</v>
      </c>
      <c r="G21" s="61">
        <v>1</v>
      </c>
      <c r="H21" s="61">
        <v>1</v>
      </c>
      <c r="I21" s="53" t="s">
        <v>31</v>
      </c>
      <c r="J21" s="513" t="s">
        <v>3432</v>
      </c>
      <c r="K21" s="53" t="s">
        <v>213</v>
      </c>
      <c r="L21" s="9" t="s">
        <v>214</v>
      </c>
    </row>
    <row r="22" spans="1:14" ht="29.5" x14ac:dyDescent="0.75">
      <c r="A22" s="213" t="s">
        <v>8</v>
      </c>
      <c r="B22" s="213" t="s">
        <v>348</v>
      </c>
      <c r="C22" s="4" t="s">
        <v>349</v>
      </c>
      <c r="D22" s="213" t="s">
        <v>348</v>
      </c>
      <c r="E22" s="212" t="s">
        <v>2357</v>
      </c>
      <c r="F22" s="63">
        <v>0</v>
      </c>
      <c r="G22" s="63">
        <v>1</v>
      </c>
      <c r="H22" s="63">
        <v>1</v>
      </c>
      <c r="I22" s="9" t="s">
        <v>31</v>
      </c>
      <c r="J22" s="513" t="s">
        <v>3384</v>
      </c>
      <c r="K22" s="53" t="s">
        <v>350</v>
      </c>
      <c r="L22" s="9" t="s">
        <v>351</v>
      </c>
    </row>
    <row r="23" spans="1:14" ht="59" x14ac:dyDescent="0.75">
      <c r="A23" s="213" t="s">
        <v>8</v>
      </c>
      <c r="B23" s="213" t="s">
        <v>28</v>
      </c>
      <c r="C23" s="4" t="s">
        <v>3208</v>
      </c>
      <c r="D23" s="53" t="s">
        <v>3329</v>
      </c>
      <c r="E23" s="213" t="s">
        <v>3209</v>
      </c>
      <c r="F23" s="59">
        <v>0</v>
      </c>
      <c r="G23" s="59">
        <v>1</v>
      </c>
      <c r="H23" s="59">
        <v>0.01</v>
      </c>
      <c r="I23" s="9" t="s">
        <v>2955</v>
      </c>
      <c r="J23" s="513" t="s">
        <v>3210</v>
      </c>
      <c r="K23" s="53" t="s">
        <v>251</v>
      </c>
      <c r="L23" s="9" t="s">
        <v>252</v>
      </c>
    </row>
    <row r="24" spans="1:14" ht="118" x14ac:dyDescent="0.75">
      <c r="A24" s="212" t="s">
        <v>8</v>
      </c>
      <c r="B24" s="53" t="s">
        <v>3330</v>
      </c>
      <c r="C24" s="4" t="s">
        <v>2872</v>
      </c>
      <c r="D24" s="53" t="s">
        <v>3330</v>
      </c>
      <c r="E24" s="212" t="s">
        <v>2346</v>
      </c>
      <c r="F24" s="57">
        <v>0</v>
      </c>
      <c r="G24" s="58">
        <v>1</v>
      </c>
      <c r="H24" s="58">
        <v>0.01</v>
      </c>
      <c r="I24" s="53" t="s">
        <v>36</v>
      </c>
      <c r="J24" s="513" t="s">
        <v>3470</v>
      </c>
      <c r="K24" s="53" t="s">
        <v>2535</v>
      </c>
      <c r="L24" s="9" t="s">
        <v>2536</v>
      </c>
      <c r="M24" s="455" t="s">
        <v>3433</v>
      </c>
    </row>
    <row r="25" spans="1:14" ht="44.25" x14ac:dyDescent="0.75">
      <c r="A25" s="213" t="s">
        <v>8</v>
      </c>
      <c r="B25" s="213" t="s">
        <v>283</v>
      </c>
      <c r="C25" s="4" t="s">
        <v>286</v>
      </c>
      <c r="D25" s="213" t="s">
        <v>366</v>
      </c>
      <c r="E25" s="212" t="s">
        <v>2356</v>
      </c>
      <c r="F25" s="60">
        <v>-0.5</v>
      </c>
      <c r="G25" s="60">
        <v>1</v>
      </c>
      <c r="H25" s="60">
        <v>0.02</v>
      </c>
      <c r="I25" s="9" t="s">
        <v>287</v>
      </c>
      <c r="J25" s="513" t="s">
        <v>3434</v>
      </c>
      <c r="K25" s="53" t="s">
        <v>289</v>
      </c>
      <c r="L25" s="9" t="s">
        <v>291</v>
      </c>
      <c r="M25" s="294" t="s">
        <v>158</v>
      </c>
    </row>
    <row r="26" spans="1:14" ht="44.25" x14ac:dyDescent="0.75">
      <c r="A26" s="213" t="s">
        <v>8</v>
      </c>
      <c r="B26" s="213" t="s">
        <v>284</v>
      </c>
      <c r="C26" s="4" t="s">
        <v>285</v>
      </c>
      <c r="D26" s="213" t="s">
        <v>366</v>
      </c>
      <c r="E26" s="212" t="s">
        <v>2355</v>
      </c>
      <c r="F26" s="60">
        <v>-0.5</v>
      </c>
      <c r="G26" s="60">
        <v>1</v>
      </c>
      <c r="H26" s="60">
        <v>0.02</v>
      </c>
      <c r="I26" s="9" t="s">
        <v>288</v>
      </c>
      <c r="J26" s="513" t="s">
        <v>3435</v>
      </c>
      <c r="K26" s="53" t="s">
        <v>290</v>
      </c>
      <c r="L26" s="9" t="s">
        <v>291</v>
      </c>
      <c r="M26" s="294" t="s">
        <v>158</v>
      </c>
    </row>
    <row r="27" spans="1:14" ht="44.25" x14ac:dyDescent="0.75">
      <c r="A27" s="212" t="s">
        <v>8</v>
      </c>
      <c r="B27" s="212" t="s">
        <v>320</v>
      </c>
      <c r="C27" s="4" t="s">
        <v>319</v>
      </c>
      <c r="D27" s="212" t="s">
        <v>320</v>
      </c>
      <c r="E27" s="212" t="s">
        <v>2354</v>
      </c>
      <c r="F27" s="61">
        <v>0</v>
      </c>
      <c r="G27" s="61">
        <v>1</v>
      </c>
      <c r="H27" s="61">
        <v>1</v>
      </c>
      <c r="I27" s="53" t="s">
        <v>31</v>
      </c>
      <c r="J27" s="223"/>
    </row>
    <row r="28" spans="1:14" ht="44.25" x14ac:dyDescent="0.75">
      <c r="A28" s="212" t="s">
        <v>8</v>
      </c>
      <c r="B28" s="212" t="s">
        <v>17</v>
      </c>
      <c r="C28" s="4" t="s">
        <v>29</v>
      </c>
      <c r="D28" s="212" t="s">
        <v>17</v>
      </c>
      <c r="E28" s="212" t="s">
        <v>2353</v>
      </c>
      <c r="F28" s="57">
        <v>0</v>
      </c>
      <c r="G28" s="58">
        <v>1</v>
      </c>
      <c r="H28" s="58">
        <v>0.01</v>
      </c>
      <c r="I28" s="53" t="s">
        <v>35</v>
      </c>
      <c r="J28" s="513" t="s">
        <v>3436</v>
      </c>
      <c r="K28" s="53" t="s">
        <v>215</v>
      </c>
      <c r="L28" s="9" t="s">
        <v>216</v>
      </c>
      <c r="M28" s="293" t="s">
        <v>158</v>
      </c>
    </row>
    <row r="29" spans="1:14" ht="88.5" x14ac:dyDescent="0.75">
      <c r="A29" s="212" t="s">
        <v>8</v>
      </c>
      <c r="B29" s="212" t="s">
        <v>134</v>
      </c>
      <c r="C29" s="4" t="s">
        <v>133</v>
      </c>
      <c r="D29" s="212" t="s">
        <v>134</v>
      </c>
      <c r="E29" s="212" t="s">
        <v>2352</v>
      </c>
      <c r="F29" s="64">
        <v>0</v>
      </c>
      <c r="G29" s="64">
        <v>25000</v>
      </c>
      <c r="H29" s="64">
        <v>500</v>
      </c>
      <c r="I29" s="53" t="s">
        <v>193</v>
      </c>
      <c r="J29" s="513" t="s">
        <v>3472</v>
      </c>
      <c r="K29" s="53" t="s">
        <v>217</v>
      </c>
      <c r="L29" s="9" t="s">
        <v>218</v>
      </c>
      <c r="M29" s="293" t="s">
        <v>3471</v>
      </c>
      <c r="N29" s="53" t="s">
        <v>194</v>
      </c>
    </row>
    <row r="30" spans="1:14" ht="44.25" x14ac:dyDescent="0.75">
      <c r="A30" s="212" t="s">
        <v>8</v>
      </c>
      <c r="B30" s="212" t="s">
        <v>19</v>
      </c>
      <c r="C30" s="4" t="s">
        <v>3153</v>
      </c>
      <c r="D30" s="212" t="s">
        <v>19</v>
      </c>
      <c r="E30" s="212" t="s">
        <v>2351</v>
      </c>
      <c r="F30" s="57">
        <v>0</v>
      </c>
      <c r="G30" s="57">
        <v>1</v>
      </c>
      <c r="H30" s="57">
        <v>0.01</v>
      </c>
      <c r="I30" s="53" t="s">
        <v>35</v>
      </c>
      <c r="J30" s="513" t="s">
        <v>3437</v>
      </c>
      <c r="K30" s="53" t="s">
        <v>219</v>
      </c>
      <c r="L30" s="9" t="s">
        <v>220</v>
      </c>
      <c r="M30" s="293" t="s">
        <v>158</v>
      </c>
      <c r="N30" s="53"/>
    </row>
    <row r="31" spans="1:14" ht="59" x14ac:dyDescent="0.75">
      <c r="A31" s="212" t="s">
        <v>8</v>
      </c>
      <c r="B31" s="212" t="s">
        <v>138</v>
      </c>
      <c r="C31" s="4" t="s">
        <v>297</v>
      </c>
      <c r="D31" s="212" t="s">
        <v>138</v>
      </c>
      <c r="E31" s="212" t="s">
        <v>2350</v>
      </c>
      <c r="F31" s="57">
        <v>0</v>
      </c>
      <c r="G31" s="57">
        <f>ROUND(MaxBoundCalculations!B181,2)</f>
        <v>5</v>
      </c>
      <c r="H31" s="57">
        <v>0.01</v>
      </c>
      <c r="I31" s="53" t="s">
        <v>139</v>
      </c>
      <c r="J31" s="513" t="s">
        <v>3440</v>
      </c>
      <c r="K31" s="53" t="s">
        <v>221</v>
      </c>
      <c r="L31" s="9" t="s">
        <v>222</v>
      </c>
      <c r="M31" s="223" t="s">
        <v>3441</v>
      </c>
      <c r="N31" s="53" t="s">
        <v>418</v>
      </c>
    </row>
    <row r="32" spans="1:14" ht="44.25" x14ac:dyDescent="0.75">
      <c r="A32" s="212" t="s">
        <v>8</v>
      </c>
      <c r="B32" s="212" t="s">
        <v>3206</v>
      </c>
      <c r="C32" s="4" t="s">
        <v>3207</v>
      </c>
      <c r="D32" s="212" t="s">
        <v>3206</v>
      </c>
      <c r="E32" s="206"/>
      <c r="F32" s="61">
        <v>0</v>
      </c>
      <c r="G32" s="61">
        <v>1</v>
      </c>
      <c r="H32" s="61">
        <v>1</v>
      </c>
      <c r="I32" s="53" t="s">
        <v>31</v>
      </c>
      <c r="J32" s="515" t="s">
        <v>3442</v>
      </c>
      <c r="M32" s="293" t="s">
        <v>3444</v>
      </c>
    </row>
    <row r="33" spans="1:14" ht="44.25" x14ac:dyDescent="0.75">
      <c r="A33" s="212" t="s">
        <v>8</v>
      </c>
      <c r="B33" s="212" t="s">
        <v>61</v>
      </c>
      <c r="C33" s="4" t="s">
        <v>135</v>
      </c>
      <c r="D33" s="212" t="s">
        <v>61</v>
      </c>
      <c r="E33" s="206"/>
      <c r="F33" s="61">
        <v>0</v>
      </c>
      <c r="G33" s="61">
        <v>1</v>
      </c>
      <c r="H33" s="61">
        <v>1</v>
      </c>
      <c r="I33" s="53" t="s">
        <v>31</v>
      </c>
      <c r="J33" s="515" t="s">
        <v>3445</v>
      </c>
      <c r="M33" s="293" t="s">
        <v>3443</v>
      </c>
    </row>
    <row r="34" spans="1:14" ht="44.25" x14ac:dyDescent="0.75">
      <c r="A34" s="212" t="s">
        <v>8</v>
      </c>
      <c r="B34" s="212" t="s">
        <v>377</v>
      </c>
      <c r="C34" s="4" t="s">
        <v>378</v>
      </c>
      <c r="D34" s="212" t="s">
        <v>377</v>
      </c>
      <c r="E34" s="212" t="s">
        <v>2349</v>
      </c>
      <c r="F34" s="61">
        <v>0</v>
      </c>
      <c r="G34" s="61">
        <v>1</v>
      </c>
      <c r="H34" s="61">
        <v>1</v>
      </c>
      <c r="I34" s="53" t="s">
        <v>31</v>
      </c>
      <c r="J34" s="513"/>
    </row>
    <row r="35" spans="1:14" ht="44.25" x14ac:dyDescent="0.75">
      <c r="A35" s="212" t="s">
        <v>8</v>
      </c>
      <c r="B35" s="212" t="s">
        <v>2323</v>
      </c>
      <c r="C35" s="4" t="s">
        <v>2322</v>
      </c>
      <c r="D35" s="212" t="s">
        <v>2324</v>
      </c>
      <c r="E35" s="206"/>
      <c r="F35" s="311">
        <v>0</v>
      </c>
      <c r="G35" s="61">
        <v>20</v>
      </c>
      <c r="H35" s="61">
        <v>1</v>
      </c>
      <c r="I35" s="9" t="s">
        <v>136</v>
      </c>
      <c r="J35" s="513" t="s">
        <v>2949</v>
      </c>
      <c r="K35" s="53" t="s">
        <v>223</v>
      </c>
      <c r="L35" s="9" t="s">
        <v>2325</v>
      </c>
      <c r="M35" s="294" t="s">
        <v>157</v>
      </c>
      <c r="N35" s="9" t="s">
        <v>157</v>
      </c>
    </row>
    <row r="36" spans="1:14" ht="132.75" x14ac:dyDescent="0.75">
      <c r="A36" s="213" t="s">
        <v>8</v>
      </c>
      <c r="B36" s="213" t="s">
        <v>266</v>
      </c>
      <c r="C36" s="4" t="s">
        <v>267</v>
      </c>
      <c r="D36" s="213" t="s">
        <v>266</v>
      </c>
      <c r="E36" s="212" t="s">
        <v>2348</v>
      </c>
      <c r="F36" s="60">
        <v>0</v>
      </c>
      <c r="G36" s="60">
        <v>0.6</v>
      </c>
      <c r="H36" s="60">
        <v>0.01</v>
      </c>
      <c r="I36" s="9" t="s">
        <v>271</v>
      </c>
      <c r="J36" s="513" t="s">
        <v>3467</v>
      </c>
      <c r="K36" s="9" t="s">
        <v>2304</v>
      </c>
      <c r="L36" s="9" t="s">
        <v>272</v>
      </c>
      <c r="M36" s="293" t="s">
        <v>3446</v>
      </c>
    </row>
    <row r="37" spans="1:14" ht="44.25" x14ac:dyDescent="0.75">
      <c r="A37" s="213" t="s">
        <v>8</v>
      </c>
      <c r="B37" s="56" t="s">
        <v>2398</v>
      </c>
      <c r="C37" s="4" t="s">
        <v>2399</v>
      </c>
      <c r="D37" s="56" t="s">
        <v>2398</v>
      </c>
      <c r="E37" s="213" t="s">
        <v>2400</v>
      </c>
      <c r="F37" s="60">
        <v>0</v>
      </c>
      <c r="G37" s="60">
        <v>0.9</v>
      </c>
      <c r="H37" s="60">
        <v>0.01</v>
      </c>
      <c r="I37" s="9" t="s">
        <v>2401</v>
      </c>
      <c r="J37" s="516" t="s">
        <v>3385</v>
      </c>
      <c r="K37" s="9" t="s">
        <v>2459</v>
      </c>
      <c r="L37" s="9" t="s">
        <v>2458</v>
      </c>
    </row>
    <row r="38" spans="1:14" ht="44.25" x14ac:dyDescent="0.75">
      <c r="A38" s="213" t="s">
        <v>8</v>
      </c>
      <c r="B38" s="213" t="s">
        <v>263</v>
      </c>
      <c r="C38" s="4" t="s">
        <v>298</v>
      </c>
      <c r="D38" s="213" t="s">
        <v>367</v>
      </c>
      <c r="E38" s="212" t="s">
        <v>2347</v>
      </c>
      <c r="F38" s="60">
        <v>0</v>
      </c>
      <c r="G38" s="60">
        <v>0.4</v>
      </c>
      <c r="H38" s="60">
        <v>0.01</v>
      </c>
      <c r="I38" s="9" t="s">
        <v>264</v>
      </c>
      <c r="J38" s="513" t="s">
        <v>3447</v>
      </c>
      <c r="K38" s="9" t="s">
        <v>2305</v>
      </c>
      <c r="L38" s="9" t="s">
        <v>265</v>
      </c>
      <c r="M38" s="294" t="s">
        <v>323</v>
      </c>
    </row>
    <row r="39" spans="1:14" ht="118" x14ac:dyDescent="0.75">
      <c r="A39" s="213" t="s">
        <v>8</v>
      </c>
      <c r="B39" s="212" t="s">
        <v>2926</v>
      </c>
      <c r="C39" s="4" t="s">
        <v>2928</v>
      </c>
      <c r="D39" s="212" t="s">
        <v>2926</v>
      </c>
      <c r="E39" s="212" t="s">
        <v>2929</v>
      </c>
      <c r="F39" s="60">
        <v>0</v>
      </c>
      <c r="G39" s="60">
        <v>0.95</v>
      </c>
      <c r="H39" s="60">
        <v>0.01</v>
      </c>
      <c r="I39" s="9" t="s">
        <v>2930</v>
      </c>
      <c r="J39" s="513" t="s">
        <v>3503</v>
      </c>
      <c r="K39" s="53" t="s">
        <v>224</v>
      </c>
      <c r="L39" s="9"/>
      <c r="M39" s="293" t="s">
        <v>3502</v>
      </c>
    </row>
    <row r="40" spans="1:14" ht="118" x14ac:dyDescent="0.75">
      <c r="A40" s="212" t="s">
        <v>8</v>
      </c>
      <c r="B40" s="212" t="s">
        <v>18</v>
      </c>
      <c r="C40" s="4" t="s">
        <v>137</v>
      </c>
      <c r="D40" s="212" t="s">
        <v>18</v>
      </c>
      <c r="E40" s="212" t="s">
        <v>2927</v>
      </c>
      <c r="F40" s="63">
        <v>0</v>
      </c>
      <c r="G40" s="63">
        <v>60</v>
      </c>
      <c r="H40" s="63">
        <v>1</v>
      </c>
      <c r="I40" s="272" t="str">
        <f>UnitControlCenter!$B$45</f>
        <v>€/MWh</v>
      </c>
      <c r="J40" s="513" t="s">
        <v>3505</v>
      </c>
      <c r="K40" s="53" t="s">
        <v>224</v>
      </c>
      <c r="L40" s="9" t="s">
        <v>225</v>
      </c>
      <c r="M40" s="293" t="s">
        <v>3504</v>
      </c>
    </row>
    <row r="41" spans="1:14" ht="59" x14ac:dyDescent="0.75">
      <c r="A41" s="212" t="s">
        <v>9</v>
      </c>
      <c r="B41" s="212" t="s">
        <v>3370</v>
      </c>
      <c r="C41" s="1" t="s">
        <v>3371</v>
      </c>
      <c r="D41" s="212" t="s">
        <v>3370</v>
      </c>
      <c r="E41" s="212" t="s">
        <v>3372</v>
      </c>
      <c r="F41" s="60">
        <v>0</v>
      </c>
      <c r="G41" s="60">
        <v>1</v>
      </c>
      <c r="H41" s="60">
        <v>0.01</v>
      </c>
      <c r="I41" s="9" t="s">
        <v>3373</v>
      </c>
      <c r="J41" s="513" t="s">
        <v>3377</v>
      </c>
    </row>
    <row r="42" spans="1:14" ht="59" x14ac:dyDescent="0.75">
      <c r="A42" s="212" t="s">
        <v>9</v>
      </c>
      <c r="B42" s="212" t="s">
        <v>3374</v>
      </c>
      <c r="C42" s="4" t="s">
        <v>3375</v>
      </c>
      <c r="D42" s="212" t="s">
        <v>3374</v>
      </c>
      <c r="E42" s="212" t="s">
        <v>3376</v>
      </c>
      <c r="F42" s="60">
        <v>0</v>
      </c>
      <c r="G42" s="60">
        <v>1</v>
      </c>
      <c r="H42" s="60">
        <v>0.01</v>
      </c>
      <c r="I42" s="9" t="s">
        <v>3373</v>
      </c>
      <c r="J42" s="513" t="s">
        <v>3378</v>
      </c>
    </row>
    <row r="43" spans="1:14" ht="59" x14ac:dyDescent="0.75">
      <c r="A43" s="212" t="s">
        <v>9</v>
      </c>
      <c r="B43" s="212" t="s">
        <v>28</v>
      </c>
      <c r="C43" s="4" t="s">
        <v>3212</v>
      </c>
      <c r="D43" s="212" t="s">
        <v>3213</v>
      </c>
      <c r="E43" s="212" t="s">
        <v>3211</v>
      </c>
      <c r="F43" s="57">
        <v>0</v>
      </c>
      <c r="G43" s="58">
        <v>1</v>
      </c>
      <c r="H43" s="58">
        <v>0.01</v>
      </c>
      <c r="I43" s="53" t="s">
        <v>2955</v>
      </c>
      <c r="J43" s="513" t="s">
        <v>3214</v>
      </c>
      <c r="K43" s="53" t="s">
        <v>251</v>
      </c>
      <c r="L43" s="9" t="s">
        <v>252</v>
      </c>
    </row>
    <row r="44" spans="1:14" ht="29.5" x14ac:dyDescent="0.75">
      <c r="A44" s="212" t="s">
        <v>9</v>
      </c>
      <c r="B44" s="212" t="s">
        <v>21</v>
      </c>
      <c r="C44" s="4" t="s">
        <v>2908</v>
      </c>
      <c r="D44" s="212" t="s">
        <v>21</v>
      </c>
      <c r="E44" s="212" t="s">
        <v>2909</v>
      </c>
      <c r="F44" s="57">
        <v>0</v>
      </c>
      <c r="G44" s="58">
        <v>1</v>
      </c>
      <c r="H44" s="58">
        <v>0.01</v>
      </c>
      <c r="I44" s="53" t="s">
        <v>35</v>
      </c>
      <c r="J44" s="513" t="s">
        <v>2470</v>
      </c>
      <c r="K44" s="53" t="s">
        <v>226</v>
      </c>
      <c r="L44" s="9" t="s">
        <v>227</v>
      </c>
      <c r="M44" s="293" t="s">
        <v>2471</v>
      </c>
    </row>
    <row r="45" spans="1:14" ht="59" x14ac:dyDescent="0.75">
      <c r="A45" s="212" t="s">
        <v>9</v>
      </c>
      <c r="B45" s="212" t="s">
        <v>25</v>
      </c>
      <c r="C45" s="4" t="s">
        <v>299</v>
      </c>
      <c r="D45" s="212" t="s">
        <v>25</v>
      </c>
      <c r="E45" s="212" t="s">
        <v>2345</v>
      </c>
      <c r="F45" s="57">
        <v>0</v>
      </c>
      <c r="G45" s="58">
        <v>1</v>
      </c>
      <c r="H45" s="58">
        <v>0.01</v>
      </c>
      <c r="I45" s="53" t="s">
        <v>35</v>
      </c>
      <c r="J45" s="513" t="s">
        <v>2370</v>
      </c>
      <c r="K45" s="53" t="s">
        <v>228</v>
      </c>
      <c r="L45" s="9" t="s">
        <v>229</v>
      </c>
      <c r="M45" s="293" t="s">
        <v>158</v>
      </c>
    </row>
    <row r="46" spans="1:14" ht="59" x14ac:dyDescent="0.75">
      <c r="A46" s="212" t="s">
        <v>9</v>
      </c>
      <c r="B46" s="212" t="s">
        <v>23</v>
      </c>
      <c r="C46" s="4" t="s">
        <v>60</v>
      </c>
      <c r="D46" s="212" t="s">
        <v>23</v>
      </c>
      <c r="E46" s="212" t="s">
        <v>2344</v>
      </c>
      <c r="F46" s="57">
        <v>0</v>
      </c>
      <c r="G46" s="58">
        <v>1</v>
      </c>
      <c r="H46" s="58">
        <v>0.01</v>
      </c>
      <c r="I46" s="53" t="s">
        <v>35</v>
      </c>
      <c r="J46" s="513" t="s">
        <v>2371</v>
      </c>
      <c r="K46" s="53" t="s">
        <v>230</v>
      </c>
      <c r="L46" s="9" t="s">
        <v>231</v>
      </c>
      <c r="M46" s="293" t="s">
        <v>158</v>
      </c>
    </row>
    <row r="47" spans="1:14" ht="59" x14ac:dyDescent="0.75">
      <c r="A47" s="212" t="s">
        <v>9</v>
      </c>
      <c r="B47" s="212" t="s">
        <v>106</v>
      </c>
      <c r="C47" s="4" t="s">
        <v>300</v>
      </c>
      <c r="D47" s="212" t="s">
        <v>106</v>
      </c>
      <c r="E47" s="212" t="s">
        <v>2343</v>
      </c>
      <c r="F47" s="58">
        <v>0</v>
      </c>
      <c r="G47" s="58">
        <v>0.25</v>
      </c>
      <c r="H47" s="58">
        <v>0.01</v>
      </c>
      <c r="I47" s="53" t="s">
        <v>32</v>
      </c>
      <c r="J47" s="513" t="s">
        <v>3468</v>
      </c>
      <c r="K47" s="53" t="s">
        <v>232</v>
      </c>
      <c r="L47" s="9" t="s">
        <v>233</v>
      </c>
      <c r="M47" s="294" t="s">
        <v>3448</v>
      </c>
      <c r="N47" s="9" t="s">
        <v>2317</v>
      </c>
    </row>
    <row r="48" spans="1:14" ht="44.25" x14ac:dyDescent="0.75">
      <c r="A48" s="212" t="s">
        <v>9</v>
      </c>
      <c r="B48" s="212" t="s">
        <v>24</v>
      </c>
      <c r="C48" s="4" t="s">
        <v>301</v>
      </c>
      <c r="D48" s="212" t="s">
        <v>24</v>
      </c>
      <c r="E48" s="212" t="s">
        <v>2342</v>
      </c>
      <c r="F48" s="57">
        <v>0</v>
      </c>
      <c r="G48" s="58">
        <v>1</v>
      </c>
      <c r="H48" s="58">
        <v>0.01</v>
      </c>
      <c r="I48" s="53" t="s">
        <v>35</v>
      </c>
      <c r="J48" s="513" t="s">
        <v>2372</v>
      </c>
      <c r="K48" s="53" t="s">
        <v>234</v>
      </c>
      <c r="L48" s="9" t="s">
        <v>235</v>
      </c>
      <c r="M48" s="293" t="s">
        <v>158</v>
      </c>
    </row>
    <row r="49" spans="1:14" ht="73.75" x14ac:dyDescent="0.75">
      <c r="A49" s="212" t="s">
        <v>9</v>
      </c>
      <c r="B49" s="212" t="s">
        <v>2818</v>
      </c>
      <c r="C49" s="4" t="s">
        <v>2479</v>
      </c>
      <c r="D49" s="212" t="s">
        <v>2818</v>
      </c>
      <c r="E49" s="212" t="s">
        <v>2493</v>
      </c>
      <c r="F49" s="57">
        <v>0</v>
      </c>
      <c r="G49" s="57">
        <v>1</v>
      </c>
      <c r="H49" s="58">
        <v>0.01</v>
      </c>
      <c r="I49" s="53" t="s">
        <v>2492</v>
      </c>
      <c r="J49" s="513" t="s">
        <v>3449</v>
      </c>
      <c r="K49" s="53" t="s">
        <v>236</v>
      </c>
      <c r="L49" s="9" t="s">
        <v>2833</v>
      </c>
      <c r="M49" s="293"/>
    </row>
    <row r="50" spans="1:14" ht="44.25" x14ac:dyDescent="0.75">
      <c r="A50" s="213" t="s">
        <v>9</v>
      </c>
      <c r="B50" s="213" t="s">
        <v>2913</v>
      </c>
      <c r="C50" s="4" t="s">
        <v>2916</v>
      </c>
      <c r="D50" s="213" t="s">
        <v>2920</v>
      </c>
      <c r="E50" s="213" t="s">
        <v>2921</v>
      </c>
      <c r="F50" s="59">
        <v>0</v>
      </c>
      <c r="G50" s="60">
        <v>1</v>
      </c>
      <c r="H50" s="60">
        <v>0.01</v>
      </c>
      <c r="I50" s="9" t="s">
        <v>35</v>
      </c>
      <c r="J50" s="514" t="s">
        <v>3473</v>
      </c>
      <c r="K50" s="9" t="s">
        <v>2320</v>
      </c>
      <c r="L50" s="9" t="s">
        <v>2321</v>
      </c>
      <c r="M50" s="294" t="s">
        <v>158</v>
      </c>
    </row>
    <row r="51" spans="1:14" ht="59" x14ac:dyDescent="0.75">
      <c r="A51" s="213" t="s">
        <v>9</v>
      </c>
      <c r="B51" s="213" t="s">
        <v>2914</v>
      </c>
      <c r="C51" s="4" t="s">
        <v>2917</v>
      </c>
      <c r="D51" s="213" t="s">
        <v>2920</v>
      </c>
      <c r="E51" s="213" t="s">
        <v>2922</v>
      </c>
      <c r="F51" s="59">
        <v>0</v>
      </c>
      <c r="G51" s="60">
        <v>1</v>
      </c>
      <c r="H51" s="60">
        <v>0.01</v>
      </c>
      <c r="I51" s="9" t="s">
        <v>35</v>
      </c>
      <c r="J51" s="514" t="s">
        <v>3474</v>
      </c>
      <c r="K51" s="9" t="s">
        <v>2320</v>
      </c>
      <c r="L51" s="9" t="s">
        <v>2321</v>
      </c>
      <c r="M51" s="294"/>
    </row>
    <row r="52" spans="1:14" ht="59" x14ac:dyDescent="0.75">
      <c r="A52" s="213" t="s">
        <v>9</v>
      </c>
      <c r="B52" s="213" t="s">
        <v>2915</v>
      </c>
      <c r="C52" s="4" t="s">
        <v>2918</v>
      </c>
      <c r="D52" s="213" t="s">
        <v>2920</v>
      </c>
      <c r="E52" s="213" t="s">
        <v>2923</v>
      </c>
      <c r="F52" s="59">
        <v>0</v>
      </c>
      <c r="G52" s="60">
        <v>1</v>
      </c>
      <c r="H52" s="60">
        <v>0.01</v>
      </c>
      <c r="I52" s="9" t="s">
        <v>35</v>
      </c>
      <c r="J52" s="514" t="s">
        <v>3475</v>
      </c>
      <c r="K52" s="9" t="s">
        <v>2320</v>
      </c>
      <c r="L52" s="9" t="s">
        <v>2321</v>
      </c>
      <c r="M52" s="294"/>
    </row>
    <row r="53" spans="1:14" ht="59" x14ac:dyDescent="0.75">
      <c r="A53" s="213" t="s">
        <v>9</v>
      </c>
      <c r="B53" s="213" t="s">
        <v>2925</v>
      </c>
      <c r="C53" s="4" t="s">
        <v>2919</v>
      </c>
      <c r="D53" s="213" t="s">
        <v>2920</v>
      </c>
      <c r="E53" s="213" t="s">
        <v>2924</v>
      </c>
      <c r="F53" s="59">
        <v>0</v>
      </c>
      <c r="G53" s="60">
        <v>1</v>
      </c>
      <c r="H53" s="60">
        <v>0.01</v>
      </c>
      <c r="I53" s="9" t="s">
        <v>35</v>
      </c>
      <c r="J53" s="514" t="s">
        <v>3476</v>
      </c>
      <c r="K53" s="9" t="s">
        <v>2320</v>
      </c>
      <c r="L53" s="9" t="s">
        <v>2321</v>
      </c>
      <c r="M53" s="294"/>
    </row>
    <row r="54" spans="1:14" ht="177" x14ac:dyDescent="0.75">
      <c r="A54" s="212" t="s">
        <v>9</v>
      </c>
      <c r="B54" s="212" t="s">
        <v>2520</v>
      </c>
      <c r="C54" s="4" t="s">
        <v>2519</v>
      </c>
      <c r="D54" s="212" t="s">
        <v>2520</v>
      </c>
      <c r="E54" s="212" t="s">
        <v>2522</v>
      </c>
      <c r="F54" s="57">
        <v>0</v>
      </c>
      <c r="G54" s="58">
        <v>1</v>
      </c>
      <c r="H54" s="58">
        <v>0.01</v>
      </c>
      <c r="I54" s="53" t="s">
        <v>2523</v>
      </c>
      <c r="J54" s="513" t="s">
        <v>3506</v>
      </c>
      <c r="K54" s="53"/>
      <c r="L54" s="9" t="s">
        <v>2828</v>
      </c>
      <c r="M54" s="293" t="s">
        <v>3450</v>
      </c>
    </row>
    <row r="55" spans="1:14" ht="44.25" x14ac:dyDescent="0.75">
      <c r="A55" s="212" t="s">
        <v>9</v>
      </c>
      <c r="B55" s="212" t="s">
        <v>22</v>
      </c>
      <c r="C55" s="4" t="s">
        <v>302</v>
      </c>
      <c r="D55" s="54" t="s">
        <v>368</v>
      </c>
      <c r="E55" s="212" t="s">
        <v>2341</v>
      </c>
      <c r="F55" s="57">
        <v>0</v>
      </c>
      <c r="G55" s="58">
        <v>1</v>
      </c>
      <c r="H55" s="58">
        <v>0.01</v>
      </c>
      <c r="I55" s="53" t="s">
        <v>35</v>
      </c>
      <c r="J55" s="513" t="s">
        <v>3386</v>
      </c>
      <c r="K55" s="53" t="s">
        <v>237</v>
      </c>
      <c r="L55" s="9" t="s">
        <v>238</v>
      </c>
      <c r="M55" s="293"/>
    </row>
    <row r="56" spans="1:14" ht="59" x14ac:dyDescent="0.75">
      <c r="A56" s="212" t="s">
        <v>9</v>
      </c>
      <c r="B56" s="212" t="s">
        <v>20</v>
      </c>
      <c r="C56" s="4" t="s">
        <v>303</v>
      </c>
      <c r="D56" s="54" t="s">
        <v>368</v>
      </c>
      <c r="E56" s="212" t="s">
        <v>2340</v>
      </c>
      <c r="F56" s="57">
        <v>0</v>
      </c>
      <c r="G56" s="58">
        <v>1</v>
      </c>
      <c r="H56" s="58">
        <v>0.01</v>
      </c>
      <c r="I56" s="53" t="s">
        <v>35</v>
      </c>
      <c r="J56" s="513" t="s">
        <v>3387</v>
      </c>
      <c r="K56" s="53" t="s">
        <v>239</v>
      </c>
      <c r="L56" s="9" t="s">
        <v>240</v>
      </c>
      <c r="M56" s="293"/>
    </row>
    <row r="57" spans="1:14" ht="59" x14ac:dyDescent="0.75">
      <c r="A57" s="212" t="s">
        <v>9</v>
      </c>
      <c r="B57" s="212" t="s">
        <v>2580</v>
      </c>
      <c r="C57" s="4" t="s">
        <v>2581</v>
      </c>
      <c r="D57" s="212" t="s">
        <v>2581</v>
      </c>
      <c r="E57" s="212" t="s">
        <v>2582</v>
      </c>
      <c r="F57" s="57">
        <v>0</v>
      </c>
      <c r="G57" s="58">
        <v>1</v>
      </c>
      <c r="H57" s="58">
        <v>0.01</v>
      </c>
      <c r="I57" s="53" t="s">
        <v>2583</v>
      </c>
      <c r="J57" s="513" t="s">
        <v>3451</v>
      </c>
      <c r="K57" s="53"/>
      <c r="L57" s="9" t="s">
        <v>2829</v>
      </c>
      <c r="M57" s="293" t="s">
        <v>158</v>
      </c>
    </row>
    <row r="58" spans="1:14" ht="59" x14ac:dyDescent="0.75">
      <c r="A58" s="212" t="s">
        <v>141</v>
      </c>
      <c r="B58" s="212" t="s">
        <v>143</v>
      </c>
      <c r="C58" s="4" t="s">
        <v>449</v>
      </c>
      <c r="D58" s="212" t="s">
        <v>143</v>
      </c>
      <c r="E58" s="212" t="s">
        <v>2339</v>
      </c>
      <c r="F58" s="57">
        <v>0</v>
      </c>
      <c r="G58" s="58">
        <v>1</v>
      </c>
      <c r="H58" s="58">
        <v>0.01</v>
      </c>
      <c r="I58" s="53" t="s">
        <v>35</v>
      </c>
      <c r="J58" s="513" t="s">
        <v>3460</v>
      </c>
      <c r="K58" s="53" t="s">
        <v>241</v>
      </c>
      <c r="L58" s="9" t="s">
        <v>242</v>
      </c>
      <c r="M58" s="293" t="s">
        <v>158</v>
      </c>
      <c r="N58" s="53" t="s">
        <v>191</v>
      </c>
    </row>
    <row r="59" spans="1:14" ht="44.25" x14ac:dyDescent="0.75">
      <c r="A59" s="212" t="s">
        <v>141</v>
      </c>
      <c r="B59" s="212" t="s">
        <v>273</v>
      </c>
      <c r="C59" s="4" t="s">
        <v>458</v>
      </c>
      <c r="D59" s="212" t="s">
        <v>273</v>
      </c>
      <c r="E59" s="212" t="s">
        <v>2338</v>
      </c>
      <c r="F59" s="57">
        <v>0</v>
      </c>
      <c r="G59" s="58">
        <v>1</v>
      </c>
      <c r="H59" s="58">
        <v>0.01</v>
      </c>
      <c r="I59" s="53" t="s">
        <v>35</v>
      </c>
      <c r="J59" s="513"/>
      <c r="K59" s="53" t="s">
        <v>331</v>
      </c>
      <c r="L59" s="9" t="s">
        <v>332</v>
      </c>
      <c r="M59" s="293"/>
      <c r="N59" s="53"/>
    </row>
    <row r="60" spans="1:14" ht="29.5" x14ac:dyDescent="0.75">
      <c r="A60" s="212" t="s">
        <v>141</v>
      </c>
      <c r="B60" s="212" t="s">
        <v>454</v>
      </c>
      <c r="C60" s="4" t="s">
        <v>455</v>
      </c>
      <c r="D60" s="212" t="s">
        <v>454</v>
      </c>
      <c r="E60" s="212" t="s">
        <v>2337</v>
      </c>
      <c r="F60" s="57">
        <v>0</v>
      </c>
      <c r="G60" s="58">
        <v>1</v>
      </c>
      <c r="H60" s="58">
        <v>0.01</v>
      </c>
      <c r="I60" s="53" t="s">
        <v>35</v>
      </c>
      <c r="J60" s="513"/>
      <c r="K60" s="53"/>
      <c r="L60" s="9" t="s">
        <v>2834</v>
      </c>
      <c r="M60" s="293"/>
      <c r="N60" s="53"/>
    </row>
    <row r="61" spans="1:14" ht="29.5" x14ac:dyDescent="0.75">
      <c r="A61" s="212" t="s">
        <v>141</v>
      </c>
      <c r="B61" s="212" t="s">
        <v>192</v>
      </c>
      <c r="C61" s="4" t="s">
        <v>450</v>
      </c>
      <c r="D61" s="212" t="s">
        <v>192</v>
      </c>
      <c r="E61" s="212" t="s">
        <v>2336</v>
      </c>
      <c r="F61" s="57">
        <v>0</v>
      </c>
      <c r="G61" s="58">
        <v>1</v>
      </c>
      <c r="H61" s="58">
        <v>0.01</v>
      </c>
      <c r="I61" s="53" t="s">
        <v>35</v>
      </c>
      <c r="J61" s="513" t="s">
        <v>3461</v>
      </c>
      <c r="K61" s="53" t="s">
        <v>243</v>
      </c>
      <c r="L61" s="9" t="s">
        <v>244</v>
      </c>
      <c r="M61" s="293" t="s">
        <v>158</v>
      </c>
      <c r="N61" s="53"/>
    </row>
    <row r="62" spans="1:14" ht="44.25" x14ac:dyDescent="0.75">
      <c r="A62" s="212" t="s">
        <v>141</v>
      </c>
      <c r="B62" s="212" t="s">
        <v>2910</v>
      </c>
      <c r="C62" s="4" t="s">
        <v>2911</v>
      </c>
      <c r="D62" s="212" t="s">
        <v>2910</v>
      </c>
      <c r="E62" s="212" t="s">
        <v>2912</v>
      </c>
      <c r="F62" s="57">
        <v>0</v>
      </c>
      <c r="G62" s="58">
        <v>1</v>
      </c>
      <c r="H62" s="58">
        <v>0.01</v>
      </c>
      <c r="I62" s="53" t="s">
        <v>35</v>
      </c>
      <c r="J62" s="513" t="s">
        <v>3463</v>
      </c>
      <c r="K62" s="53" t="s">
        <v>245</v>
      </c>
      <c r="L62" s="9" t="s">
        <v>246</v>
      </c>
      <c r="M62" s="293" t="s">
        <v>158</v>
      </c>
      <c r="N62" s="53"/>
    </row>
    <row r="63" spans="1:14" ht="44.25" x14ac:dyDescent="0.75">
      <c r="A63" s="212" t="s">
        <v>141</v>
      </c>
      <c r="B63" s="212" t="s">
        <v>144</v>
      </c>
      <c r="C63" s="4" t="s">
        <v>451</v>
      </c>
      <c r="D63" s="212" t="s">
        <v>144</v>
      </c>
      <c r="E63" s="212" t="s">
        <v>2335</v>
      </c>
      <c r="F63" s="57">
        <v>0</v>
      </c>
      <c r="G63" s="58">
        <v>1</v>
      </c>
      <c r="H63" s="58">
        <v>0.01</v>
      </c>
      <c r="I63" s="53" t="s">
        <v>35</v>
      </c>
      <c r="J63" s="513" t="s">
        <v>3462</v>
      </c>
      <c r="K63" s="53" t="s">
        <v>247</v>
      </c>
      <c r="L63" s="9" t="s">
        <v>248</v>
      </c>
      <c r="M63" s="293" t="s">
        <v>158</v>
      </c>
      <c r="N63" s="53"/>
    </row>
    <row r="64" spans="1:14" ht="29.5" x14ac:dyDescent="0.75">
      <c r="A64" s="212" t="s">
        <v>141</v>
      </c>
      <c r="B64" s="212" t="s">
        <v>142</v>
      </c>
      <c r="C64" s="4" t="s">
        <v>2943</v>
      </c>
      <c r="D64" s="212" t="s">
        <v>142</v>
      </c>
      <c r="E64" s="212" t="s">
        <v>2334</v>
      </c>
      <c r="F64" s="57">
        <v>0</v>
      </c>
      <c r="G64" s="58">
        <v>1</v>
      </c>
      <c r="H64" s="58">
        <v>0.01</v>
      </c>
      <c r="I64" s="53" t="s">
        <v>35</v>
      </c>
      <c r="J64" s="513" t="s">
        <v>3464</v>
      </c>
      <c r="K64" s="53" t="s">
        <v>249</v>
      </c>
      <c r="L64" s="9" t="s">
        <v>250</v>
      </c>
      <c r="M64" s="293" t="s">
        <v>158</v>
      </c>
      <c r="N64" s="53"/>
    </row>
    <row r="65" spans="1:14" ht="29.5" x14ac:dyDescent="0.75">
      <c r="A65" s="212" t="s">
        <v>141</v>
      </c>
      <c r="B65" s="212" t="s">
        <v>452</v>
      </c>
      <c r="C65" s="4" t="s">
        <v>453</v>
      </c>
      <c r="D65" s="212" t="s">
        <v>452</v>
      </c>
      <c r="E65" s="212" t="s">
        <v>2333</v>
      </c>
      <c r="F65" s="57">
        <v>0</v>
      </c>
      <c r="G65" s="58">
        <v>1</v>
      </c>
      <c r="H65" s="58">
        <v>0.01</v>
      </c>
      <c r="I65" s="53" t="s">
        <v>35</v>
      </c>
      <c r="J65" s="513"/>
      <c r="K65" s="53"/>
      <c r="L65" s="9" t="s">
        <v>2835</v>
      </c>
      <c r="M65" s="293"/>
      <c r="N65" s="53"/>
    </row>
    <row r="66" spans="1:14" ht="88.5" x14ac:dyDescent="0.75">
      <c r="A66" s="212" t="s">
        <v>141</v>
      </c>
      <c r="B66" s="212" t="s">
        <v>2524</v>
      </c>
      <c r="C66" s="4" t="s">
        <v>2525</v>
      </c>
      <c r="D66" s="212" t="s">
        <v>2524</v>
      </c>
      <c r="E66" s="212" t="s">
        <v>2526</v>
      </c>
      <c r="F66" s="57">
        <v>0</v>
      </c>
      <c r="G66" s="58">
        <v>1</v>
      </c>
      <c r="H66" s="58">
        <v>0.01</v>
      </c>
      <c r="I66" s="53" t="s">
        <v>2527</v>
      </c>
      <c r="J66" s="513" t="s">
        <v>3452</v>
      </c>
      <c r="K66" s="53"/>
      <c r="L66" s="9" t="s">
        <v>2830</v>
      </c>
      <c r="M66" s="456" t="s">
        <v>2528</v>
      </c>
      <c r="N66" s="53"/>
    </row>
    <row r="67" spans="1:14" ht="59" x14ac:dyDescent="0.75">
      <c r="A67" s="213" t="s">
        <v>2567</v>
      </c>
      <c r="B67" s="213" t="s">
        <v>2571</v>
      </c>
      <c r="C67" s="4" t="s">
        <v>304</v>
      </c>
      <c r="D67" s="213" t="s">
        <v>2570</v>
      </c>
      <c r="E67" s="212" t="s">
        <v>2332</v>
      </c>
      <c r="F67" s="60">
        <v>0</v>
      </c>
      <c r="G67" s="60">
        <v>1</v>
      </c>
      <c r="H67" s="60">
        <v>0.01</v>
      </c>
      <c r="I67" s="9" t="s">
        <v>59</v>
      </c>
      <c r="J67" s="514" t="s">
        <v>3453</v>
      </c>
      <c r="K67" s="9" t="s">
        <v>255</v>
      </c>
      <c r="L67" s="9" t="s">
        <v>256</v>
      </c>
      <c r="M67" s="293" t="s">
        <v>158</v>
      </c>
      <c r="N67" s="9"/>
    </row>
    <row r="68" spans="1:14" ht="59" x14ac:dyDescent="0.75">
      <c r="A68" s="213" t="s">
        <v>2567</v>
      </c>
      <c r="B68" s="213" t="s">
        <v>2871</v>
      </c>
      <c r="C68" s="4" t="s">
        <v>2870</v>
      </c>
      <c r="D68" s="213" t="s">
        <v>369</v>
      </c>
      <c r="E68" s="212" t="s">
        <v>2868</v>
      </c>
      <c r="F68" s="60">
        <v>0</v>
      </c>
      <c r="G68" s="60">
        <v>1</v>
      </c>
      <c r="H68" s="60">
        <v>0.01</v>
      </c>
      <c r="I68" s="53" t="s">
        <v>2869</v>
      </c>
      <c r="J68" s="514" t="s">
        <v>3454</v>
      </c>
      <c r="K68" s="9" t="s">
        <v>362</v>
      </c>
      <c r="L68" s="9" t="s">
        <v>2831</v>
      </c>
      <c r="M68" s="293" t="s">
        <v>158</v>
      </c>
      <c r="N68" s="9"/>
    </row>
    <row r="69" spans="1:14" ht="44.25" x14ac:dyDescent="0.75">
      <c r="A69" s="213" t="s">
        <v>2567</v>
      </c>
      <c r="B69" s="213" t="s">
        <v>2568</v>
      </c>
      <c r="C69" s="4" t="s">
        <v>2569</v>
      </c>
      <c r="D69" s="213" t="s">
        <v>2572</v>
      </c>
      <c r="E69" s="212" t="s">
        <v>2573</v>
      </c>
      <c r="F69" s="60">
        <v>0</v>
      </c>
      <c r="G69" s="60">
        <v>1</v>
      </c>
      <c r="H69" s="60">
        <v>0.01</v>
      </c>
      <c r="I69" s="53" t="s">
        <v>2574</v>
      </c>
      <c r="J69" s="514" t="s">
        <v>3455</v>
      </c>
      <c r="K69" s="9"/>
      <c r="L69" s="9" t="s">
        <v>2832</v>
      </c>
      <c r="M69" s="293"/>
      <c r="N69" s="9"/>
    </row>
    <row r="70" spans="1:14" ht="73.75" x14ac:dyDescent="0.75">
      <c r="A70" s="212" t="s">
        <v>10</v>
      </c>
      <c r="B70" s="212" t="s">
        <v>3328</v>
      </c>
      <c r="C70" s="4" t="s">
        <v>2494</v>
      </c>
      <c r="D70" s="212" t="s">
        <v>3328</v>
      </c>
      <c r="E70" s="212" t="s">
        <v>2331</v>
      </c>
      <c r="F70" s="61">
        <v>0</v>
      </c>
      <c r="G70" s="61">
        <v>300</v>
      </c>
      <c r="H70" s="61">
        <v>5</v>
      </c>
      <c r="I70" s="206" t="str">
        <f>UnitControlCenter!$B$44</f>
        <v>€/metric ton CO2e</v>
      </c>
      <c r="J70" s="513" t="s">
        <v>3456</v>
      </c>
      <c r="K70" s="53" t="s">
        <v>253</v>
      </c>
      <c r="L70" s="9" t="s">
        <v>254</v>
      </c>
      <c r="M70" s="294" t="s">
        <v>3457</v>
      </c>
      <c r="N70" s="9" t="s">
        <v>417</v>
      </c>
    </row>
    <row r="71" spans="1:14" ht="44.25" x14ac:dyDescent="0.75">
      <c r="A71" s="212" t="s">
        <v>10</v>
      </c>
      <c r="B71" s="212" t="s">
        <v>27</v>
      </c>
      <c r="C71" s="4" t="s">
        <v>148</v>
      </c>
      <c r="D71" s="212" t="s">
        <v>27</v>
      </c>
      <c r="E71" s="212" t="s">
        <v>2330</v>
      </c>
      <c r="F71" s="60">
        <v>0</v>
      </c>
      <c r="G71" s="60">
        <v>1</v>
      </c>
      <c r="H71" s="60">
        <v>0.01</v>
      </c>
      <c r="I71" s="53" t="s">
        <v>150</v>
      </c>
      <c r="J71" s="457" t="s">
        <v>3388</v>
      </c>
      <c r="K71" s="9" t="s">
        <v>257</v>
      </c>
      <c r="L71" s="9" t="s">
        <v>258</v>
      </c>
      <c r="M71" s="293" t="s">
        <v>158</v>
      </c>
    </row>
    <row r="72" spans="1:14" ht="44.25" x14ac:dyDescent="0.75">
      <c r="A72" s="213" t="s">
        <v>10</v>
      </c>
      <c r="B72" s="213" t="s">
        <v>2529</v>
      </c>
      <c r="C72" s="4" t="s">
        <v>2531</v>
      </c>
      <c r="D72" s="213" t="s">
        <v>2532</v>
      </c>
      <c r="E72" s="213" t="s">
        <v>2534</v>
      </c>
      <c r="F72" s="61">
        <v>0</v>
      </c>
      <c r="G72" s="61">
        <v>1</v>
      </c>
      <c r="H72" s="61">
        <v>1</v>
      </c>
      <c r="I72" s="53" t="s">
        <v>31</v>
      </c>
      <c r="J72" s="424"/>
    </row>
    <row r="73" spans="1:14" ht="44.25" x14ac:dyDescent="0.75">
      <c r="A73" s="213" t="s">
        <v>10</v>
      </c>
      <c r="B73" s="213" t="s">
        <v>3156</v>
      </c>
      <c r="C73" s="4" t="s">
        <v>2530</v>
      </c>
      <c r="D73" s="213" t="s">
        <v>2680</v>
      </c>
      <c r="E73" s="213" t="s">
        <v>2533</v>
      </c>
      <c r="F73" s="61">
        <v>0</v>
      </c>
      <c r="G73" s="61">
        <v>1</v>
      </c>
      <c r="H73" s="61">
        <v>1</v>
      </c>
      <c r="I73" s="53" t="s">
        <v>31</v>
      </c>
      <c r="J73" s="513" t="s">
        <v>3157</v>
      </c>
      <c r="K73" s="53" t="s">
        <v>253</v>
      </c>
      <c r="L73" s="9" t="s">
        <v>254</v>
      </c>
    </row>
    <row r="74" spans="1:14" ht="44.25" x14ac:dyDescent="0.75">
      <c r="A74" s="213" t="s">
        <v>10</v>
      </c>
      <c r="B74" s="213" t="s">
        <v>2845</v>
      </c>
      <c r="C74" s="4" t="s">
        <v>2844</v>
      </c>
      <c r="D74" s="213" t="s">
        <v>2845</v>
      </c>
      <c r="E74" s="212" t="s">
        <v>2846</v>
      </c>
      <c r="F74" s="61">
        <v>0</v>
      </c>
      <c r="G74" s="61">
        <v>1</v>
      </c>
      <c r="H74" s="61">
        <v>1</v>
      </c>
      <c r="I74" s="53" t="s">
        <v>31</v>
      </c>
      <c r="J74" s="514"/>
    </row>
    <row r="75" spans="1:14" ht="29.5" x14ac:dyDescent="0.75">
      <c r="A75" s="213" t="s">
        <v>10</v>
      </c>
      <c r="B75" s="213" t="s">
        <v>2893</v>
      </c>
      <c r="C75" s="4" t="s">
        <v>2893</v>
      </c>
      <c r="D75" s="213" t="s">
        <v>2893</v>
      </c>
      <c r="E75" s="213" t="s">
        <v>2894</v>
      </c>
      <c r="F75" s="60">
        <v>0</v>
      </c>
      <c r="G75" s="60">
        <v>1</v>
      </c>
      <c r="H75" s="60">
        <v>0.01</v>
      </c>
      <c r="I75" s="53" t="s">
        <v>2895</v>
      </c>
      <c r="J75" s="516" t="s">
        <v>3389</v>
      </c>
      <c r="K75" s="9" t="s">
        <v>3076</v>
      </c>
    </row>
    <row r="76" spans="1:14" ht="44.25" x14ac:dyDescent="0.75">
      <c r="A76" s="212" t="s">
        <v>10</v>
      </c>
      <c r="B76" s="212" t="s">
        <v>26</v>
      </c>
      <c r="C76" s="4" t="s">
        <v>305</v>
      </c>
      <c r="D76" s="212" t="s">
        <v>26</v>
      </c>
      <c r="E76" s="212" t="s">
        <v>2329</v>
      </c>
      <c r="F76" s="57">
        <v>0</v>
      </c>
      <c r="G76" s="57">
        <v>0.2</v>
      </c>
      <c r="H76" s="65">
        <v>5.0000000000000001E-3</v>
      </c>
      <c r="I76" s="53" t="s">
        <v>151</v>
      </c>
      <c r="J76" s="513" t="s">
        <v>3458</v>
      </c>
      <c r="K76" s="9" t="s">
        <v>259</v>
      </c>
      <c r="L76" s="9" t="s">
        <v>260</v>
      </c>
      <c r="M76" s="294" t="s">
        <v>159</v>
      </c>
    </row>
    <row r="77" spans="1:14" ht="73.75" x14ac:dyDescent="0.75">
      <c r="A77" s="212" t="s">
        <v>2788</v>
      </c>
      <c r="B77" s="206" t="s">
        <v>333</v>
      </c>
      <c r="C77" s="1" t="s">
        <v>306</v>
      </c>
      <c r="D77" s="212" t="s">
        <v>370</v>
      </c>
      <c r="E77" s="212" t="s">
        <v>2328</v>
      </c>
      <c r="F77" s="58">
        <v>0</v>
      </c>
      <c r="G77" s="58">
        <v>0.4</v>
      </c>
      <c r="H77" s="57">
        <v>0.01</v>
      </c>
      <c r="I77" s="53" t="s">
        <v>33</v>
      </c>
      <c r="J77" s="513" t="s">
        <v>3390</v>
      </c>
      <c r="K77" s="53" t="s">
        <v>261</v>
      </c>
      <c r="L77" s="9" t="s">
        <v>262</v>
      </c>
      <c r="M77" s="293"/>
    </row>
    <row r="78" spans="1:14" s="211" customFormat="1" ht="73.75" x14ac:dyDescent="0.75">
      <c r="A78" s="67" t="str">
        <f>A$77</f>
        <v>Research and Development</v>
      </c>
      <c r="B78" s="67" t="str">
        <f t="shared" ref="B78:B81" si="0">B$77</f>
        <v>Capital Cost Reduction</v>
      </c>
      <c r="C78" s="212" t="s">
        <v>307</v>
      </c>
      <c r="D78" s="67" t="str">
        <f t="shared" ref="D78:L81" si="1">D$77</f>
        <v>R&amp;D Capital Cost Reductions</v>
      </c>
      <c r="E78" s="4" t="s">
        <v>3401</v>
      </c>
      <c r="F78" s="220">
        <f t="shared" si="1"/>
        <v>0</v>
      </c>
      <c r="G78" s="220">
        <f t="shared" si="1"/>
        <v>0.4</v>
      </c>
      <c r="H78" s="220">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93"/>
    </row>
    <row r="79" spans="1:14" s="211" customFormat="1" ht="73.75" x14ac:dyDescent="0.75">
      <c r="A79" s="67" t="str">
        <f t="shared" ref="A79:A81" si="2">A$77</f>
        <v>Research and Development</v>
      </c>
      <c r="B79" s="67" t="str">
        <f t="shared" si="0"/>
        <v>Capital Cost Reduction</v>
      </c>
      <c r="C79" s="212" t="s">
        <v>308</v>
      </c>
      <c r="D79" s="67" t="str">
        <f t="shared" si="1"/>
        <v>R&amp;D Capital Cost Reductions</v>
      </c>
      <c r="E79" s="4" t="s">
        <v>3402</v>
      </c>
      <c r="F79" s="220">
        <f t="shared" si="1"/>
        <v>0</v>
      </c>
      <c r="G79" s="220">
        <f t="shared" si="1"/>
        <v>0.4</v>
      </c>
      <c r="H79" s="220">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93"/>
    </row>
    <row r="80" spans="1:14" s="211" customFormat="1" ht="73.75" x14ac:dyDescent="0.75">
      <c r="A80" s="67" t="str">
        <f t="shared" si="2"/>
        <v>Research and Development</v>
      </c>
      <c r="B80" s="67" t="str">
        <f t="shared" si="0"/>
        <v>Capital Cost Reduction</v>
      </c>
      <c r="C80" s="212" t="s">
        <v>309</v>
      </c>
      <c r="D80" s="67" t="str">
        <f t="shared" si="1"/>
        <v>R&amp;D Capital Cost Reductions</v>
      </c>
      <c r="E80" s="4" t="s">
        <v>3403</v>
      </c>
      <c r="F80" s="220">
        <f t="shared" si="1"/>
        <v>0</v>
      </c>
      <c r="G80" s="220">
        <f t="shared" si="1"/>
        <v>0.4</v>
      </c>
      <c r="H80" s="220">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93"/>
    </row>
    <row r="81" spans="1:13" s="211" customFormat="1" ht="73.75" x14ac:dyDescent="0.75">
      <c r="A81" s="67" t="str">
        <f t="shared" si="2"/>
        <v>Research and Development</v>
      </c>
      <c r="B81" s="67" t="str">
        <f t="shared" si="0"/>
        <v>Capital Cost Reduction</v>
      </c>
      <c r="C81" s="213" t="s">
        <v>310</v>
      </c>
      <c r="D81" s="67" t="str">
        <f t="shared" si="1"/>
        <v>R&amp;D Capital Cost Reductions</v>
      </c>
      <c r="E81" s="4" t="s">
        <v>3404</v>
      </c>
      <c r="F81" s="220">
        <f t="shared" si="1"/>
        <v>0</v>
      </c>
      <c r="G81" s="220">
        <f t="shared" si="1"/>
        <v>0.4</v>
      </c>
      <c r="H81" s="220">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93"/>
    </row>
    <row r="82" spans="1:13" ht="103.25" x14ac:dyDescent="0.75">
      <c r="A82" s="213" t="s">
        <v>2788</v>
      </c>
      <c r="B82" s="213" t="s">
        <v>2941</v>
      </c>
      <c r="C82" s="4" t="s">
        <v>2942</v>
      </c>
      <c r="D82" s="213" t="s">
        <v>2941</v>
      </c>
      <c r="E82" s="59" t="s">
        <v>2944</v>
      </c>
      <c r="F82" s="58">
        <v>0</v>
      </c>
      <c r="G82" s="58">
        <v>1</v>
      </c>
      <c r="H82" s="57">
        <v>0.01</v>
      </c>
      <c r="I82" s="53" t="s">
        <v>35</v>
      </c>
      <c r="J82" s="513" t="s">
        <v>2946</v>
      </c>
      <c r="K82" s="9" t="s">
        <v>2948</v>
      </c>
      <c r="L82" s="9" t="s">
        <v>2947</v>
      </c>
      <c r="M82" s="294" t="s">
        <v>2945</v>
      </c>
    </row>
    <row r="83" spans="1:13" ht="73.75" x14ac:dyDescent="0.75">
      <c r="A83" s="212" t="s">
        <v>2788</v>
      </c>
      <c r="B83" s="206" t="s">
        <v>347</v>
      </c>
      <c r="C83" s="4" t="s">
        <v>311</v>
      </c>
      <c r="D83" s="212" t="s">
        <v>371</v>
      </c>
      <c r="E83" s="212" t="s">
        <v>2327</v>
      </c>
      <c r="F83" s="58">
        <v>0</v>
      </c>
      <c r="G83" s="58">
        <v>0.4</v>
      </c>
      <c r="H83" s="57">
        <v>0.01</v>
      </c>
      <c r="I83" s="53" t="s">
        <v>34</v>
      </c>
      <c r="J83" s="513" t="s">
        <v>3392</v>
      </c>
      <c r="K83" s="53" t="s">
        <v>261</v>
      </c>
      <c r="L83" s="9" t="s">
        <v>262</v>
      </c>
    </row>
    <row r="84" spans="1:13" ht="73.75" x14ac:dyDescent="0.75">
      <c r="A84" s="5" t="str">
        <f>A$83</f>
        <v>Research and Development</v>
      </c>
      <c r="B84" s="5" t="str">
        <f>B$83</f>
        <v>Fuel Use Reduction</v>
      </c>
      <c r="C84" s="4" t="s">
        <v>312</v>
      </c>
      <c r="D84" s="5" t="str">
        <f t="shared" ref="D84:L87" si="3">D$83</f>
        <v>R&amp;D Fuel Use Reductions</v>
      </c>
      <c r="E84" s="4" t="s">
        <v>3405</v>
      </c>
      <c r="F84" s="218">
        <f t="shared" si="3"/>
        <v>0</v>
      </c>
      <c r="G84" s="218">
        <f t="shared" si="3"/>
        <v>0.4</v>
      </c>
      <c r="H84" s="218">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3.75" x14ac:dyDescent="0.75">
      <c r="A85" s="5" t="str">
        <f t="shared" ref="A85:B87" si="4">A$83</f>
        <v>Research and Development</v>
      </c>
      <c r="B85" s="5" t="str">
        <f t="shared" si="4"/>
        <v>Fuel Use Reduction</v>
      </c>
      <c r="C85" s="4" t="s">
        <v>313</v>
      </c>
      <c r="D85" s="5" t="str">
        <f t="shared" si="3"/>
        <v>R&amp;D Fuel Use Reductions</v>
      </c>
      <c r="E85" s="4" t="s">
        <v>3406</v>
      </c>
      <c r="F85" s="218">
        <f t="shared" si="3"/>
        <v>0</v>
      </c>
      <c r="G85" s="218">
        <f t="shared" si="3"/>
        <v>0.4</v>
      </c>
      <c r="H85" s="218">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3.75" x14ac:dyDescent="0.75">
      <c r="A86" s="5" t="str">
        <f t="shared" si="4"/>
        <v>Research and Development</v>
      </c>
      <c r="B86" s="5" t="str">
        <f t="shared" si="4"/>
        <v>Fuel Use Reduction</v>
      </c>
      <c r="C86" s="4" t="s">
        <v>314</v>
      </c>
      <c r="D86" s="5" t="str">
        <f t="shared" si="3"/>
        <v>R&amp;D Fuel Use Reductions</v>
      </c>
      <c r="E86" s="4" t="s">
        <v>3407</v>
      </c>
      <c r="F86" s="218">
        <f t="shared" si="3"/>
        <v>0</v>
      </c>
      <c r="G86" s="218">
        <f t="shared" si="3"/>
        <v>0.4</v>
      </c>
      <c r="H86" s="218">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3.75" x14ac:dyDescent="0.75">
      <c r="A87" s="5" t="str">
        <f t="shared" si="4"/>
        <v>Research and Development</v>
      </c>
      <c r="B87" s="5" t="str">
        <f t="shared" si="4"/>
        <v>Fuel Use Reduction</v>
      </c>
      <c r="C87" s="4" t="s">
        <v>315</v>
      </c>
      <c r="D87" s="5" t="str">
        <f t="shared" si="3"/>
        <v>R&amp;D Fuel Use Reductions</v>
      </c>
      <c r="E87" s="4" t="s">
        <v>3408</v>
      </c>
      <c r="F87" s="218">
        <f t="shared" si="3"/>
        <v>0</v>
      </c>
      <c r="G87" s="218">
        <f t="shared" si="3"/>
        <v>0.4</v>
      </c>
      <c r="H87" s="218">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59" x14ac:dyDescent="0.75">
      <c r="A88" s="4" t="s">
        <v>2964</v>
      </c>
      <c r="B88" s="4" t="s">
        <v>2965</v>
      </c>
      <c r="C88" s="4" t="s">
        <v>2969</v>
      </c>
      <c r="D88" s="206"/>
      <c r="E88" s="4" t="s">
        <v>2966</v>
      </c>
      <c r="F88" s="274">
        <v>-0.08</v>
      </c>
      <c r="G88" s="274">
        <v>0.02</v>
      </c>
      <c r="H88" s="277">
        <v>1E-3</v>
      </c>
      <c r="I88" s="4" t="s">
        <v>2973</v>
      </c>
      <c r="J88" s="1" t="s">
        <v>3459</v>
      </c>
      <c r="K88" s="4"/>
      <c r="L88" s="7"/>
      <c r="M88" s="426" t="s">
        <v>2967</v>
      </c>
    </row>
    <row r="89" spans="1:13" ht="132.75" x14ac:dyDescent="0.75">
      <c r="A89" s="4" t="s">
        <v>3114</v>
      </c>
      <c r="B89" s="4" t="s">
        <v>3115</v>
      </c>
      <c r="C89" s="4" t="s">
        <v>3122</v>
      </c>
      <c r="D89" s="206"/>
      <c r="E89" s="212" t="s">
        <v>3161</v>
      </c>
      <c r="F89" s="69">
        <v>0</v>
      </c>
      <c r="G89" s="4">
        <v>10</v>
      </c>
      <c r="H89" s="4">
        <v>1</v>
      </c>
      <c r="I89" s="4" t="s">
        <v>3089</v>
      </c>
      <c r="J89" s="1" t="s">
        <v>3393</v>
      </c>
      <c r="K89" s="4" t="s">
        <v>3090</v>
      </c>
    </row>
    <row r="90" spans="1:13" ht="132.75" x14ac:dyDescent="0.75">
      <c r="A90" s="4" t="s">
        <v>3114</v>
      </c>
      <c r="B90" s="4" t="s">
        <v>3116</v>
      </c>
      <c r="C90" s="4" t="s">
        <v>3123</v>
      </c>
      <c r="D90" s="206"/>
      <c r="E90" s="212" t="s">
        <v>3162</v>
      </c>
      <c r="F90" s="69">
        <v>0</v>
      </c>
      <c r="G90" s="4">
        <v>10</v>
      </c>
      <c r="H90" s="4">
        <v>1</v>
      </c>
      <c r="I90" s="4" t="s">
        <v>3089</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307"/>
    </row>
    <row r="91" spans="1:13" ht="132.75" x14ac:dyDescent="0.75">
      <c r="A91" s="4" t="s">
        <v>3114</v>
      </c>
      <c r="B91" s="4" t="s">
        <v>479</v>
      </c>
      <c r="C91" s="4" t="s">
        <v>3124</v>
      </c>
      <c r="D91" s="206"/>
      <c r="E91" s="212" t="s">
        <v>3163</v>
      </c>
      <c r="F91" s="69">
        <v>0</v>
      </c>
      <c r="G91" s="4">
        <v>10</v>
      </c>
      <c r="H91" s="4">
        <v>1</v>
      </c>
      <c r="I91" s="4" t="s">
        <v>3089</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2.75" x14ac:dyDescent="0.75">
      <c r="A92" s="4" t="s">
        <v>3114</v>
      </c>
      <c r="B92" s="4" t="s">
        <v>3117</v>
      </c>
      <c r="C92" s="4" t="s">
        <v>3125</v>
      </c>
      <c r="D92" s="206"/>
      <c r="E92" s="212" t="s">
        <v>3164</v>
      </c>
      <c r="F92" s="69">
        <v>0</v>
      </c>
      <c r="G92" s="4">
        <v>10</v>
      </c>
      <c r="H92" s="4">
        <v>1</v>
      </c>
      <c r="I92" s="4" t="s">
        <v>3089</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2.75" x14ac:dyDescent="0.75">
      <c r="A93" s="4" t="s">
        <v>3114</v>
      </c>
      <c r="B93" s="4" t="s">
        <v>3118</v>
      </c>
      <c r="C93" s="4" t="s">
        <v>3126</v>
      </c>
      <c r="D93" s="206"/>
      <c r="E93" s="212" t="s">
        <v>3165</v>
      </c>
      <c r="F93" s="69">
        <v>0</v>
      </c>
      <c r="G93" s="4">
        <v>10</v>
      </c>
      <c r="H93" s="4">
        <v>1</v>
      </c>
      <c r="I93" s="4" t="s">
        <v>3089</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2.75" x14ac:dyDescent="0.75">
      <c r="A94" s="4" t="s">
        <v>3114</v>
      </c>
      <c r="B94" s="4" t="s">
        <v>278</v>
      </c>
      <c r="C94" s="4" t="s">
        <v>3127</v>
      </c>
      <c r="D94" s="206"/>
      <c r="E94" s="212" t="s">
        <v>3166</v>
      </c>
      <c r="F94" s="69">
        <v>0</v>
      </c>
      <c r="G94" s="4">
        <v>10</v>
      </c>
      <c r="H94" s="4">
        <v>1</v>
      </c>
      <c r="I94" s="4" t="s">
        <v>3089</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2.75" x14ac:dyDescent="0.75">
      <c r="A95" s="4" t="s">
        <v>3114</v>
      </c>
      <c r="B95" s="4" t="s">
        <v>3119</v>
      </c>
      <c r="C95" s="4" t="s">
        <v>3128</v>
      </c>
      <c r="D95" s="206"/>
      <c r="E95" s="212" t="s">
        <v>3167</v>
      </c>
      <c r="F95" s="69">
        <v>0</v>
      </c>
      <c r="G95" s="4">
        <v>10</v>
      </c>
      <c r="H95" s="4">
        <v>1</v>
      </c>
      <c r="I95" s="4" t="s">
        <v>3089</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2.75" x14ac:dyDescent="0.75">
      <c r="A96" s="4" t="s">
        <v>3114</v>
      </c>
      <c r="B96" s="4" t="s">
        <v>3120</v>
      </c>
      <c r="C96" s="4" t="s">
        <v>3129</v>
      </c>
      <c r="D96" s="206"/>
      <c r="E96" s="212" t="s">
        <v>3168</v>
      </c>
      <c r="F96" s="69">
        <v>0</v>
      </c>
      <c r="G96" s="4">
        <v>10</v>
      </c>
      <c r="H96" s="4">
        <v>1</v>
      </c>
      <c r="I96" s="4" t="s">
        <v>3089</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32.75" x14ac:dyDescent="0.75">
      <c r="A97" s="4" t="s">
        <v>3114</v>
      </c>
      <c r="B97" s="4" t="s">
        <v>3121</v>
      </c>
      <c r="C97" s="4" t="s">
        <v>3130</v>
      </c>
      <c r="D97" s="206"/>
      <c r="E97" s="212" t="s">
        <v>3169</v>
      </c>
      <c r="F97" s="69">
        <v>0</v>
      </c>
      <c r="G97" s="4">
        <v>10</v>
      </c>
      <c r="H97" s="4">
        <v>1</v>
      </c>
      <c r="I97" s="4" t="s">
        <v>3089</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00000000-0004-0000-0100-000000000000}"/>
    <hyperlink ref="M4" r:id="rId2" xr:uid="{9D8D4E96-AB16-4988-9D5D-6B7B877D89A9}"/>
    <hyperlink ref="M8" r:id="rId3" xr:uid="{30FE71EB-0C1E-47A8-A19D-990A7C881536}"/>
    <hyperlink ref="M12" r:id="rId4" xr:uid="{017B18F4-97C6-40C6-93A7-078CEDC2EC1C}"/>
    <hyperlink ref="M16" r:id="rId5" xr:uid="{A144F82F-C36A-4F6A-8D9E-E564D443F706}"/>
    <hyperlink ref="M17" r:id="rId6" display="https://www.cleanenergywire.org/factsheets/whats-new-germanys-renewable-energy-act-2021_x000a_" xr:uid="{656F56E9-5C7B-47EC-881A-15EACF891808}"/>
    <hyperlink ref="M20" r:id="rId7" xr:uid="{D18142BD-9328-4F35-8276-49BB85304332}"/>
    <hyperlink ref="M24" r:id="rId8" xr:uid="{CB2FD3DC-4EA7-4C6F-9E25-FE99DF5244F9}"/>
    <hyperlink ref="M66" r:id="rId9" xr:uid="{A4B38E23-DA8C-4953-9E8C-BEF72A81CD85}"/>
  </hyperlinks>
  <pageMargins left="0.7" right="0.7" top="0.75" bottom="0.75" header="0.3" footer="0.3"/>
  <pageSetup orientation="portrait" r:id="rId10"/>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63"/>
  <sheetViews>
    <sheetView zoomScaleNormal="100" workbookViewId="0">
      <pane ySplit="1" topLeftCell="A923" activePane="bottomLeft" state="frozen"/>
      <selection pane="bottomLeft" activeCell="H953" sqref="H953"/>
    </sheetView>
  </sheetViews>
  <sheetFormatPr defaultColWidth="9.1328125" defaultRowHeight="14.75" x14ac:dyDescent="0.75"/>
  <cols>
    <col min="1" max="1" width="30" style="69" customWidth="1"/>
    <col min="2" max="2" width="41.40625" style="69" customWidth="1"/>
    <col min="3" max="3" width="59.86328125" style="452" customWidth="1"/>
    <col min="4" max="4" width="45.40625" style="4" customWidth="1"/>
    <col min="5" max="5" width="38.58984375" style="4" customWidth="1"/>
    <col min="6" max="6" width="47.26953125" style="4" customWidth="1"/>
    <col min="7" max="7" width="38.58984375" style="4" customWidth="1"/>
    <col min="8" max="8" width="19.40625" style="50" customWidth="1"/>
    <col min="9" max="9" width="21.26953125" style="4" customWidth="1"/>
    <col min="10" max="10" width="19.40625" style="439" customWidth="1"/>
    <col min="11" max="11" width="29.1328125" style="4" customWidth="1"/>
    <col min="12" max="12" width="19" style="4" customWidth="1"/>
    <col min="13" max="14" width="19.1328125" style="1" customWidth="1"/>
    <col min="15" max="15" width="28.40625" style="4" customWidth="1"/>
    <col min="16" max="16" width="38.26953125" style="4" customWidth="1"/>
    <col min="17" max="17" width="53.7265625" style="4" customWidth="1"/>
    <col min="18" max="18" width="45.58984375" style="222" customWidth="1"/>
    <col min="19" max="16384" width="9.1328125" style="4"/>
  </cols>
  <sheetData>
    <row r="1" spans="1:18" x14ac:dyDescent="0.75">
      <c r="A1" s="442" t="s">
        <v>3</v>
      </c>
      <c r="B1" s="442" t="s">
        <v>0</v>
      </c>
      <c r="C1" s="451" t="s">
        <v>1</v>
      </c>
      <c r="D1" s="440" t="s">
        <v>37</v>
      </c>
      <c r="E1" s="440" t="s">
        <v>38</v>
      </c>
      <c r="F1" s="440" t="s">
        <v>85</v>
      </c>
      <c r="G1" s="440" t="s">
        <v>86</v>
      </c>
      <c r="H1" s="441" t="s">
        <v>477</v>
      </c>
      <c r="I1" s="440" t="s">
        <v>70</v>
      </c>
      <c r="J1" s="443" t="s">
        <v>363</v>
      </c>
      <c r="K1" s="444" t="s">
        <v>2326</v>
      </c>
      <c r="L1" s="444" t="s">
        <v>71</v>
      </c>
      <c r="M1" s="444" t="s">
        <v>72</v>
      </c>
      <c r="N1" s="444" t="s">
        <v>84</v>
      </c>
      <c r="O1" s="444" t="s">
        <v>30</v>
      </c>
      <c r="P1" s="445" t="s">
        <v>2</v>
      </c>
      <c r="Q1" s="444" t="s">
        <v>461</v>
      </c>
      <c r="R1" s="444" t="s">
        <v>196</v>
      </c>
    </row>
    <row r="2" spans="1:18" s="2" customFormat="1" x14ac:dyDescent="0.75">
      <c r="A2" s="427" t="str">
        <f>INDEX('Policy Characteristics'!A:A,MATCH($C2,'Policy Characteristics'!$C:$C,0))</f>
        <v>Transportation</v>
      </c>
      <c r="B2" s="427" t="str">
        <f>INDEX('Policy Characteristics'!B:B,MATCH($C2,'Policy Characteristics'!$C:$C,0))</f>
        <v>Conventional Pollutant Standards</v>
      </c>
      <c r="C2" s="428" t="s">
        <v>2463</v>
      </c>
      <c r="D2" s="2" t="s">
        <v>39</v>
      </c>
      <c r="E2" s="2" t="s">
        <v>2282</v>
      </c>
      <c r="F2" s="2" t="s">
        <v>39</v>
      </c>
      <c r="G2" s="2" t="s">
        <v>2510</v>
      </c>
      <c r="H2" s="216">
        <v>300</v>
      </c>
      <c r="I2" s="53" t="s">
        <v>45</v>
      </c>
      <c r="J2" s="429" t="str">
        <f>INDEX('Policy Characteristics'!D:D,MATCH($C2,'Policy Characteristics'!$C:$C,0))</f>
        <v>Conventional Pollutant Standard</v>
      </c>
      <c r="K2" s="427" t="str">
        <f>INDEX('Policy Characteristics'!E:E,MATCH($C2,'Policy Characteristics'!$C:$C,0))</f>
        <v>trans reduce regulated pollutants</v>
      </c>
      <c r="L2" s="450">
        <f>INDEX('Policy Characteristics'!F:F,MATCH($C2,'Policy Characteristics'!$C:$C,0))</f>
        <v>0</v>
      </c>
      <c r="M2" s="450">
        <f>INDEX('Policy Characteristics'!G:G,MATCH($C2,'Policy Characteristics'!$C:$C,0))</f>
        <v>1</v>
      </c>
      <c r="N2" s="450">
        <f>INDEX('Policy Characteristics'!H:H,MATCH($C2,'Policy Characteristics'!$C:$C,0))</f>
        <v>0.02</v>
      </c>
      <c r="O2" s="427" t="str">
        <f>INDEX('Policy Characteristics'!I:I,MATCH($C2,'Policy Characteristics'!$C:$C,0))</f>
        <v>% reduction in emissions</v>
      </c>
      <c r="P2" s="42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 s="427" t="str">
        <f>INDEX('Policy Characteristics'!K:K,MATCH($C2,'Policy Characteristics'!$C:$C,0))</f>
        <v>transportation-sector-main.html#conv-pol-stds</v>
      </c>
      <c r="R2" s="427" t="str">
        <f>INDEX('Policy Characteristics'!L:L,MATCH($C2,'Policy Characteristics'!$C:$C,0))</f>
        <v>conventional-pollutant-standards.html</v>
      </c>
    </row>
    <row r="3" spans="1:18" s="2" customFormat="1" x14ac:dyDescent="0.75">
      <c r="A3" s="427" t="str">
        <f>INDEX('Policy Characteristics'!A:A,MATCH($C3,'Policy Characteristics'!$C:$C,0))</f>
        <v>Transportation</v>
      </c>
      <c r="B3" s="427" t="str">
        <f>INDEX('Policy Characteristics'!B:B,MATCH($C3,'Policy Characteristics'!$C:$C,0))</f>
        <v>Conventional Pollutant Standards</v>
      </c>
      <c r="C3" s="429" t="str">
        <f t="shared" ref="C3:C22" si="0">C$2</f>
        <v>Percentage Reduction of Separately Regulated Pollutants</v>
      </c>
      <c r="D3" s="2" t="s">
        <v>39</v>
      </c>
      <c r="E3" s="2" t="s">
        <v>508</v>
      </c>
      <c r="F3" s="2" t="s">
        <v>39</v>
      </c>
      <c r="G3" s="2" t="s">
        <v>508</v>
      </c>
      <c r="H3" s="216">
        <v>301</v>
      </c>
      <c r="I3" s="53" t="s">
        <v>45</v>
      </c>
      <c r="J3" s="429" t="str">
        <f>INDEX('Policy Characteristics'!D:D,MATCH($C3,'Policy Characteristics'!$C:$C,0))</f>
        <v>Conventional Pollutant Standard</v>
      </c>
      <c r="K3" s="427" t="str">
        <f>INDEX('Policy Characteristics'!E:E,MATCH($C3,'Policy Characteristics'!$C:$C,0))</f>
        <v>trans reduce regulated pollutants</v>
      </c>
      <c r="L3" s="450">
        <f>INDEX('Policy Characteristics'!F:F,MATCH($C3,'Policy Characteristics'!$C:$C,0))</f>
        <v>0</v>
      </c>
      <c r="M3" s="450">
        <f>INDEX('Policy Characteristics'!G:G,MATCH($C3,'Policy Characteristics'!$C:$C,0))</f>
        <v>1</v>
      </c>
      <c r="N3" s="450">
        <f>INDEX('Policy Characteristics'!H:H,MATCH($C3,'Policy Characteristics'!$C:$C,0))</f>
        <v>0.02</v>
      </c>
      <c r="O3" s="427" t="str">
        <f>INDEX('Policy Characteristics'!I:I,MATCH($C3,'Policy Characteristics'!$C:$C,0))</f>
        <v>% reduction in emissions</v>
      </c>
      <c r="P3" s="42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 s="427" t="str">
        <f>INDEX('Policy Characteristics'!K:K,MATCH($C3,'Policy Characteristics'!$C:$C,0))</f>
        <v>transportation-sector-main.html#conv-pol-stds</v>
      </c>
      <c r="R3" s="427" t="str">
        <f>INDEX('Policy Characteristics'!L:L,MATCH($C3,'Policy Characteristics'!$C:$C,0))</f>
        <v>conventional-pollutant-standards.html</v>
      </c>
    </row>
    <row r="4" spans="1:18" s="2" customFormat="1" x14ac:dyDescent="0.75">
      <c r="A4" s="427" t="str">
        <f>INDEX('Policy Characteristics'!A:A,MATCH($C4,'Policy Characteristics'!$C:$C,0))</f>
        <v>Transportation</v>
      </c>
      <c r="B4" s="427" t="str">
        <f>INDEX('Policy Characteristics'!B:B,MATCH($C4,'Policy Characteristics'!$C:$C,0))</f>
        <v>Conventional Pollutant Standards</v>
      </c>
      <c r="C4" s="429" t="str">
        <f t="shared" si="0"/>
        <v>Percentage Reduction of Separately Regulated Pollutants</v>
      </c>
      <c r="D4" s="2" t="s">
        <v>39</v>
      </c>
      <c r="E4" s="2" t="s">
        <v>2285</v>
      </c>
      <c r="F4" s="2" t="s">
        <v>39</v>
      </c>
      <c r="G4" s="2" t="s">
        <v>2285</v>
      </c>
      <c r="H4" s="216">
        <v>302</v>
      </c>
      <c r="I4" s="53" t="s">
        <v>45</v>
      </c>
      <c r="J4" s="429" t="str">
        <f>INDEX('Policy Characteristics'!D:D,MATCH($C4,'Policy Characteristics'!$C:$C,0))</f>
        <v>Conventional Pollutant Standard</v>
      </c>
      <c r="K4" s="427" t="str">
        <f>INDEX('Policy Characteristics'!E:E,MATCH($C4,'Policy Characteristics'!$C:$C,0))</f>
        <v>trans reduce regulated pollutants</v>
      </c>
      <c r="L4" s="450">
        <f>INDEX('Policy Characteristics'!F:F,MATCH($C4,'Policy Characteristics'!$C:$C,0))</f>
        <v>0</v>
      </c>
      <c r="M4" s="450">
        <f>INDEX('Policy Characteristics'!G:G,MATCH($C4,'Policy Characteristics'!$C:$C,0))</f>
        <v>1</v>
      </c>
      <c r="N4" s="450">
        <f>INDEX('Policy Characteristics'!H:H,MATCH($C4,'Policy Characteristics'!$C:$C,0))</f>
        <v>0.02</v>
      </c>
      <c r="O4" s="427" t="str">
        <f>INDEX('Policy Characteristics'!I:I,MATCH($C4,'Policy Characteristics'!$C:$C,0))</f>
        <v>% reduction in emissions</v>
      </c>
      <c r="P4" s="42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 s="427" t="str">
        <f>INDEX('Policy Characteristics'!K:K,MATCH($C4,'Policy Characteristics'!$C:$C,0))</f>
        <v>transportation-sector-main.html#conv-pol-stds</v>
      </c>
      <c r="R4" s="427" t="str">
        <f>INDEX('Policy Characteristics'!L:L,MATCH($C4,'Policy Characteristics'!$C:$C,0))</f>
        <v>conventional-pollutant-standards.html</v>
      </c>
    </row>
    <row r="5" spans="1:18" s="2" customFormat="1" x14ac:dyDescent="0.75">
      <c r="A5" s="427" t="str">
        <f>INDEX('Policy Characteristics'!A:A,MATCH($C5,'Policy Characteristics'!$C:$C,0))</f>
        <v>Transportation</v>
      </c>
      <c r="B5" s="427" t="str">
        <f>INDEX('Policy Characteristics'!B:B,MATCH($C5,'Policy Characteristics'!$C:$C,0))</f>
        <v>Conventional Pollutant Standards</v>
      </c>
      <c r="C5" s="429" t="str">
        <f t="shared" si="0"/>
        <v>Percentage Reduction of Separately Regulated Pollutants</v>
      </c>
      <c r="D5" s="2" t="s">
        <v>39</v>
      </c>
      <c r="E5" s="2" t="s">
        <v>2287</v>
      </c>
      <c r="F5" s="2" t="s">
        <v>39</v>
      </c>
      <c r="G5" s="2" t="s">
        <v>2287</v>
      </c>
      <c r="H5" s="216">
        <v>303</v>
      </c>
      <c r="I5" s="53" t="s">
        <v>45</v>
      </c>
      <c r="J5" s="429" t="str">
        <f>INDEX('Policy Characteristics'!D:D,MATCH($C5,'Policy Characteristics'!$C:$C,0))</f>
        <v>Conventional Pollutant Standard</v>
      </c>
      <c r="K5" s="427" t="str">
        <f>INDEX('Policy Characteristics'!E:E,MATCH($C5,'Policy Characteristics'!$C:$C,0))</f>
        <v>trans reduce regulated pollutants</v>
      </c>
      <c r="L5" s="450">
        <f>INDEX('Policy Characteristics'!F:F,MATCH($C5,'Policy Characteristics'!$C:$C,0))</f>
        <v>0</v>
      </c>
      <c r="M5" s="450">
        <f>INDEX('Policy Characteristics'!G:G,MATCH($C5,'Policy Characteristics'!$C:$C,0))</f>
        <v>1</v>
      </c>
      <c r="N5" s="450">
        <f>INDEX('Policy Characteristics'!H:H,MATCH($C5,'Policy Characteristics'!$C:$C,0))</f>
        <v>0.02</v>
      </c>
      <c r="O5" s="427" t="str">
        <f>INDEX('Policy Characteristics'!I:I,MATCH($C5,'Policy Characteristics'!$C:$C,0))</f>
        <v>% reduction in emissions</v>
      </c>
      <c r="P5" s="42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 s="427" t="str">
        <f>INDEX('Policy Characteristics'!K:K,MATCH($C5,'Policy Characteristics'!$C:$C,0))</f>
        <v>transportation-sector-main.html#conv-pol-stds</v>
      </c>
      <c r="R5" s="427" t="str">
        <f>INDEX('Policy Characteristics'!L:L,MATCH($C5,'Policy Characteristics'!$C:$C,0))</f>
        <v>conventional-pollutant-standards.html</v>
      </c>
    </row>
    <row r="6" spans="1:18" s="2" customFormat="1" x14ac:dyDescent="0.75">
      <c r="A6" s="427" t="str">
        <f>INDEX('Policy Characteristics'!A:A,MATCH($C6,'Policy Characteristics'!$C:$C,0))</f>
        <v>Transportation</v>
      </c>
      <c r="B6" s="427" t="str">
        <f>INDEX('Policy Characteristics'!B:B,MATCH($C6,'Policy Characteristics'!$C:$C,0))</f>
        <v>Conventional Pollutant Standards</v>
      </c>
      <c r="C6" s="429" t="str">
        <f t="shared" si="0"/>
        <v>Percentage Reduction of Separately Regulated Pollutants</v>
      </c>
      <c r="D6" s="2" t="s">
        <v>39</v>
      </c>
      <c r="E6" s="2" t="s">
        <v>2289</v>
      </c>
      <c r="F6" s="2" t="s">
        <v>39</v>
      </c>
      <c r="G6" s="2" t="s">
        <v>2382</v>
      </c>
      <c r="H6" s="216">
        <v>304</v>
      </c>
      <c r="I6" s="53" t="s">
        <v>45</v>
      </c>
      <c r="J6" s="429" t="str">
        <f>INDEX('Policy Characteristics'!D:D,MATCH($C6,'Policy Characteristics'!$C:$C,0))</f>
        <v>Conventional Pollutant Standard</v>
      </c>
      <c r="K6" s="427" t="str">
        <f>INDEX('Policy Characteristics'!E:E,MATCH($C6,'Policy Characteristics'!$C:$C,0))</f>
        <v>trans reduce regulated pollutants</v>
      </c>
      <c r="L6" s="450">
        <f>INDEX('Policy Characteristics'!F:F,MATCH($C6,'Policy Characteristics'!$C:$C,0))</f>
        <v>0</v>
      </c>
      <c r="M6" s="450">
        <f>INDEX('Policy Characteristics'!G:G,MATCH($C6,'Policy Characteristics'!$C:$C,0))</f>
        <v>1</v>
      </c>
      <c r="N6" s="450">
        <f>INDEX('Policy Characteristics'!H:H,MATCH($C6,'Policy Characteristics'!$C:$C,0))</f>
        <v>0.02</v>
      </c>
      <c r="O6" s="427" t="str">
        <f>INDEX('Policy Characteristics'!I:I,MATCH($C6,'Policy Characteristics'!$C:$C,0))</f>
        <v>% reduction in emissions</v>
      </c>
      <c r="P6" s="42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 s="427" t="str">
        <f>INDEX('Policy Characteristics'!K:K,MATCH($C6,'Policy Characteristics'!$C:$C,0))</f>
        <v>transportation-sector-main.html#conv-pol-stds</v>
      </c>
      <c r="R6" s="427" t="str">
        <f>INDEX('Policy Characteristics'!L:L,MATCH($C6,'Policy Characteristics'!$C:$C,0))</f>
        <v>conventional-pollutant-standards.html</v>
      </c>
    </row>
    <row r="7" spans="1:18" s="2" customFormat="1" x14ac:dyDescent="0.75">
      <c r="A7" s="427" t="str">
        <f>INDEX('Policy Characteristics'!A:A,MATCH($C7,'Policy Characteristics'!$C:$C,0))</f>
        <v>Transportation</v>
      </c>
      <c r="B7" s="427" t="str">
        <f>INDEX('Policy Characteristics'!B:B,MATCH($C7,'Policy Characteristics'!$C:$C,0))</f>
        <v>Conventional Pollutant Standards</v>
      </c>
      <c r="C7" s="429" t="str">
        <f t="shared" si="0"/>
        <v>Percentage Reduction of Separately Regulated Pollutants</v>
      </c>
      <c r="D7" s="2" t="s">
        <v>39</v>
      </c>
      <c r="E7" s="2" t="s">
        <v>2290</v>
      </c>
      <c r="F7" s="2" t="s">
        <v>39</v>
      </c>
      <c r="G7" s="2" t="s">
        <v>2290</v>
      </c>
      <c r="H7" s="216">
        <v>305</v>
      </c>
      <c r="I7" s="53" t="s">
        <v>45</v>
      </c>
      <c r="J7" s="429" t="str">
        <f>INDEX('Policy Characteristics'!D:D,MATCH($C7,'Policy Characteristics'!$C:$C,0))</f>
        <v>Conventional Pollutant Standard</v>
      </c>
      <c r="K7" s="427" t="str">
        <f>INDEX('Policy Characteristics'!E:E,MATCH($C7,'Policy Characteristics'!$C:$C,0))</f>
        <v>trans reduce regulated pollutants</v>
      </c>
      <c r="L7" s="450">
        <f>INDEX('Policy Characteristics'!F:F,MATCH($C7,'Policy Characteristics'!$C:$C,0))</f>
        <v>0</v>
      </c>
      <c r="M7" s="450">
        <f>INDEX('Policy Characteristics'!G:G,MATCH($C7,'Policy Characteristics'!$C:$C,0))</f>
        <v>1</v>
      </c>
      <c r="N7" s="450">
        <f>INDEX('Policy Characteristics'!H:H,MATCH($C7,'Policy Characteristics'!$C:$C,0))</f>
        <v>0.02</v>
      </c>
      <c r="O7" s="427" t="str">
        <f>INDEX('Policy Characteristics'!I:I,MATCH($C7,'Policy Characteristics'!$C:$C,0))</f>
        <v>% reduction in emissions</v>
      </c>
      <c r="P7" s="42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7" s="427" t="str">
        <f>INDEX('Policy Characteristics'!K:K,MATCH($C7,'Policy Characteristics'!$C:$C,0))</f>
        <v>transportation-sector-main.html#conv-pol-stds</v>
      </c>
      <c r="R7" s="427" t="str">
        <f>INDEX('Policy Characteristics'!L:L,MATCH($C7,'Policy Characteristics'!$C:$C,0))</f>
        <v>conventional-pollutant-standards.html</v>
      </c>
    </row>
    <row r="8" spans="1:18" s="2" customFormat="1" x14ac:dyDescent="0.75">
      <c r="A8" s="427" t="str">
        <f>IF(ISBLANK(INDEX('Policy Characteristics'!A:A,MATCH($C8,'Policy Characteristics'!$C:$C,0))),"",INDEX('Policy Characteristics'!A:A,MATCH($C8,'Policy Characteristics'!$C:$C,0)))</f>
        <v>Transportation</v>
      </c>
      <c r="B8" s="427" t="str">
        <f>IF(ISBLANK(INDEX('Policy Characteristics'!B:B,MATCH($C8,'Policy Characteristics'!$C:$C,0))),"",INDEX('Policy Characteristics'!B:B,MATCH($C8,'Policy Characteristics'!$C:$C,0)))</f>
        <v>Conventional Pollutant Standards</v>
      </c>
      <c r="C8" s="429" t="str">
        <f t="shared" si="0"/>
        <v>Percentage Reduction of Separately Regulated Pollutants</v>
      </c>
      <c r="D8" s="2" t="s">
        <v>39</v>
      </c>
      <c r="E8" s="2" t="s">
        <v>2292</v>
      </c>
      <c r="F8" s="2" t="s">
        <v>39</v>
      </c>
      <c r="G8" s="2" t="s">
        <v>2292</v>
      </c>
      <c r="H8" s="216">
        <v>306</v>
      </c>
      <c r="I8" s="53" t="s">
        <v>45</v>
      </c>
      <c r="J8" s="429" t="str">
        <f>INDEX('Policy Characteristics'!D:D,MATCH($C8,'Policy Characteristics'!$C:$C,0))</f>
        <v>Conventional Pollutant Standard</v>
      </c>
      <c r="K8" s="427" t="str">
        <f>INDEX('Policy Characteristics'!E:E,MATCH($C8,'Policy Characteristics'!$C:$C,0))</f>
        <v>trans reduce regulated pollutants</v>
      </c>
      <c r="L8" s="450">
        <f>INDEX('Policy Characteristics'!F:F,MATCH($C8,'Policy Characteristics'!$C:$C,0))</f>
        <v>0</v>
      </c>
      <c r="M8" s="450">
        <f>INDEX('Policy Characteristics'!G:G,MATCH($C8,'Policy Characteristics'!$C:$C,0))</f>
        <v>1</v>
      </c>
      <c r="N8" s="450">
        <f>INDEX('Policy Characteristics'!H:H,MATCH($C8,'Policy Characteristics'!$C:$C,0))</f>
        <v>0.02</v>
      </c>
      <c r="O8" s="427" t="str">
        <f>INDEX('Policy Characteristics'!I:I,MATCH($C8,'Policy Characteristics'!$C:$C,0))</f>
        <v>% reduction in emissions</v>
      </c>
      <c r="P8" s="42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8" s="427" t="str">
        <f>INDEX('Policy Characteristics'!K:K,MATCH($C8,'Policy Characteristics'!$C:$C,0))</f>
        <v>transportation-sector-main.html#conv-pol-stds</v>
      </c>
      <c r="R8" s="427" t="str">
        <f>INDEX('Policy Characteristics'!L:L,MATCH($C8,'Policy Characteristics'!$C:$C,0))</f>
        <v>conventional-pollutant-standards.html</v>
      </c>
    </row>
    <row r="9" spans="1:18" s="2" customFormat="1" x14ac:dyDescent="0.75">
      <c r="A9" s="427" t="str">
        <f>IF(ISBLANK(INDEX('Policy Characteristics'!A:A,MATCH($C9,'Policy Characteristics'!$C:$C,0))),"",INDEX('Policy Characteristics'!A:A,MATCH($C9,'Policy Characteristics'!$C:$C,0)))</f>
        <v>Transportation</v>
      </c>
      <c r="B9" s="427" t="str">
        <f>IF(ISBLANK(INDEX('Policy Characteristics'!B:B,MATCH($C9,'Policy Characteristics'!$C:$C,0))),"",INDEX('Policy Characteristics'!B:B,MATCH($C9,'Policy Characteristics'!$C:$C,0)))</f>
        <v>Conventional Pollutant Standards</v>
      </c>
      <c r="C9" s="429" t="str">
        <f t="shared" si="0"/>
        <v>Percentage Reduction of Separately Regulated Pollutants</v>
      </c>
      <c r="D9" s="2" t="s">
        <v>39</v>
      </c>
      <c r="E9" s="2" t="s">
        <v>2294</v>
      </c>
      <c r="F9" s="2" t="s">
        <v>39</v>
      </c>
      <c r="G9" s="2" t="s">
        <v>2294</v>
      </c>
      <c r="H9" s="216">
        <v>307</v>
      </c>
      <c r="I9" s="53" t="s">
        <v>45</v>
      </c>
      <c r="J9" s="429" t="str">
        <f>INDEX('Policy Characteristics'!D:D,MATCH($C9,'Policy Characteristics'!$C:$C,0))</f>
        <v>Conventional Pollutant Standard</v>
      </c>
      <c r="K9" s="427" t="str">
        <f>INDEX('Policy Characteristics'!E:E,MATCH($C9,'Policy Characteristics'!$C:$C,0))</f>
        <v>trans reduce regulated pollutants</v>
      </c>
      <c r="L9" s="450">
        <f>INDEX('Policy Characteristics'!F:F,MATCH($C9,'Policy Characteristics'!$C:$C,0))</f>
        <v>0</v>
      </c>
      <c r="M9" s="450">
        <f>INDEX('Policy Characteristics'!G:G,MATCH($C9,'Policy Characteristics'!$C:$C,0))</f>
        <v>1</v>
      </c>
      <c r="N9" s="450">
        <f>INDEX('Policy Characteristics'!H:H,MATCH($C9,'Policy Characteristics'!$C:$C,0))</f>
        <v>0.02</v>
      </c>
      <c r="O9" s="427" t="str">
        <f>INDEX('Policy Characteristics'!I:I,MATCH($C9,'Policy Characteristics'!$C:$C,0))</f>
        <v>% reduction in emissions</v>
      </c>
      <c r="P9" s="42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9" s="427" t="str">
        <f>INDEX('Policy Characteristics'!K:K,MATCH($C9,'Policy Characteristics'!$C:$C,0))</f>
        <v>transportation-sector-main.html#conv-pol-stds</v>
      </c>
      <c r="R9" s="427" t="str">
        <f>INDEX('Policy Characteristics'!L:L,MATCH($C9,'Policy Characteristics'!$C:$C,0))</f>
        <v>conventional-pollutant-standards.html</v>
      </c>
    </row>
    <row r="10" spans="1:18" s="2" customFormat="1" x14ac:dyDescent="0.75">
      <c r="A10" s="427" t="str">
        <f>IF(ISBLANK(INDEX('Policy Characteristics'!A:A,MATCH($C10,'Policy Characteristics'!$C:$C,0))),"",INDEX('Policy Characteristics'!A:A,MATCH($C10,'Policy Characteristics'!$C:$C,0)))</f>
        <v>Transportation</v>
      </c>
      <c r="B10" s="427" t="str">
        <f>IF(ISBLANK(INDEX('Policy Characteristics'!B:B,MATCH($C10,'Policy Characteristics'!$C:$C,0))),"",INDEX('Policy Characteristics'!B:B,MATCH($C10,'Policy Characteristics'!$C:$C,0)))</f>
        <v>Conventional Pollutant Standards</v>
      </c>
      <c r="C10" s="429" t="str">
        <f t="shared" si="0"/>
        <v>Percentage Reduction of Separately Regulated Pollutants</v>
      </c>
      <c r="D10" s="2" t="s">
        <v>39</v>
      </c>
      <c r="E10" s="2" t="s">
        <v>2296</v>
      </c>
      <c r="F10" s="2" t="s">
        <v>39</v>
      </c>
      <c r="G10" s="2" t="s">
        <v>2296</v>
      </c>
      <c r="H10" s="216">
        <v>308</v>
      </c>
      <c r="I10" s="9" t="s">
        <v>46</v>
      </c>
      <c r="J10" s="429" t="str">
        <f>INDEX('Policy Characteristics'!D:D,MATCH($C10,'Policy Characteristics'!$C:$C,0))</f>
        <v>Conventional Pollutant Standard</v>
      </c>
      <c r="K10" s="427" t="str">
        <f>INDEX('Policy Characteristics'!E:E,MATCH($C10,'Policy Characteristics'!$C:$C,0))</f>
        <v>trans reduce regulated pollutants</v>
      </c>
      <c r="L10" s="450">
        <f>INDEX('Policy Characteristics'!F:F,MATCH($C10,'Policy Characteristics'!$C:$C,0))</f>
        <v>0</v>
      </c>
      <c r="M10" s="450">
        <f>INDEX('Policy Characteristics'!G:G,MATCH($C10,'Policy Characteristics'!$C:$C,0))</f>
        <v>1</v>
      </c>
      <c r="N10" s="450">
        <f>INDEX('Policy Characteristics'!H:H,MATCH($C10,'Policy Characteristics'!$C:$C,0))</f>
        <v>0.02</v>
      </c>
      <c r="O10" s="427" t="str">
        <f>INDEX('Policy Characteristics'!I:I,MATCH($C10,'Policy Characteristics'!$C:$C,0))</f>
        <v>% reduction in emissions</v>
      </c>
      <c r="P10" s="42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0" s="427" t="str">
        <f>INDEX('Policy Characteristics'!K:K,MATCH($C10,'Policy Characteristics'!$C:$C,0))</f>
        <v>transportation-sector-main.html#conv-pol-stds</v>
      </c>
      <c r="R10" s="427" t="str">
        <f>INDEX('Policy Characteristics'!L:L,MATCH($C10,'Policy Characteristics'!$C:$C,0))</f>
        <v>conventional-pollutant-standards.html</v>
      </c>
    </row>
    <row r="11" spans="1:18" s="2" customFormat="1" x14ac:dyDescent="0.75">
      <c r="A11" s="427" t="str">
        <f>IF(ISBLANK(INDEX('Policy Characteristics'!A:A,MATCH($C11,'Policy Characteristics'!$C:$C,0))),"",INDEX('Policy Characteristics'!A:A,MATCH($C11,'Policy Characteristics'!$C:$C,0)))</f>
        <v>Transportation</v>
      </c>
      <c r="B11" s="427" t="str">
        <f>IF(ISBLANK(INDEX('Policy Characteristics'!B:B,MATCH($C11,'Policy Characteristics'!$C:$C,0))),"",INDEX('Policy Characteristics'!B:B,MATCH($C11,'Policy Characteristics'!$C:$C,0)))</f>
        <v>Conventional Pollutant Standards</v>
      </c>
      <c r="C11" s="429" t="str">
        <f t="shared" si="0"/>
        <v>Percentage Reduction of Separately Regulated Pollutants</v>
      </c>
      <c r="D11" s="2" t="s">
        <v>39</v>
      </c>
      <c r="E11" s="2" t="s">
        <v>2298</v>
      </c>
      <c r="F11" s="2" t="s">
        <v>39</v>
      </c>
      <c r="G11" s="2" t="s">
        <v>2298</v>
      </c>
      <c r="H11" s="216">
        <v>309</v>
      </c>
      <c r="I11" s="9" t="s">
        <v>46</v>
      </c>
      <c r="J11" s="429" t="str">
        <f>INDEX('Policy Characteristics'!D:D,MATCH($C11,'Policy Characteristics'!$C:$C,0))</f>
        <v>Conventional Pollutant Standard</v>
      </c>
      <c r="K11" s="427" t="str">
        <f>INDEX('Policy Characteristics'!E:E,MATCH($C11,'Policy Characteristics'!$C:$C,0))</f>
        <v>trans reduce regulated pollutants</v>
      </c>
      <c r="L11" s="450">
        <f>INDEX('Policy Characteristics'!F:F,MATCH($C11,'Policy Characteristics'!$C:$C,0))</f>
        <v>0</v>
      </c>
      <c r="M11" s="450">
        <f>INDEX('Policy Characteristics'!G:G,MATCH($C11,'Policy Characteristics'!$C:$C,0))</f>
        <v>1</v>
      </c>
      <c r="N11" s="450">
        <f>INDEX('Policy Characteristics'!H:H,MATCH($C11,'Policy Characteristics'!$C:$C,0))</f>
        <v>0.02</v>
      </c>
      <c r="O11" s="427" t="str">
        <f>INDEX('Policy Characteristics'!I:I,MATCH($C11,'Policy Characteristics'!$C:$C,0))</f>
        <v>% reduction in emissions</v>
      </c>
      <c r="P11" s="42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1" s="427" t="str">
        <f>INDEX('Policy Characteristics'!K:K,MATCH($C11,'Policy Characteristics'!$C:$C,0))</f>
        <v>transportation-sector-main.html#conv-pol-stds</v>
      </c>
      <c r="R11" s="427" t="str">
        <f>INDEX('Policy Characteristics'!L:L,MATCH($C11,'Policy Characteristics'!$C:$C,0))</f>
        <v>conventional-pollutant-standards.html</v>
      </c>
    </row>
    <row r="12" spans="1:18" s="2" customFormat="1" x14ac:dyDescent="0.75">
      <c r="A12" s="427" t="str">
        <f>IF(ISBLANK(INDEX('Policy Characteristics'!A:A,MATCH($C12,'Policy Characteristics'!$C:$C,0))),"",INDEX('Policy Characteristics'!A:A,MATCH($C12,'Policy Characteristics'!$C:$C,0)))</f>
        <v>Transportation</v>
      </c>
      <c r="B12" s="427" t="str">
        <f>IF(ISBLANK(INDEX('Policy Characteristics'!B:B,MATCH($C12,'Policy Characteristics'!$C:$C,0))),"",INDEX('Policy Characteristics'!B:B,MATCH($C12,'Policy Characteristics'!$C:$C,0)))</f>
        <v>Conventional Pollutant Standards</v>
      </c>
      <c r="C12" s="429" t="str">
        <f t="shared" si="0"/>
        <v>Percentage Reduction of Separately Regulated Pollutants</v>
      </c>
      <c r="D12" s="213" t="s">
        <v>40</v>
      </c>
      <c r="E12" s="2" t="s">
        <v>2282</v>
      </c>
      <c r="F12" s="213" t="s">
        <v>40</v>
      </c>
      <c r="G12" s="2" t="s">
        <v>2510</v>
      </c>
      <c r="H12" s="216">
        <v>310</v>
      </c>
      <c r="I12" s="53" t="s">
        <v>45</v>
      </c>
      <c r="J12" s="429" t="str">
        <f>INDEX('Policy Characteristics'!D:D,MATCH($C12,'Policy Characteristics'!$C:$C,0))</f>
        <v>Conventional Pollutant Standard</v>
      </c>
      <c r="K12" s="427" t="str">
        <f>INDEX('Policy Characteristics'!E:E,MATCH($C12,'Policy Characteristics'!$C:$C,0))</f>
        <v>trans reduce regulated pollutants</v>
      </c>
      <c r="L12" s="450">
        <f>INDEX('Policy Characteristics'!F:F,MATCH($C12,'Policy Characteristics'!$C:$C,0))</f>
        <v>0</v>
      </c>
      <c r="M12" s="450">
        <f>INDEX('Policy Characteristics'!G:G,MATCH($C12,'Policy Characteristics'!$C:$C,0))</f>
        <v>1</v>
      </c>
      <c r="N12" s="450">
        <f>INDEX('Policy Characteristics'!H:H,MATCH($C12,'Policy Characteristics'!$C:$C,0))</f>
        <v>0.02</v>
      </c>
      <c r="O12" s="427" t="str">
        <f>INDEX('Policy Characteristics'!I:I,MATCH($C12,'Policy Characteristics'!$C:$C,0))</f>
        <v>% reduction in emissions</v>
      </c>
      <c r="P12" s="42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2" s="427" t="str">
        <f>INDEX('Policy Characteristics'!K:K,MATCH($C12,'Policy Characteristics'!$C:$C,0))</f>
        <v>transportation-sector-main.html#conv-pol-stds</v>
      </c>
      <c r="R12" s="427" t="str">
        <f>INDEX('Policy Characteristics'!L:L,MATCH($C12,'Policy Characteristics'!$C:$C,0))</f>
        <v>conventional-pollutant-standards.html</v>
      </c>
    </row>
    <row r="13" spans="1:18" s="2" customFormat="1" x14ac:dyDescent="0.75">
      <c r="A13" s="427" t="str">
        <f>IF(ISBLANK(INDEX('Policy Characteristics'!A:A,MATCH($C13,'Policy Characteristics'!$C:$C,0))),"",INDEX('Policy Characteristics'!A:A,MATCH($C13,'Policy Characteristics'!$C:$C,0)))</f>
        <v>Transportation</v>
      </c>
      <c r="B13" s="427" t="str">
        <f>IF(ISBLANK(INDEX('Policy Characteristics'!B:B,MATCH($C13,'Policy Characteristics'!$C:$C,0))),"",INDEX('Policy Characteristics'!B:B,MATCH($C13,'Policy Characteristics'!$C:$C,0)))</f>
        <v>Conventional Pollutant Standards</v>
      </c>
      <c r="C13" s="429" t="str">
        <f t="shared" si="0"/>
        <v>Percentage Reduction of Separately Regulated Pollutants</v>
      </c>
      <c r="D13" s="213" t="s">
        <v>40</v>
      </c>
      <c r="E13" s="2" t="s">
        <v>508</v>
      </c>
      <c r="F13" s="213" t="s">
        <v>40</v>
      </c>
      <c r="G13" s="2" t="s">
        <v>508</v>
      </c>
      <c r="H13" s="216">
        <v>311</v>
      </c>
      <c r="I13" s="53" t="s">
        <v>45</v>
      </c>
      <c r="J13" s="429" t="str">
        <f>INDEX('Policy Characteristics'!D:D,MATCH($C13,'Policy Characteristics'!$C:$C,0))</f>
        <v>Conventional Pollutant Standard</v>
      </c>
      <c r="K13" s="427" t="str">
        <f>INDEX('Policy Characteristics'!E:E,MATCH($C13,'Policy Characteristics'!$C:$C,0))</f>
        <v>trans reduce regulated pollutants</v>
      </c>
      <c r="L13" s="450">
        <f>INDEX('Policy Characteristics'!F:F,MATCH($C13,'Policy Characteristics'!$C:$C,0))</f>
        <v>0</v>
      </c>
      <c r="M13" s="450">
        <f>INDEX('Policy Characteristics'!G:G,MATCH($C13,'Policy Characteristics'!$C:$C,0))</f>
        <v>1</v>
      </c>
      <c r="N13" s="450">
        <f>INDEX('Policy Characteristics'!H:H,MATCH($C13,'Policy Characteristics'!$C:$C,0))</f>
        <v>0.02</v>
      </c>
      <c r="O13" s="427" t="str">
        <f>INDEX('Policy Characteristics'!I:I,MATCH($C13,'Policy Characteristics'!$C:$C,0))</f>
        <v>% reduction in emissions</v>
      </c>
      <c r="P13" s="42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3" s="427" t="str">
        <f>INDEX('Policy Characteristics'!K:K,MATCH($C13,'Policy Characteristics'!$C:$C,0))</f>
        <v>transportation-sector-main.html#conv-pol-stds</v>
      </c>
      <c r="R13" s="427" t="str">
        <f>INDEX('Policy Characteristics'!L:L,MATCH($C13,'Policy Characteristics'!$C:$C,0))</f>
        <v>conventional-pollutant-standards.html</v>
      </c>
    </row>
    <row r="14" spans="1:18" s="2" customFormat="1" x14ac:dyDescent="0.75">
      <c r="A14" s="427" t="str">
        <f>IF(ISBLANK(INDEX('Policy Characteristics'!A:A,MATCH($C14,'Policy Characteristics'!$C:$C,0))),"",INDEX('Policy Characteristics'!A:A,MATCH($C14,'Policy Characteristics'!$C:$C,0)))</f>
        <v>Transportation</v>
      </c>
      <c r="B14" s="427" t="str">
        <f>IF(ISBLANK(INDEX('Policy Characteristics'!B:B,MATCH($C14,'Policy Characteristics'!$C:$C,0))),"",INDEX('Policy Characteristics'!B:B,MATCH($C14,'Policy Characteristics'!$C:$C,0)))</f>
        <v>Conventional Pollutant Standards</v>
      </c>
      <c r="C14" s="429" t="str">
        <f t="shared" si="0"/>
        <v>Percentage Reduction of Separately Regulated Pollutants</v>
      </c>
      <c r="D14" s="213" t="s">
        <v>40</v>
      </c>
      <c r="E14" s="2" t="s">
        <v>2285</v>
      </c>
      <c r="F14" s="213" t="s">
        <v>40</v>
      </c>
      <c r="G14" s="2" t="s">
        <v>2285</v>
      </c>
      <c r="H14" s="216">
        <v>312</v>
      </c>
      <c r="I14" s="53" t="s">
        <v>45</v>
      </c>
      <c r="J14" s="429" t="str">
        <f>IF(ISBLANK(INDEX('Policy Characteristics'!D:D,MATCH($C14,'Policy Characteristics'!$C:$C,0))),"",INDEX('Policy Characteristics'!D:D,MATCH($C14,'Policy Characteristics'!$C:$C,0)))</f>
        <v>Conventional Pollutant Standard</v>
      </c>
      <c r="K14" s="427" t="str">
        <f>IF(ISBLANK(INDEX('Policy Characteristics'!E:E,MATCH($C14,'Policy Characteristics'!$C:$C,0))),"",INDEX('Policy Characteristics'!E:E,MATCH($C14,'Policy Characteristics'!$C:$C,0)))</f>
        <v>trans reduce regulated pollutants</v>
      </c>
      <c r="L14" s="450">
        <f>IF(ISBLANK(INDEX('Policy Characteristics'!F:F,MATCH($C14,'Policy Characteristics'!$C:$C,0))),"",INDEX('Policy Characteristics'!F:F,MATCH($C14,'Policy Characteristics'!$C:$C,0)))</f>
        <v>0</v>
      </c>
      <c r="M14" s="450">
        <f>IF(ISBLANK(INDEX('Policy Characteristics'!G:G,MATCH($C14,'Policy Characteristics'!$C:$C,0))),"",INDEX('Policy Characteristics'!G:G,MATCH($C14,'Policy Characteristics'!$C:$C,0)))</f>
        <v>1</v>
      </c>
      <c r="N14" s="450">
        <f>IF(ISBLANK(INDEX('Policy Characteristics'!H:H,MATCH($C14,'Policy Characteristics'!$C:$C,0))),"",INDEX('Policy Characteristics'!H:H,MATCH($C14,'Policy Characteristics'!$C:$C,0)))</f>
        <v>0.02</v>
      </c>
      <c r="O14" s="427" t="str">
        <f>IF(ISBLANK(INDEX('Policy Characteristics'!I:I,MATCH($C14,'Policy Characteristics'!$C:$C,0))),"",INDEX('Policy Characteristics'!I:I,MATCH($C14,'Policy Characteristics'!$C:$C,0)))</f>
        <v>% reduction in emissions</v>
      </c>
      <c r="P14" s="42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4" s="427" t="str">
        <f>IF(ISBLANK(INDEX('Policy Characteristics'!K:K,MATCH($C14,'Policy Characteristics'!$C:$C,0))),"",INDEX('Policy Characteristics'!K:K,MATCH($C14,'Policy Characteristics'!$C:$C,0)))</f>
        <v>transportation-sector-main.html#conv-pol-stds</v>
      </c>
      <c r="R14" s="427" t="str">
        <f>IF(ISBLANK(INDEX('Policy Characteristics'!L:L,MATCH($C14,'Policy Characteristics'!$C:$C,0))),"",INDEX('Policy Characteristics'!L:L,MATCH($C14,'Policy Characteristics'!$C:$C,0)))</f>
        <v>conventional-pollutant-standards.html</v>
      </c>
    </row>
    <row r="15" spans="1:18" s="2" customFormat="1" x14ac:dyDescent="0.75">
      <c r="A15" s="427" t="str">
        <f>IF(ISBLANK(INDEX('Policy Characteristics'!A:A,MATCH($C15,'Policy Characteristics'!$C:$C,0))),"",INDEX('Policy Characteristics'!A:A,MATCH($C15,'Policy Characteristics'!$C:$C,0)))</f>
        <v>Transportation</v>
      </c>
      <c r="B15" s="427" t="str">
        <f>IF(ISBLANK(INDEX('Policy Characteristics'!B:B,MATCH($C15,'Policy Characteristics'!$C:$C,0))),"",INDEX('Policy Characteristics'!B:B,MATCH($C15,'Policy Characteristics'!$C:$C,0)))</f>
        <v>Conventional Pollutant Standards</v>
      </c>
      <c r="C15" s="429" t="str">
        <f t="shared" si="0"/>
        <v>Percentage Reduction of Separately Regulated Pollutants</v>
      </c>
      <c r="D15" s="213" t="s">
        <v>40</v>
      </c>
      <c r="E15" s="2" t="s">
        <v>2287</v>
      </c>
      <c r="F15" s="213" t="s">
        <v>40</v>
      </c>
      <c r="G15" s="2" t="s">
        <v>2287</v>
      </c>
      <c r="H15" s="216">
        <v>313</v>
      </c>
      <c r="I15" s="53" t="s">
        <v>45</v>
      </c>
      <c r="J15" s="429" t="str">
        <f>IF(ISBLANK(INDEX('Policy Characteristics'!D:D,MATCH($C15,'Policy Characteristics'!$C:$C,0))),"",INDEX('Policy Characteristics'!D:D,MATCH($C15,'Policy Characteristics'!$C:$C,0)))</f>
        <v>Conventional Pollutant Standard</v>
      </c>
      <c r="K15" s="427" t="str">
        <f>IF(ISBLANK(INDEX('Policy Characteristics'!E:E,MATCH($C15,'Policy Characteristics'!$C:$C,0))),"",INDEX('Policy Characteristics'!E:E,MATCH($C15,'Policy Characteristics'!$C:$C,0)))</f>
        <v>trans reduce regulated pollutants</v>
      </c>
      <c r="L15" s="450">
        <f>IF(ISBLANK(INDEX('Policy Characteristics'!F:F,MATCH($C15,'Policy Characteristics'!$C:$C,0))),"",INDEX('Policy Characteristics'!F:F,MATCH($C15,'Policy Characteristics'!$C:$C,0)))</f>
        <v>0</v>
      </c>
      <c r="M15" s="450">
        <f>IF(ISBLANK(INDEX('Policy Characteristics'!G:G,MATCH($C15,'Policy Characteristics'!$C:$C,0))),"",INDEX('Policy Characteristics'!G:G,MATCH($C15,'Policy Characteristics'!$C:$C,0)))</f>
        <v>1</v>
      </c>
      <c r="N15" s="450">
        <f>IF(ISBLANK(INDEX('Policy Characteristics'!H:H,MATCH($C15,'Policy Characteristics'!$C:$C,0))),"",INDEX('Policy Characteristics'!H:H,MATCH($C15,'Policy Characteristics'!$C:$C,0)))</f>
        <v>0.02</v>
      </c>
      <c r="O15" s="427" t="str">
        <f>IF(ISBLANK(INDEX('Policy Characteristics'!I:I,MATCH($C15,'Policy Characteristics'!$C:$C,0))),"",INDEX('Policy Characteristics'!I:I,MATCH($C15,'Policy Characteristics'!$C:$C,0)))</f>
        <v>% reduction in emissions</v>
      </c>
      <c r="P15" s="42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5" s="427" t="str">
        <f>IF(ISBLANK(INDEX('Policy Characteristics'!K:K,MATCH($C15,'Policy Characteristics'!$C:$C,0))),"",INDEX('Policy Characteristics'!K:K,MATCH($C15,'Policy Characteristics'!$C:$C,0)))</f>
        <v>transportation-sector-main.html#conv-pol-stds</v>
      </c>
      <c r="R15" s="427" t="str">
        <f>IF(ISBLANK(INDEX('Policy Characteristics'!L:L,MATCH($C15,'Policy Characteristics'!$C:$C,0))),"",INDEX('Policy Characteristics'!L:L,MATCH($C15,'Policy Characteristics'!$C:$C,0)))</f>
        <v>conventional-pollutant-standards.html</v>
      </c>
    </row>
    <row r="16" spans="1:18" s="2" customFormat="1" x14ac:dyDescent="0.75">
      <c r="A16" s="427" t="str">
        <f>IF(ISBLANK(INDEX('Policy Characteristics'!A:A,MATCH($C16,'Policy Characteristics'!$C:$C,0))),"",INDEX('Policy Characteristics'!A:A,MATCH($C16,'Policy Characteristics'!$C:$C,0)))</f>
        <v>Transportation</v>
      </c>
      <c r="B16" s="427" t="str">
        <f>IF(ISBLANK(INDEX('Policy Characteristics'!B:B,MATCH($C16,'Policy Characteristics'!$C:$C,0))),"",INDEX('Policy Characteristics'!B:B,MATCH($C16,'Policy Characteristics'!$C:$C,0)))</f>
        <v>Conventional Pollutant Standards</v>
      </c>
      <c r="C16" s="429" t="str">
        <f t="shared" si="0"/>
        <v>Percentage Reduction of Separately Regulated Pollutants</v>
      </c>
      <c r="D16" s="213" t="s">
        <v>40</v>
      </c>
      <c r="E16" s="2" t="s">
        <v>2289</v>
      </c>
      <c r="F16" s="213" t="s">
        <v>40</v>
      </c>
      <c r="G16" s="2" t="s">
        <v>2382</v>
      </c>
      <c r="H16" s="216">
        <v>314</v>
      </c>
      <c r="I16" s="53" t="s">
        <v>45</v>
      </c>
      <c r="J16" s="429" t="str">
        <f>IF(ISBLANK(INDEX('Policy Characteristics'!D:D,MATCH($C16,'Policy Characteristics'!$C:$C,0))),"",INDEX('Policy Characteristics'!D:D,MATCH($C16,'Policy Characteristics'!$C:$C,0)))</f>
        <v>Conventional Pollutant Standard</v>
      </c>
      <c r="K16" s="427" t="str">
        <f>IF(ISBLANK(INDEX('Policy Characteristics'!E:E,MATCH($C16,'Policy Characteristics'!$C:$C,0))),"",INDEX('Policy Characteristics'!E:E,MATCH($C16,'Policy Characteristics'!$C:$C,0)))</f>
        <v>trans reduce regulated pollutants</v>
      </c>
      <c r="L16" s="450">
        <f>IF(ISBLANK(INDEX('Policy Characteristics'!F:F,MATCH($C16,'Policy Characteristics'!$C:$C,0))),"",INDEX('Policy Characteristics'!F:F,MATCH($C16,'Policy Characteristics'!$C:$C,0)))</f>
        <v>0</v>
      </c>
      <c r="M16" s="450">
        <f>IF(ISBLANK(INDEX('Policy Characteristics'!G:G,MATCH($C16,'Policy Characteristics'!$C:$C,0))),"",INDEX('Policy Characteristics'!G:G,MATCH($C16,'Policy Characteristics'!$C:$C,0)))</f>
        <v>1</v>
      </c>
      <c r="N16" s="450">
        <f>IF(ISBLANK(INDEX('Policy Characteristics'!H:H,MATCH($C16,'Policy Characteristics'!$C:$C,0))),"",INDEX('Policy Characteristics'!H:H,MATCH($C16,'Policy Characteristics'!$C:$C,0)))</f>
        <v>0.02</v>
      </c>
      <c r="O16" s="427" t="str">
        <f>IF(ISBLANK(INDEX('Policy Characteristics'!I:I,MATCH($C16,'Policy Characteristics'!$C:$C,0))),"",INDEX('Policy Characteristics'!I:I,MATCH($C16,'Policy Characteristics'!$C:$C,0)))</f>
        <v>% reduction in emissions</v>
      </c>
      <c r="P16" s="42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6" s="427" t="str">
        <f>IF(ISBLANK(INDEX('Policy Characteristics'!K:K,MATCH($C16,'Policy Characteristics'!$C:$C,0))),"",INDEX('Policy Characteristics'!K:K,MATCH($C16,'Policy Characteristics'!$C:$C,0)))</f>
        <v>transportation-sector-main.html#conv-pol-stds</v>
      </c>
      <c r="R16" s="427" t="str">
        <f>IF(ISBLANK(INDEX('Policy Characteristics'!L:L,MATCH($C16,'Policy Characteristics'!$C:$C,0))),"",INDEX('Policy Characteristics'!L:L,MATCH($C16,'Policy Characteristics'!$C:$C,0)))</f>
        <v>conventional-pollutant-standards.html</v>
      </c>
    </row>
    <row r="17" spans="1:18" s="2" customFormat="1" x14ac:dyDescent="0.75">
      <c r="A17" s="427" t="str">
        <f>IF(ISBLANK(INDEX('Policy Characteristics'!A:A,MATCH($C17,'Policy Characteristics'!$C:$C,0))),"",INDEX('Policy Characteristics'!A:A,MATCH($C17,'Policy Characteristics'!$C:$C,0)))</f>
        <v>Transportation</v>
      </c>
      <c r="B17" s="427" t="str">
        <f>IF(ISBLANK(INDEX('Policy Characteristics'!B:B,MATCH($C17,'Policy Characteristics'!$C:$C,0))),"",INDEX('Policy Characteristics'!B:B,MATCH($C17,'Policy Characteristics'!$C:$C,0)))</f>
        <v>Conventional Pollutant Standards</v>
      </c>
      <c r="C17" s="429" t="str">
        <f t="shared" si="0"/>
        <v>Percentage Reduction of Separately Regulated Pollutants</v>
      </c>
      <c r="D17" s="213" t="s">
        <v>40</v>
      </c>
      <c r="E17" s="2" t="s">
        <v>2290</v>
      </c>
      <c r="F17" s="213" t="s">
        <v>40</v>
      </c>
      <c r="G17" s="2" t="s">
        <v>2290</v>
      </c>
      <c r="H17" s="216">
        <v>315</v>
      </c>
      <c r="I17" s="53" t="s">
        <v>45</v>
      </c>
      <c r="J17" s="429" t="str">
        <f>IF(ISBLANK(INDEX('Policy Characteristics'!D:D,MATCH($C17,'Policy Characteristics'!$C:$C,0))),"",INDEX('Policy Characteristics'!D:D,MATCH($C17,'Policy Characteristics'!$C:$C,0)))</f>
        <v>Conventional Pollutant Standard</v>
      </c>
      <c r="K17" s="427" t="str">
        <f>IF(ISBLANK(INDEX('Policy Characteristics'!E:E,MATCH($C17,'Policy Characteristics'!$C:$C,0))),"",INDEX('Policy Characteristics'!E:E,MATCH($C17,'Policy Characteristics'!$C:$C,0)))</f>
        <v>trans reduce regulated pollutants</v>
      </c>
      <c r="L17" s="450">
        <f>IF(ISBLANK(INDEX('Policy Characteristics'!F:F,MATCH($C17,'Policy Characteristics'!$C:$C,0))),"",INDEX('Policy Characteristics'!F:F,MATCH($C17,'Policy Characteristics'!$C:$C,0)))</f>
        <v>0</v>
      </c>
      <c r="M17" s="450">
        <f>IF(ISBLANK(INDEX('Policy Characteristics'!G:G,MATCH($C17,'Policy Characteristics'!$C:$C,0))),"",INDEX('Policy Characteristics'!G:G,MATCH($C17,'Policy Characteristics'!$C:$C,0)))</f>
        <v>1</v>
      </c>
      <c r="N17" s="450">
        <f>IF(ISBLANK(INDEX('Policy Characteristics'!H:H,MATCH($C17,'Policy Characteristics'!$C:$C,0))),"",INDEX('Policy Characteristics'!H:H,MATCH($C17,'Policy Characteristics'!$C:$C,0)))</f>
        <v>0.02</v>
      </c>
      <c r="O17" s="427" t="str">
        <f>IF(ISBLANK(INDEX('Policy Characteristics'!I:I,MATCH($C17,'Policy Characteristics'!$C:$C,0))),"",INDEX('Policy Characteristics'!I:I,MATCH($C17,'Policy Characteristics'!$C:$C,0)))</f>
        <v>% reduction in emissions</v>
      </c>
      <c r="P17" s="42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7" s="427" t="str">
        <f>IF(ISBLANK(INDEX('Policy Characteristics'!K:K,MATCH($C17,'Policy Characteristics'!$C:$C,0))),"",INDEX('Policy Characteristics'!K:K,MATCH($C17,'Policy Characteristics'!$C:$C,0)))</f>
        <v>transportation-sector-main.html#conv-pol-stds</v>
      </c>
      <c r="R17" s="427" t="str">
        <f>IF(ISBLANK(INDEX('Policy Characteristics'!L:L,MATCH($C17,'Policy Characteristics'!$C:$C,0))),"",INDEX('Policy Characteristics'!L:L,MATCH($C17,'Policy Characteristics'!$C:$C,0)))</f>
        <v>conventional-pollutant-standards.html</v>
      </c>
    </row>
    <row r="18" spans="1:18" s="2" customFormat="1" x14ac:dyDescent="0.75">
      <c r="A18" s="427" t="str">
        <f>IF(ISBLANK(INDEX('Policy Characteristics'!A:A,MATCH($C18,'Policy Characteristics'!$C:$C,0))),"",INDEX('Policy Characteristics'!A:A,MATCH($C18,'Policy Characteristics'!$C:$C,0)))</f>
        <v>Transportation</v>
      </c>
      <c r="B18" s="427" t="str">
        <f>IF(ISBLANK(INDEX('Policy Characteristics'!B:B,MATCH($C18,'Policy Characteristics'!$C:$C,0))),"",INDEX('Policy Characteristics'!B:B,MATCH($C18,'Policy Characteristics'!$C:$C,0)))</f>
        <v>Conventional Pollutant Standards</v>
      </c>
      <c r="C18" s="429" t="str">
        <f t="shared" si="0"/>
        <v>Percentage Reduction of Separately Regulated Pollutants</v>
      </c>
      <c r="D18" s="213" t="s">
        <v>40</v>
      </c>
      <c r="E18" s="2" t="s">
        <v>2292</v>
      </c>
      <c r="F18" s="213" t="s">
        <v>40</v>
      </c>
      <c r="G18" s="2" t="s">
        <v>2292</v>
      </c>
      <c r="H18" s="216">
        <v>316</v>
      </c>
      <c r="I18" s="53" t="s">
        <v>45</v>
      </c>
      <c r="J18" s="429" t="str">
        <f>IF(ISBLANK(INDEX('Policy Characteristics'!D:D,MATCH($C18,'Policy Characteristics'!$C:$C,0))),"",INDEX('Policy Characteristics'!D:D,MATCH($C18,'Policy Characteristics'!$C:$C,0)))</f>
        <v>Conventional Pollutant Standard</v>
      </c>
      <c r="K18" s="427" t="str">
        <f>IF(ISBLANK(INDEX('Policy Characteristics'!E:E,MATCH($C18,'Policy Characteristics'!$C:$C,0))),"",INDEX('Policy Characteristics'!E:E,MATCH($C18,'Policy Characteristics'!$C:$C,0)))</f>
        <v>trans reduce regulated pollutants</v>
      </c>
      <c r="L18" s="450">
        <f>IF(ISBLANK(INDEX('Policy Characteristics'!F:F,MATCH($C18,'Policy Characteristics'!$C:$C,0))),"",INDEX('Policy Characteristics'!F:F,MATCH($C18,'Policy Characteristics'!$C:$C,0)))</f>
        <v>0</v>
      </c>
      <c r="M18" s="450">
        <f>IF(ISBLANK(INDEX('Policy Characteristics'!G:G,MATCH($C18,'Policy Characteristics'!$C:$C,0))),"",INDEX('Policy Characteristics'!G:G,MATCH($C18,'Policy Characteristics'!$C:$C,0)))</f>
        <v>1</v>
      </c>
      <c r="N18" s="450">
        <f>IF(ISBLANK(INDEX('Policy Characteristics'!H:H,MATCH($C18,'Policy Characteristics'!$C:$C,0))),"",INDEX('Policy Characteristics'!H:H,MATCH($C18,'Policy Characteristics'!$C:$C,0)))</f>
        <v>0.02</v>
      </c>
      <c r="O18" s="427" t="str">
        <f>IF(ISBLANK(INDEX('Policy Characteristics'!I:I,MATCH($C18,'Policy Characteristics'!$C:$C,0))),"",INDEX('Policy Characteristics'!I:I,MATCH($C18,'Policy Characteristics'!$C:$C,0)))</f>
        <v>% reduction in emissions</v>
      </c>
      <c r="P18" s="42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8" s="427" t="str">
        <f>IF(ISBLANK(INDEX('Policy Characteristics'!K:K,MATCH($C18,'Policy Characteristics'!$C:$C,0))),"",INDEX('Policy Characteristics'!K:K,MATCH($C18,'Policy Characteristics'!$C:$C,0)))</f>
        <v>transportation-sector-main.html#conv-pol-stds</v>
      </c>
      <c r="R18" s="427" t="str">
        <f>IF(ISBLANK(INDEX('Policy Characteristics'!L:L,MATCH($C18,'Policy Characteristics'!$C:$C,0))),"",INDEX('Policy Characteristics'!L:L,MATCH($C18,'Policy Characteristics'!$C:$C,0)))</f>
        <v>conventional-pollutant-standards.html</v>
      </c>
    </row>
    <row r="19" spans="1:18" s="2" customFormat="1" x14ac:dyDescent="0.75">
      <c r="A19" s="427" t="str">
        <f>IF(ISBLANK(INDEX('Policy Characteristics'!A:A,MATCH($C19,'Policy Characteristics'!$C:$C,0))),"",INDEX('Policy Characteristics'!A:A,MATCH($C19,'Policy Characteristics'!$C:$C,0)))</f>
        <v>Transportation</v>
      </c>
      <c r="B19" s="427" t="str">
        <f>IF(ISBLANK(INDEX('Policy Characteristics'!B:B,MATCH($C19,'Policy Characteristics'!$C:$C,0))),"",INDEX('Policy Characteristics'!B:B,MATCH($C19,'Policy Characteristics'!$C:$C,0)))</f>
        <v>Conventional Pollutant Standards</v>
      </c>
      <c r="C19" s="429" t="str">
        <f t="shared" si="0"/>
        <v>Percentage Reduction of Separately Regulated Pollutants</v>
      </c>
      <c r="D19" s="213" t="s">
        <v>40</v>
      </c>
      <c r="E19" s="2" t="s">
        <v>2294</v>
      </c>
      <c r="F19" s="213" t="s">
        <v>40</v>
      </c>
      <c r="G19" s="2" t="s">
        <v>2294</v>
      </c>
      <c r="H19" s="216">
        <v>317</v>
      </c>
      <c r="I19" s="53" t="s">
        <v>45</v>
      </c>
      <c r="J19" s="429" t="str">
        <f>IF(ISBLANK(INDEX('Policy Characteristics'!D:D,MATCH($C19,'Policy Characteristics'!$C:$C,0))),"",INDEX('Policy Characteristics'!D:D,MATCH($C19,'Policy Characteristics'!$C:$C,0)))</f>
        <v>Conventional Pollutant Standard</v>
      </c>
      <c r="K19" s="427" t="str">
        <f>IF(ISBLANK(INDEX('Policy Characteristics'!E:E,MATCH($C19,'Policy Characteristics'!$C:$C,0))),"",INDEX('Policy Characteristics'!E:E,MATCH($C19,'Policy Characteristics'!$C:$C,0)))</f>
        <v>trans reduce regulated pollutants</v>
      </c>
      <c r="L19" s="450">
        <f>IF(ISBLANK(INDEX('Policy Characteristics'!F:F,MATCH($C19,'Policy Characteristics'!$C:$C,0))),"",INDEX('Policy Characteristics'!F:F,MATCH($C19,'Policy Characteristics'!$C:$C,0)))</f>
        <v>0</v>
      </c>
      <c r="M19" s="450">
        <f>IF(ISBLANK(INDEX('Policy Characteristics'!G:G,MATCH($C19,'Policy Characteristics'!$C:$C,0))),"",INDEX('Policy Characteristics'!G:G,MATCH($C19,'Policy Characteristics'!$C:$C,0)))</f>
        <v>1</v>
      </c>
      <c r="N19" s="450">
        <f>IF(ISBLANK(INDEX('Policy Characteristics'!H:H,MATCH($C19,'Policy Characteristics'!$C:$C,0))),"",INDEX('Policy Characteristics'!H:H,MATCH($C19,'Policy Characteristics'!$C:$C,0)))</f>
        <v>0.02</v>
      </c>
      <c r="O19" s="427" t="str">
        <f>IF(ISBLANK(INDEX('Policy Characteristics'!I:I,MATCH($C19,'Policy Characteristics'!$C:$C,0))),"",INDEX('Policy Characteristics'!I:I,MATCH($C19,'Policy Characteristics'!$C:$C,0)))</f>
        <v>% reduction in emissions</v>
      </c>
      <c r="P19" s="42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9" s="427" t="str">
        <f>IF(ISBLANK(INDEX('Policy Characteristics'!K:K,MATCH($C19,'Policy Characteristics'!$C:$C,0))),"",INDEX('Policy Characteristics'!K:K,MATCH($C19,'Policy Characteristics'!$C:$C,0)))</f>
        <v>transportation-sector-main.html#conv-pol-stds</v>
      </c>
      <c r="R19" s="427" t="str">
        <f>IF(ISBLANK(INDEX('Policy Characteristics'!L:L,MATCH($C19,'Policy Characteristics'!$C:$C,0))),"",INDEX('Policy Characteristics'!L:L,MATCH($C19,'Policy Characteristics'!$C:$C,0)))</f>
        <v>conventional-pollutant-standards.html</v>
      </c>
    </row>
    <row r="20" spans="1:18" s="2" customFormat="1" x14ac:dyDescent="0.75">
      <c r="A20" s="427" t="str">
        <f>IF(ISBLANK(INDEX('Policy Characteristics'!A:A,MATCH($C20,'Policy Characteristics'!$C:$C,0))),"",INDEX('Policy Characteristics'!A:A,MATCH($C20,'Policy Characteristics'!$C:$C,0)))</f>
        <v>Transportation</v>
      </c>
      <c r="B20" s="427" t="str">
        <f>IF(ISBLANK(INDEX('Policy Characteristics'!B:B,MATCH($C20,'Policy Characteristics'!$C:$C,0))),"",INDEX('Policy Characteristics'!B:B,MATCH($C20,'Policy Characteristics'!$C:$C,0)))</f>
        <v>Conventional Pollutant Standards</v>
      </c>
      <c r="C20" s="429" t="str">
        <f t="shared" si="0"/>
        <v>Percentage Reduction of Separately Regulated Pollutants</v>
      </c>
      <c r="D20" s="213" t="s">
        <v>40</v>
      </c>
      <c r="E20" s="2" t="s">
        <v>2296</v>
      </c>
      <c r="F20" s="213" t="s">
        <v>40</v>
      </c>
      <c r="G20" s="2" t="s">
        <v>2296</v>
      </c>
      <c r="H20" s="216">
        <v>318</v>
      </c>
      <c r="I20" s="9" t="s">
        <v>46</v>
      </c>
      <c r="J20" s="429" t="str">
        <f>IF(ISBLANK(INDEX('Policy Characteristics'!D:D,MATCH($C20,'Policy Characteristics'!$C:$C,0))),"",INDEX('Policy Characteristics'!D:D,MATCH($C20,'Policy Characteristics'!$C:$C,0)))</f>
        <v>Conventional Pollutant Standard</v>
      </c>
      <c r="K20" s="427" t="str">
        <f>IF(ISBLANK(INDEX('Policy Characteristics'!E:E,MATCH($C20,'Policy Characteristics'!$C:$C,0))),"",INDEX('Policy Characteristics'!E:E,MATCH($C20,'Policy Characteristics'!$C:$C,0)))</f>
        <v>trans reduce regulated pollutants</v>
      </c>
      <c r="L20" s="450">
        <f>IF(ISBLANK(INDEX('Policy Characteristics'!F:F,MATCH($C20,'Policy Characteristics'!$C:$C,0))),"",INDEX('Policy Characteristics'!F:F,MATCH($C20,'Policy Characteristics'!$C:$C,0)))</f>
        <v>0</v>
      </c>
      <c r="M20" s="450">
        <f>IF(ISBLANK(INDEX('Policy Characteristics'!G:G,MATCH($C20,'Policy Characteristics'!$C:$C,0))),"",INDEX('Policy Characteristics'!G:G,MATCH($C20,'Policy Characteristics'!$C:$C,0)))</f>
        <v>1</v>
      </c>
      <c r="N20" s="450">
        <f>IF(ISBLANK(INDEX('Policy Characteristics'!H:H,MATCH($C20,'Policy Characteristics'!$C:$C,0))),"",INDEX('Policy Characteristics'!H:H,MATCH($C20,'Policy Characteristics'!$C:$C,0)))</f>
        <v>0.02</v>
      </c>
      <c r="O20" s="427" t="str">
        <f>IF(ISBLANK(INDEX('Policy Characteristics'!I:I,MATCH($C20,'Policy Characteristics'!$C:$C,0))),"",INDEX('Policy Characteristics'!I:I,MATCH($C20,'Policy Characteristics'!$C:$C,0)))</f>
        <v>% reduction in emissions</v>
      </c>
      <c r="P20" s="42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0" s="427" t="str">
        <f>IF(ISBLANK(INDEX('Policy Characteristics'!K:K,MATCH($C20,'Policy Characteristics'!$C:$C,0))),"",INDEX('Policy Characteristics'!K:K,MATCH($C20,'Policy Characteristics'!$C:$C,0)))</f>
        <v>transportation-sector-main.html#conv-pol-stds</v>
      </c>
      <c r="R20" s="427" t="str">
        <f>IF(ISBLANK(INDEX('Policy Characteristics'!L:L,MATCH($C20,'Policy Characteristics'!$C:$C,0))),"",INDEX('Policy Characteristics'!L:L,MATCH($C20,'Policy Characteristics'!$C:$C,0)))</f>
        <v>conventional-pollutant-standards.html</v>
      </c>
    </row>
    <row r="21" spans="1:18" s="2" customFormat="1" x14ac:dyDescent="0.75">
      <c r="A21" s="427" t="str">
        <f>IF(ISBLANK(INDEX('Policy Characteristics'!A:A,MATCH($C21,'Policy Characteristics'!$C:$C,0))),"",INDEX('Policy Characteristics'!A:A,MATCH($C21,'Policy Characteristics'!$C:$C,0)))</f>
        <v>Transportation</v>
      </c>
      <c r="B21" s="427" t="str">
        <f>IF(ISBLANK(INDEX('Policy Characteristics'!B:B,MATCH($C21,'Policy Characteristics'!$C:$C,0))),"",INDEX('Policy Characteristics'!B:B,MATCH($C21,'Policy Characteristics'!$C:$C,0)))</f>
        <v>Conventional Pollutant Standards</v>
      </c>
      <c r="C21" s="429" t="str">
        <f t="shared" si="0"/>
        <v>Percentage Reduction of Separately Regulated Pollutants</v>
      </c>
      <c r="D21" s="213" t="s">
        <v>40</v>
      </c>
      <c r="E21" s="2" t="s">
        <v>2298</v>
      </c>
      <c r="F21" s="213" t="s">
        <v>40</v>
      </c>
      <c r="G21" s="2" t="s">
        <v>2298</v>
      </c>
      <c r="H21" s="216">
        <v>319</v>
      </c>
      <c r="I21" s="9" t="s">
        <v>46</v>
      </c>
      <c r="J21" s="429" t="str">
        <f>IF(ISBLANK(INDEX('Policy Characteristics'!D:D,MATCH($C21,'Policy Characteristics'!$C:$C,0))),"",INDEX('Policy Characteristics'!D:D,MATCH($C21,'Policy Characteristics'!$C:$C,0)))</f>
        <v>Conventional Pollutant Standard</v>
      </c>
      <c r="K21" s="427" t="str">
        <f>IF(ISBLANK(INDEX('Policy Characteristics'!E:E,MATCH($C21,'Policy Characteristics'!$C:$C,0))),"",INDEX('Policy Characteristics'!E:E,MATCH($C21,'Policy Characteristics'!$C:$C,0)))</f>
        <v>trans reduce regulated pollutants</v>
      </c>
      <c r="L21" s="450">
        <f>IF(ISBLANK(INDEX('Policy Characteristics'!F:F,MATCH($C21,'Policy Characteristics'!$C:$C,0))),"",INDEX('Policy Characteristics'!F:F,MATCH($C21,'Policy Characteristics'!$C:$C,0)))</f>
        <v>0</v>
      </c>
      <c r="M21" s="450">
        <f>IF(ISBLANK(INDEX('Policy Characteristics'!G:G,MATCH($C21,'Policy Characteristics'!$C:$C,0))),"",INDEX('Policy Characteristics'!G:G,MATCH($C21,'Policy Characteristics'!$C:$C,0)))</f>
        <v>1</v>
      </c>
      <c r="N21" s="450">
        <f>IF(ISBLANK(INDEX('Policy Characteristics'!H:H,MATCH($C21,'Policy Characteristics'!$C:$C,0))),"",INDEX('Policy Characteristics'!H:H,MATCH($C21,'Policy Characteristics'!$C:$C,0)))</f>
        <v>0.02</v>
      </c>
      <c r="O21" s="427" t="str">
        <f>IF(ISBLANK(INDEX('Policy Characteristics'!I:I,MATCH($C21,'Policy Characteristics'!$C:$C,0))),"",INDEX('Policy Characteristics'!I:I,MATCH($C21,'Policy Characteristics'!$C:$C,0)))</f>
        <v>% reduction in emissions</v>
      </c>
      <c r="P21" s="42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1" s="427" t="str">
        <f>IF(ISBLANK(INDEX('Policy Characteristics'!K:K,MATCH($C21,'Policy Characteristics'!$C:$C,0))),"",INDEX('Policy Characteristics'!K:K,MATCH($C21,'Policy Characteristics'!$C:$C,0)))</f>
        <v>transportation-sector-main.html#conv-pol-stds</v>
      </c>
      <c r="R21" s="427" t="str">
        <f>IF(ISBLANK(INDEX('Policy Characteristics'!L:L,MATCH($C21,'Policy Characteristics'!$C:$C,0))),"",INDEX('Policy Characteristics'!L:L,MATCH($C21,'Policy Characteristics'!$C:$C,0)))</f>
        <v>conventional-pollutant-standards.html</v>
      </c>
    </row>
    <row r="22" spans="1:18" s="2" customFormat="1" x14ac:dyDescent="0.75">
      <c r="A22" s="427" t="str">
        <f>IF(ISBLANK(INDEX('Policy Characteristics'!A:A,MATCH($C22,'Policy Characteristics'!$C:$C,0))),"",INDEX('Policy Characteristics'!A:A,MATCH($C22,'Policy Characteristics'!$C:$C,0)))</f>
        <v>Transportation</v>
      </c>
      <c r="B22" s="427" t="str">
        <f>IF(ISBLANK(INDEX('Policy Characteristics'!B:B,MATCH($C22,'Policy Characteristics'!$C:$C,0))),"",INDEX('Policy Characteristics'!B:B,MATCH($C22,'Policy Characteristics'!$C:$C,0)))</f>
        <v>Conventional Pollutant Standards</v>
      </c>
      <c r="C22" s="429" t="str">
        <f t="shared" si="0"/>
        <v>Percentage Reduction of Separately Regulated Pollutants</v>
      </c>
      <c r="D22" s="2" t="s">
        <v>41</v>
      </c>
      <c r="E22" s="2" t="s">
        <v>2282</v>
      </c>
      <c r="F22" s="2" t="s">
        <v>41</v>
      </c>
      <c r="G22" s="2" t="s">
        <v>2510</v>
      </c>
      <c r="H22" s="216">
        <v>320</v>
      </c>
      <c r="I22" s="53" t="s">
        <v>45</v>
      </c>
      <c r="J22" s="429" t="str">
        <f>IF(ISBLANK(INDEX('Policy Characteristics'!D:D,MATCH($C22,'Policy Characteristics'!$C:$C,0))),"",INDEX('Policy Characteristics'!D:D,MATCH($C22,'Policy Characteristics'!$C:$C,0)))</f>
        <v>Conventional Pollutant Standard</v>
      </c>
      <c r="K22" s="427" t="str">
        <f>IF(ISBLANK(INDEX('Policy Characteristics'!E:E,MATCH($C22,'Policy Characteristics'!$C:$C,0))),"",INDEX('Policy Characteristics'!E:E,MATCH($C22,'Policy Characteristics'!$C:$C,0)))</f>
        <v>trans reduce regulated pollutants</v>
      </c>
      <c r="L22" s="450">
        <f>IF(ISBLANK(INDEX('Policy Characteristics'!F:F,MATCH($C22,'Policy Characteristics'!$C:$C,0))),"",INDEX('Policy Characteristics'!F:F,MATCH($C22,'Policy Characteristics'!$C:$C,0)))</f>
        <v>0</v>
      </c>
      <c r="M22" s="450">
        <f>IF(ISBLANK(INDEX('Policy Characteristics'!G:G,MATCH($C22,'Policy Characteristics'!$C:$C,0))),"",INDEX('Policy Characteristics'!G:G,MATCH($C22,'Policy Characteristics'!$C:$C,0)))</f>
        <v>1</v>
      </c>
      <c r="N22" s="450">
        <f>IF(ISBLANK(INDEX('Policy Characteristics'!H:H,MATCH($C22,'Policy Characteristics'!$C:$C,0))),"",INDEX('Policy Characteristics'!H:H,MATCH($C22,'Policy Characteristics'!$C:$C,0)))</f>
        <v>0.02</v>
      </c>
      <c r="O22" s="427" t="str">
        <f>IF(ISBLANK(INDEX('Policy Characteristics'!I:I,MATCH($C22,'Policy Characteristics'!$C:$C,0))),"",INDEX('Policy Characteristics'!I:I,MATCH($C22,'Policy Characteristics'!$C:$C,0)))</f>
        <v>% reduction in emissions</v>
      </c>
      <c r="P22" s="42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2" s="427" t="str">
        <f>IF(ISBLANK(INDEX('Policy Characteristics'!K:K,MATCH($C22,'Policy Characteristics'!$C:$C,0))),"",INDEX('Policy Characteristics'!K:K,MATCH($C22,'Policy Characteristics'!$C:$C,0)))</f>
        <v>transportation-sector-main.html#conv-pol-stds</v>
      </c>
      <c r="R22" s="427" t="str">
        <f>IF(ISBLANK(INDEX('Policy Characteristics'!L:L,MATCH($C22,'Policy Characteristics'!$C:$C,0))),"",INDEX('Policy Characteristics'!L:L,MATCH($C22,'Policy Characteristics'!$C:$C,0)))</f>
        <v>conventional-pollutant-standards.html</v>
      </c>
    </row>
    <row r="23" spans="1:18" s="2" customFormat="1" x14ac:dyDescent="0.75">
      <c r="A23" s="427" t="str">
        <f>IF(ISBLANK(INDEX('Policy Characteristics'!A:A,MATCH($C23,'Policy Characteristics'!$C:$C,0))),"",INDEX('Policy Characteristics'!A:A,MATCH($C23,'Policy Characteristics'!$C:$C,0)))</f>
        <v>Transportation</v>
      </c>
      <c r="B23" s="427" t="str">
        <f>IF(ISBLANK(INDEX('Policy Characteristics'!B:B,MATCH($C23,'Policy Characteristics'!$C:$C,0))),"",INDEX('Policy Characteristics'!B:B,MATCH($C23,'Policy Characteristics'!$C:$C,0)))</f>
        <v>Conventional Pollutant Standards</v>
      </c>
      <c r="C23" s="429" t="str">
        <f t="shared" ref="C23:C32" si="1">C$2</f>
        <v>Percentage Reduction of Separately Regulated Pollutants</v>
      </c>
      <c r="D23" s="2" t="s">
        <v>41</v>
      </c>
      <c r="E23" s="2" t="s">
        <v>508</v>
      </c>
      <c r="F23" s="2" t="s">
        <v>41</v>
      </c>
      <c r="G23" s="2" t="s">
        <v>508</v>
      </c>
      <c r="H23" s="216">
        <v>321</v>
      </c>
      <c r="I23" s="9" t="s">
        <v>46</v>
      </c>
      <c r="J23" s="429" t="str">
        <f>IF(ISBLANK(INDEX('Policy Characteristics'!D:D,MATCH($C23,'Policy Characteristics'!$C:$C,0))),"",INDEX('Policy Characteristics'!D:D,MATCH($C23,'Policy Characteristics'!$C:$C,0)))</f>
        <v>Conventional Pollutant Standard</v>
      </c>
      <c r="K23" s="427" t="str">
        <f>IF(ISBLANK(INDEX('Policy Characteristics'!E:E,MATCH($C23,'Policy Characteristics'!$C:$C,0))),"",INDEX('Policy Characteristics'!E:E,MATCH($C23,'Policy Characteristics'!$C:$C,0)))</f>
        <v>trans reduce regulated pollutants</v>
      </c>
      <c r="L23" s="450">
        <f>IF(ISBLANK(INDEX('Policy Characteristics'!F:F,MATCH($C23,'Policy Characteristics'!$C:$C,0))),"",INDEX('Policy Characteristics'!F:F,MATCH($C23,'Policy Characteristics'!$C:$C,0)))</f>
        <v>0</v>
      </c>
      <c r="M23" s="450">
        <f>IF(ISBLANK(INDEX('Policy Characteristics'!G:G,MATCH($C23,'Policy Characteristics'!$C:$C,0))),"",INDEX('Policy Characteristics'!G:G,MATCH($C23,'Policy Characteristics'!$C:$C,0)))</f>
        <v>1</v>
      </c>
      <c r="N23" s="450">
        <f>IF(ISBLANK(INDEX('Policy Characteristics'!H:H,MATCH($C23,'Policy Characteristics'!$C:$C,0))),"",INDEX('Policy Characteristics'!H:H,MATCH($C23,'Policy Characteristics'!$C:$C,0)))</f>
        <v>0.02</v>
      </c>
      <c r="O23" s="427" t="str">
        <f>IF(ISBLANK(INDEX('Policy Characteristics'!I:I,MATCH($C23,'Policy Characteristics'!$C:$C,0))),"",INDEX('Policy Characteristics'!I:I,MATCH($C23,'Policy Characteristics'!$C:$C,0)))</f>
        <v>% reduction in emissions</v>
      </c>
      <c r="P23" s="42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3" s="427" t="str">
        <f>IF(ISBLANK(INDEX('Policy Characteristics'!K:K,MATCH($C23,'Policy Characteristics'!$C:$C,0))),"",INDEX('Policy Characteristics'!K:K,MATCH($C23,'Policy Characteristics'!$C:$C,0)))</f>
        <v>transportation-sector-main.html#conv-pol-stds</v>
      </c>
      <c r="R23" s="427" t="str">
        <f>IF(ISBLANK(INDEX('Policy Characteristics'!L:L,MATCH($C23,'Policy Characteristics'!$C:$C,0))),"",INDEX('Policy Characteristics'!L:L,MATCH($C23,'Policy Characteristics'!$C:$C,0)))</f>
        <v>conventional-pollutant-standards.html</v>
      </c>
    </row>
    <row r="24" spans="1:18" s="2" customFormat="1" x14ac:dyDescent="0.75">
      <c r="A24" s="427" t="str">
        <f>IF(ISBLANK(INDEX('Policy Characteristics'!A:A,MATCH($C24,'Policy Characteristics'!$C:$C,0))),"",INDEX('Policy Characteristics'!A:A,MATCH($C24,'Policy Characteristics'!$C:$C,0)))</f>
        <v>Transportation</v>
      </c>
      <c r="B24" s="427" t="str">
        <f>IF(ISBLANK(INDEX('Policy Characteristics'!B:B,MATCH($C24,'Policy Characteristics'!$C:$C,0))),"",INDEX('Policy Characteristics'!B:B,MATCH($C24,'Policy Characteristics'!$C:$C,0)))</f>
        <v>Conventional Pollutant Standards</v>
      </c>
      <c r="C24" s="429" t="str">
        <f t="shared" si="1"/>
        <v>Percentage Reduction of Separately Regulated Pollutants</v>
      </c>
      <c r="D24" s="2" t="s">
        <v>41</v>
      </c>
      <c r="E24" s="2" t="s">
        <v>2285</v>
      </c>
      <c r="F24" s="2" t="s">
        <v>41</v>
      </c>
      <c r="G24" s="2" t="s">
        <v>2285</v>
      </c>
      <c r="H24" s="216">
        <v>322</v>
      </c>
      <c r="I24" s="53" t="s">
        <v>45</v>
      </c>
      <c r="J24" s="429" t="str">
        <f>IF(ISBLANK(INDEX('Policy Characteristics'!D:D,MATCH($C24,'Policy Characteristics'!$C:$C,0))),"",INDEX('Policy Characteristics'!D:D,MATCH($C24,'Policy Characteristics'!$C:$C,0)))</f>
        <v>Conventional Pollutant Standard</v>
      </c>
      <c r="K24" s="427" t="str">
        <f>IF(ISBLANK(INDEX('Policy Characteristics'!E:E,MATCH($C24,'Policy Characteristics'!$C:$C,0))),"",INDEX('Policy Characteristics'!E:E,MATCH($C24,'Policy Characteristics'!$C:$C,0)))</f>
        <v>trans reduce regulated pollutants</v>
      </c>
      <c r="L24" s="450">
        <f>IF(ISBLANK(INDEX('Policy Characteristics'!F:F,MATCH($C24,'Policy Characteristics'!$C:$C,0))),"",INDEX('Policy Characteristics'!F:F,MATCH($C24,'Policy Characteristics'!$C:$C,0)))</f>
        <v>0</v>
      </c>
      <c r="M24" s="450">
        <f>IF(ISBLANK(INDEX('Policy Characteristics'!G:G,MATCH($C24,'Policy Characteristics'!$C:$C,0))),"",INDEX('Policy Characteristics'!G:G,MATCH($C24,'Policy Characteristics'!$C:$C,0)))</f>
        <v>1</v>
      </c>
      <c r="N24" s="450">
        <f>IF(ISBLANK(INDEX('Policy Characteristics'!H:H,MATCH($C24,'Policy Characteristics'!$C:$C,0))),"",INDEX('Policy Characteristics'!H:H,MATCH($C24,'Policy Characteristics'!$C:$C,0)))</f>
        <v>0.02</v>
      </c>
      <c r="O24" s="427" t="str">
        <f>IF(ISBLANK(INDEX('Policy Characteristics'!I:I,MATCH($C24,'Policy Characteristics'!$C:$C,0))),"",INDEX('Policy Characteristics'!I:I,MATCH($C24,'Policy Characteristics'!$C:$C,0)))</f>
        <v>% reduction in emissions</v>
      </c>
      <c r="P24" s="42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4" s="427" t="str">
        <f>IF(ISBLANK(INDEX('Policy Characteristics'!K:K,MATCH($C24,'Policy Characteristics'!$C:$C,0))),"",INDEX('Policy Characteristics'!K:K,MATCH($C24,'Policy Characteristics'!$C:$C,0)))</f>
        <v>transportation-sector-main.html#conv-pol-stds</v>
      </c>
      <c r="R24" s="427" t="str">
        <f>IF(ISBLANK(INDEX('Policy Characteristics'!L:L,MATCH($C24,'Policy Characteristics'!$C:$C,0))),"",INDEX('Policy Characteristics'!L:L,MATCH($C24,'Policy Characteristics'!$C:$C,0)))</f>
        <v>conventional-pollutant-standards.html</v>
      </c>
    </row>
    <row r="25" spans="1:18" s="2" customFormat="1" x14ac:dyDescent="0.75">
      <c r="A25" s="427" t="str">
        <f>IF(ISBLANK(INDEX('Policy Characteristics'!A:A,MATCH($C25,'Policy Characteristics'!$C:$C,0))),"",INDEX('Policy Characteristics'!A:A,MATCH($C25,'Policy Characteristics'!$C:$C,0)))</f>
        <v>Transportation</v>
      </c>
      <c r="B25" s="427" t="str">
        <f>IF(ISBLANK(INDEX('Policy Characteristics'!B:B,MATCH($C25,'Policy Characteristics'!$C:$C,0))),"",INDEX('Policy Characteristics'!B:B,MATCH($C25,'Policy Characteristics'!$C:$C,0)))</f>
        <v>Conventional Pollutant Standards</v>
      </c>
      <c r="C25" s="429" t="str">
        <f t="shared" si="1"/>
        <v>Percentage Reduction of Separately Regulated Pollutants</v>
      </c>
      <c r="D25" s="2" t="s">
        <v>41</v>
      </c>
      <c r="E25" s="2" t="s">
        <v>2287</v>
      </c>
      <c r="F25" s="2" t="s">
        <v>41</v>
      </c>
      <c r="G25" s="2" t="s">
        <v>2287</v>
      </c>
      <c r="H25" s="216">
        <v>323</v>
      </c>
      <c r="I25" s="9" t="s">
        <v>46</v>
      </c>
      <c r="J25" s="429" t="str">
        <f>IF(ISBLANK(INDEX('Policy Characteristics'!D:D,MATCH($C25,'Policy Characteristics'!$C:$C,0))),"",INDEX('Policy Characteristics'!D:D,MATCH($C25,'Policy Characteristics'!$C:$C,0)))</f>
        <v>Conventional Pollutant Standard</v>
      </c>
      <c r="K25" s="427" t="str">
        <f>IF(ISBLANK(INDEX('Policy Characteristics'!E:E,MATCH($C25,'Policy Characteristics'!$C:$C,0))),"",INDEX('Policy Characteristics'!E:E,MATCH($C25,'Policy Characteristics'!$C:$C,0)))</f>
        <v>trans reduce regulated pollutants</v>
      </c>
      <c r="L25" s="450">
        <f>IF(ISBLANK(INDEX('Policy Characteristics'!F:F,MATCH($C25,'Policy Characteristics'!$C:$C,0))),"",INDEX('Policy Characteristics'!F:F,MATCH($C25,'Policy Characteristics'!$C:$C,0)))</f>
        <v>0</v>
      </c>
      <c r="M25" s="450">
        <f>IF(ISBLANK(INDEX('Policy Characteristics'!G:G,MATCH($C25,'Policy Characteristics'!$C:$C,0))),"",INDEX('Policy Characteristics'!G:G,MATCH($C25,'Policy Characteristics'!$C:$C,0)))</f>
        <v>1</v>
      </c>
      <c r="N25" s="450">
        <f>IF(ISBLANK(INDEX('Policy Characteristics'!H:H,MATCH($C25,'Policy Characteristics'!$C:$C,0))),"",INDEX('Policy Characteristics'!H:H,MATCH($C25,'Policy Characteristics'!$C:$C,0)))</f>
        <v>0.02</v>
      </c>
      <c r="O25" s="427" t="str">
        <f>IF(ISBLANK(INDEX('Policy Characteristics'!I:I,MATCH($C25,'Policy Characteristics'!$C:$C,0))),"",INDEX('Policy Characteristics'!I:I,MATCH($C25,'Policy Characteristics'!$C:$C,0)))</f>
        <v>% reduction in emissions</v>
      </c>
      <c r="P25" s="42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5" s="427" t="str">
        <f>IF(ISBLANK(INDEX('Policy Characteristics'!K:K,MATCH($C25,'Policy Characteristics'!$C:$C,0))),"",INDEX('Policy Characteristics'!K:K,MATCH($C25,'Policy Characteristics'!$C:$C,0)))</f>
        <v>transportation-sector-main.html#conv-pol-stds</v>
      </c>
      <c r="R25" s="427" t="str">
        <f>IF(ISBLANK(INDEX('Policy Characteristics'!L:L,MATCH($C25,'Policy Characteristics'!$C:$C,0))),"",INDEX('Policy Characteristics'!L:L,MATCH($C25,'Policy Characteristics'!$C:$C,0)))</f>
        <v>conventional-pollutant-standards.html</v>
      </c>
    </row>
    <row r="26" spans="1:18" s="2" customFormat="1" x14ac:dyDescent="0.75">
      <c r="A26" s="427" t="str">
        <f>IF(ISBLANK(INDEX('Policy Characteristics'!A:A,MATCH($C26,'Policy Characteristics'!$C:$C,0))),"",INDEX('Policy Characteristics'!A:A,MATCH($C26,'Policy Characteristics'!$C:$C,0)))</f>
        <v>Transportation</v>
      </c>
      <c r="B26" s="427" t="str">
        <f>IF(ISBLANK(INDEX('Policy Characteristics'!B:B,MATCH($C26,'Policy Characteristics'!$C:$C,0))),"",INDEX('Policy Characteristics'!B:B,MATCH($C26,'Policy Characteristics'!$C:$C,0)))</f>
        <v>Conventional Pollutant Standards</v>
      </c>
      <c r="C26" s="429" t="str">
        <f t="shared" si="1"/>
        <v>Percentage Reduction of Separately Regulated Pollutants</v>
      </c>
      <c r="D26" s="2" t="s">
        <v>41</v>
      </c>
      <c r="E26" s="2" t="s">
        <v>2289</v>
      </c>
      <c r="F26" s="2" t="s">
        <v>41</v>
      </c>
      <c r="G26" s="2" t="s">
        <v>2382</v>
      </c>
      <c r="H26" s="216">
        <v>324</v>
      </c>
      <c r="I26" s="9" t="s">
        <v>46</v>
      </c>
      <c r="J26" s="429" t="str">
        <f>IF(ISBLANK(INDEX('Policy Characteristics'!D:D,MATCH($C26,'Policy Characteristics'!$C:$C,0))),"",INDEX('Policy Characteristics'!D:D,MATCH($C26,'Policy Characteristics'!$C:$C,0)))</f>
        <v>Conventional Pollutant Standard</v>
      </c>
      <c r="K26" s="427" t="str">
        <f>IF(ISBLANK(INDEX('Policy Characteristics'!E:E,MATCH($C26,'Policy Characteristics'!$C:$C,0))),"",INDEX('Policy Characteristics'!E:E,MATCH($C26,'Policy Characteristics'!$C:$C,0)))</f>
        <v>trans reduce regulated pollutants</v>
      </c>
      <c r="L26" s="450">
        <f>IF(ISBLANK(INDEX('Policy Characteristics'!F:F,MATCH($C26,'Policy Characteristics'!$C:$C,0))),"",INDEX('Policy Characteristics'!F:F,MATCH($C26,'Policy Characteristics'!$C:$C,0)))</f>
        <v>0</v>
      </c>
      <c r="M26" s="450">
        <f>IF(ISBLANK(INDEX('Policy Characteristics'!G:G,MATCH($C26,'Policy Characteristics'!$C:$C,0))),"",INDEX('Policy Characteristics'!G:G,MATCH($C26,'Policy Characteristics'!$C:$C,0)))</f>
        <v>1</v>
      </c>
      <c r="N26" s="450">
        <f>IF(ISBLANK(INDEX('Policy Characteristics'!H:H,MATCH($C26,'Policy Characteristics'!$C:$C,0))),"",INDEX('Policy Characteristics'!H:H,MATCH($C26,'Policy Characteristics'!$C:$C,0)))</f>
        <v>0.02</v>
      </c>
      <c r="O26" s="427" t="str">
        <f>IF(ISBLANK(INDEX('Policy Characteristics'!I:I,MATCH($C26,'Policy Characteristics'!$C:$C,0))),"",INDEX('Policy Characteristics'!I:I,MATCH($C26,'Policy Characteristics'!$C:$C,0)))</f>
        <v>% reduction in emissions</v>
      </c>
      <c r="P26" s="42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6" s="427" t="str">
        <f>IF(ISBLANK(INDEX('Policy Characteristics'!K:K,MATCH($C26,'Policy Characteristics'!$C:$C,0))),"",INDEX('Policy Characteristics'!K:K,MATCH($C26,'Policy Characteristics'!$C:$C,0)))</f>
        <v>transportation-sector-main.html#conv-pol-stds</v>
      </c>
      <c r="R26" s="427" t="str">
        <f>IF(ISBLANK(INDEX('Policy Characteristics'!L:L,MATCH($C26,'Policy Characteristics'!$C:$C,0))),"",INDEX('Policy Characteristics'!L:L,MATCH($C26,'Policy Characteristics'!$C:$C,0)))</f>
        <v>conventional-pollutant-standards.html</v>
      </c>
    </row>
    <row r="27" spans="1:18" s="2" customFormat="1" x14ac:dyDescent="0.75">
      <c r="A27" s="427" t="str">
        <f>IF(ISBLANK(INDEX('Policy Characteristics'!A:A,MATCH($C27,'Policy Characteristics'!$C:$C,0))),"",INDEX('Policy Characteristics'!A:A,MATCH($C27,'Policy Characteristics'!$C:$C,0)))</f>
        <v>Transportation</v>
      </c>
      <c r="B27" s="427" t="str">
        <f>IF(ISBLANK(INDEX('Policy Characteristics'!B:B,MATCH($C27,'Policy Characteristics'!$C:$C,0))),"",INDEX('Policy Characteristics'!B:B,MATCH($C27,'Policy Characteristics'!$C:$C,0)))</f>
        <v>Conventional Pollutant Standards</v>
      </c>
      <c r="C27" s="429" t="str">
        <f t="shared" si="1"/>
        <v>Percentage Reduction of Separately Regulated Pollutants</v>
      </c>
      <c r="D27" s="2" t="s">
        <v>41</v>
      </c>
      <c r="E27" s="2" t="s">
        <v>2290</v>
      </c>
      <c r="F27" s="2" t="s">
        <v>41</v>
      </c>
      <c r="G27" s="2" t="s">
        <v>2290</v>
      </c>
      <c r="H27" s="216">
        <v>325</v>
      </c>
      <c r="I27" s="9" t="s">
        <v>46</v>
      </c>
      <c r="J27" s="429" t="str">
        <f>IF(ISBLANK(INDEX('Policy Characteristics'!D:D,MATCH($C27,'Policy Characteristics'!$C:$C,0))),"",INDEX('Policy Characteristics'!D:D,MATCH($C27,'Policy Characteristics'!$C:$C,0)))</f>
        <v>Conventional Pollutant Standard</v>
      </c>
      <c r="K27" s="427" t="str">
        <f>IF(ISBLANK(INDEX('Policy Characteristics'!E:E,MATCH($C27,'Policy Characteristics'!$C:$C,0))),"",INDEX('Policy Characteristics'!E:E,MATCH($C27,'Policy Characteristics'!$C:$C,0)))</f>
        <v>trans reduce regulated pollutants</v>
      </c>
      <c r="L27" s="450">
        <f>IF(ISBLANK(INDEX('Policy Characteristics'!F:F,MATCH($C27,'Policy Characteristics'!$C:$C,0))),"",INDEX('Policy Characteristics'!F:F,MATCH($C27,'Policy Characteristics'!$C:$C,0)))</f>
        <v>0</v>
      </c>
      <c r="M27" s="450">
        <f>IF(ISBLANK(INDEX('Policy Characteristics'!G:G,MATCH($C27,'Policy Characteristics'!$C:$C,0))),"",INDEX('Policy Characteristics'!G:G,MATCH($C27,'Policy Characteristics'!$C:$C,0)))</f>
        <v>1</v>
      </c>
      <c r="N27" s="450">
        <f>IF(ISBLANK(INDEX('Policy Characteristics'!H:H,MATCH($C27,'Policy Characteristics'!$C:$C,0))),"",INDEX('Policy Characteristics'!H:H,MATCH($C27,'Policy Characteristics'!$C:$C,0)))</f>
        <v>0.02</v>
      </c>
      <c r="O27" s="427" t="str">
        <f>IF(ISBLANK(INDEX('Policy Characteristics'!I:I,MATCH($C27,'Policy Characteristics'!$C:$C,0))),"",INDEX('Policy Characteristics'!I:I,MATCH($C27,'Policy Characteristics'!$C:$C,0)))</f>
        <v>% reduction in emissions</v>
      </c>
      <c r="P27" s="42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7" s="427" t="str">
        <f>IF(ISBLANK(INDEX('Policy Characteristics'!K:K,MATCH($C27,'Policy Characteristics'!$C:$C,0))),"",INDEX('Policy Characteristics'!K:K,MATCH($C27,'Policy Characteristics'!$C:$C,0)))</f>
        <v>transportation-sector-main.html#conv-pol-stds</v>
      </c>
      <c r="R27" s="427" t="str">
        <f>IF(ISBLANK(INDEX('Policy Characteristics'!L:L,MATCH($C27,'Policy Characteristics'!$C:$C,0))),"",INDEX('Policy Characteristics'!L:L,MATCH($C27,'Policy Characteristics'!$C:$C,0)))</f>
        <v>conventional-pollutant-standards.html</v>
      </c>
    </row>
    <row r="28" spans="1:18" s="2" customFormat="1" x14ac:dyDescent="0.75">
      <c r="A28" s="427" t="str">
        <f>IF(ISBLANK(INDEX('Policy Characteristics'!A:A,MATCH($C28,'Policy Characteristics'!$C:$C,0))),"",INDEX('Policy Characteristics'!A:A,MATCH($C28,'Policy Characteristics'!$C:$C,0)))</f>
        <v>Transportation</v>
      </c>
      <c r="B28" s="427" t="str">
        <f>IF(ISBLANK(INDEX('Policy Characteristics'!B:B,MATCH($C28,'Policy Characteristics'!$C:$C,0))),"",INDEX('Policy Characteristics'!B:B,MATCH($C28,'Policy Characteristics'!$C:$C,0)))</f>
        <v>Conventional Pollutant Standards</v>
      </c>
      <c r="C28" s="429" t="str">
        <f t="shared" si="1"/>
        <v>Percentage Reduction of Separately Regulated Pollutants</v>
      </c>
      <c r="D28" s="2" t="s">
        <v>41</v>
      </c>
      <c r="E28" s="2" t="s">
        <v>2292</v>
      </c>
      <c r="F28" s="2" t="s">
        <v>41</v>
      </c>
      <c r="G28" s="2" t="s">
        <v>2292</v>
      </c>
      <c r="H28" s="216">
        <v>326</v>
      </c>
      <c r="I28" s="9" t="s">
        <v>46</v>
      </c>
      <c r="J28" s="429" t="str">
        <f>IF(ISBLANK(INDEX('Policy Characteristics'!D:D,MATCH($C28,'Policy Characteristics'!$C:$C,0))),"",INDEX('Policy Characteristics'!D:D,MATCH($C28,'Policy Characteristics'!$C:$C,0)))</f>
        <v>Conventional Pollutant Standard</v>
      </c>
      <c r="K28" s="427" t="str">
        <f>IF(ISBLANK(INDEX('Policy Characteristics'!E:E,MATCH($C28,'Policy Characteristics'!$C:$C,0))),"",INDEX('Policy Characteristics'!E:E,MATCH($C28,'Policy Characteristics'!$C:$C,0)))</f>
        <v>trans reduce regulated pollutants</v>
      </c>
      <c r="L28" s="450">
        <f>IF(ISBLANK(INDEX('Policy Characteristics'!F:F,MATCH($C28,'Policy Characteristics'!$C:$C,0))),"",INDEX('Policy Characteristics'!F:F,MATCH($C28,'Policy Characteristics'!$C:$C,0)))</f>
        <v>0</v>
      </c>
      <c r="M28" s="450">
        <f>IF(ISBLANK(INDEX('Policy Characteristics'!G:G,MATCH($C28,'Policy Characteristics'!$C:$C,0))),"",INDEX('Policy Characteristics'!G:G,MATCH($C28,'Policy Characteristics'!$C:$C,0)))</f>
        <v>1</v>
      </c>
      <c r="N28" s="450">
        <f>IF(ISBLANK(INDEX('Policy Characteristics'!H:H,MATCH($C28,'Policy Characteristics'!$C:$C,0))),"",INDEX('Policy Characteristics'!H:H,MATCH($C28,'Policy Characteristics'!$C:$C,0)))</f>
        <v>0.02</v>
      </c>
      <c r="O28" s="427" t="str">
        <f>IF(ISBLANK(INDEX('Policy Characteristics'!I:I,MATCH($C28,'Policy Characteristics'!$C:$C,0))),"",INDEX('Policy Characteristics'!I:I,MATCH($C28,'Policy Characteristics'!$C:$C,0)))</f>
        <v>% reduction in emissions</v>
      </c>
      <c r="P28" s="42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8" s="427" t="str">
        <f>IF(ISBLANK(INDEX('Policy Characteristics'!K:K,MATCH($C28,'Policy Characteristics'!$C:$C,0))),"",INDEX('Policy Characteristics'!K:K,MATCH($C28,'Policy Characteristics'!$C:$C,0)))</f>
        <v>transportation-sector-main.html#conv-pol-stds</v>
      </c>
      <c r="R28" s="427" t="str">
        <f>IF(ISBLANK(INDEX('Policy Characteristics'!L:L,MATCH($C28,'Policy Characteristics'!$C:$C,0))),"",INDEX('Policy Characteristics'!L:L,MATCH($C28,'Policy Characteristics'!$C:$C,0)))</f>
        <v>conventional-pollutant-standards.html</v>
      </c>
    </row>
    <row r="29" spans="1:18" s="2" customFormat="1" x14ac:dyDescent="0.75">
      <c r="A29" s="427" t="str">
        <f>IF(ISBLANK(INDEX('Policy Characteristics'!A:A,MATCH($C29,'Policy Characteristics'!$C:$C,0))),"",INDEX('Policy Characteristics'!A:A,MATCH($C29,'Policy Characteristics'!$C:$C,0)))</f>
        <v>Transportation</v>
      </c>
      <c r="B29" s="427" t="str">
        <f>IF(ISBLANK(INDEX('Policy Characteristics'!B:B,MATCH($C29,'Policy Characteristics'!$C:$C,0))),"",INDEX('Policy Characteristics'!B:B,MATCH($C29,'Policy Characteristics'!$C:$C,0)))</f>
        <v>Conventional Pollutant Standards</v>
      </c>
      <c r="C29" s="429" t="str">
        <f t="shared" si="1"/>
        <v>Percentage Reduction of Separately Regulated Pollutants</v>
      </c>
      <c r="D29" s="2" t="s">
        <v>41</v>
      </c>
      <c r="E29" s="2" t="s">
        <v>2294</v>
      </c>
      <c r="F29" s="2" t="s">
        <v>41</v>
      </c>
      <c r="G29" s="2" t="s">
        <v>2294</v>
      </c>
      <c r="H29" s="216">
        <v>327</v>
      </c>
      <c r="I29" s="9" t="s">
        <v>46</v>
      </c>
      <c r="J29" s="429" t="str">
        <f>IF(ISBLANK(INDEX('Policy Characteristics'!D:D,MATCH($C29,'Policy Characteristics'!$C:$C,0))),"",INDEX('Policy Characteristics'!D:D,MATCH($C29,'Policy Characteristics'!$C:$C,0)))</f>
        <v>Conventional Pollutant Standard</v>
      </c>
      <c r="K29" s="427" t="str">
        <f>IF(ISBLANK(INDEX('Policy Characteristics'!E:E,MATCH($C29,'Policy Characteristics'!$C:$C,0))),"",INDEX('Policy Characteristics'!E:E,MATCH($C29,'Policy Characteristics'!$C:$C,0)))</f>
        <v>trans reduce regulated pollutants</v>
      </c>
      <c r="L29" s="450">
        <f>IF(ISBLANK(INDEX('Policy Characteristics'!F:F,MATCH($C29,'Policy Characteristics'!$C:$C,0))),"",INDEX('Policy Characteristics'!F:F,MATCH($C29,'Policy Characteristics'!$C:$C,0)))</f>
        <v>0</v>
      </c>
      <c r="M29" s="450">
        <f>IF(ISBLANK(INDEX('Policy Characteristics'!G:G,MATCH($C29,'Policy Characteristics'!$C:$C,0))),"",INDEX('Policy Characteristics'!G:G,MATCH($C29,'Policy Characteristics'!$C:$C,0)))</f>
        <v>1</v>
      </c>
      <c r="N29" s="450">
        <f>IF(ISBLANK(INDEX('Policy Characteristics'!H:H,MATCH($C29,'Policy Characteristics'!$C:$C,0))),"",INDEX('Policy Characteristics'!H:H,MATCH($C29,'Policy Characteristics'!$C:$C,0)))</f>
        <v>0.02</v>
      </c>
      <c r="O29" s="427" t="str">
        <f>IF(ISBLANK(INDEX('Policy Characteristics'!I:I,MATCH($C29,'Policy Characteristics'!$C:$C,0))),"",INDEX('Policy Characteristics'!I:I,MATCH($C29,'Policy Characteristics'!$C:$C,0)))</f>
        <v>% reduction in emissions</v>
      </c>
      <c r="P29" s="42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9" s="427" t="str">
        <f>IF(ISBLANK(INDEX('Policy Characteristics'!K:K,MATCH($C29,'Policy Characteristics'!$C:$C,0))),"",INDEX('Policy Characteristics'!K:K,MATCH($C29,'Policy Characteristics'!$C:$C,0)))</f>
        <v>transportation-sector-main.html#conv-pol-stds</v>
      </c>
      <c r="R29" s="427" t="str">
        <f>IF(ISBLANK(INDEX('Policy Characteristics'!L:L,MATCH($C29,'Policy Characteristics'!$C:$C,0))),"",INDEX('Policy Characteristics'!L:L,MATCH($C29,'Policy Characteristics'!$C:$C,0)))</f>
        <v>conventional-pollutant-standards.html</v>
      </c>
    </row>
    <row r="30" spans="1:18" s="2" customFormat="1" x14ac:dyDescent="0.75">
      <c r="A30" s="427" t="str">
        <f>IF(ISBLANK(INDEX('Policy Characteristics'!A:A,MATCH($C30,'Policy Characteristics'!$C:$C,0))),"",INDEX('Policy Characteristics'!A:A,MATCH($C30,'Policy Characteristics'!$C:$C,0)))</f>
        <v>Transportation</v>
      </c>
      <c r="B30" s="427" t="str">
        <f>IF(ISBLANK(INDEX('Policy Characteristics'!B:B,MATCH($C30,'Policy Characteristics'!$C:$C,0))),"",INDEX('Policy Characteristics'!B:B,MATCH($C30,'Policy Characteristics'!$C:$C,0)))</f>
        <v>Conventional Pollutant Standards</v>
      </c>
      <c r="C30" s="429" t="str">
        <f t="shared" si="1"/>
        <v>Percentage Reduction of Separately Regulated Pollutants</v>
      </c>
      <c r="D30" s="2" t="s">
        <v>41</v>
      </c>
      <c r="E30" s="2" t="s">
        <v>2296</v>
      </c>
      <c r="F30" s="2" t="s">
        <v>41</v>
      </c>
      <c r="G30" s="2" t="s">
        <v>2296</v>
      </c>
      <c r="H30" s="216">
        <v>328</v>
      </c>
      <c r="I30" s="9" t="s">
        <v>46</v>
      </c>
      <c r="J30" s="429" t="str">
        <f>IF(ISBLANK(INDEX('Policy Characteristics'!D:D,MATCH($C30,'Policy Characteristics'!$C:$C,0))),"",INDEX('Policy Characteristics'!D:D,MATCH($C30,'Policy Characteristics'!$C:$C,0)))</f>
        <v>Conventional Pollutant Standard</v>
      </c>
      <c r="K30" s="427" t="str">
        <f>IF(ISBLANK(INDEX('Policy Characteristics'!E:E,MATCH($C30,'Policy Characteristics'!$C:$C,0))),"",INDEX('Policy Characteristics'!E:E,MATCH($C30,'Policy Characteristics'!$C:$C,0)))</f>
        <v>trans reduce regulated pollutants</v>
      </c>
      <c r="L30" s="450">
        <f>IF(ISBLANK(INDEX('Policy Characteristics'!F:F,MATCH($C30,'Policy Characteristics'!$C:$C,0))),"",INDEX('Policy Characteristics'!F:F,MATCH($C30,'Policy Characteristics'!$C:$C,0)))</f>
        <v>0</v>
      </c>
      <c r="M30" s="450">
        <f>IF(ISBLANK(INDEX('Policy Characteristics'!G:G,MATCH($C30,'Policy Characteristics'!$C:$C,0))),"",INDEX('Policy Characteristics'!G:G,MATCH($C30,'Policy Characteristics'!$C:$C,0)))</f>
        <v>1</v>
      </c>
      <c r="N30" s="450">
        <f>IF(ISBLANK(INDEX('Policy Characteristics'!H:H,MATCH($C30,'Policy Characteristics'!$C:$C,0))),"",INDEX('Policy Characteristics'!H:H,MATCH($C30,'Policy Characteristics'!$C:$C,0)))</f>
        <v>0.02</v>
      </c>
      <c r="O30" s="427" t="str">
        <f>IF(ISBLANK(INDEX('Policy Characteristics'!I:I,MATCH($C30,'Policy Characteristics'!$C:$C,0))),"",INDEX('Policy Characteristics'!I:I,MATCH($C30,'Policy Characteristics'!$C:$C,0)))</f>
        <v>% reduction in emissions</v>
      </c>
      <c r="P30" s="42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0" s="427" t="str">
        <f>IF(ISBLANK(INDEX('Policy Characteristics'!K:K,MATCH($C30,'Policy Characteristics'!$C:$C,0))),"",INDEX('Policy Characteristics'!K:K,MATCH($C30,'Policy Characteristics'!$C:$C,0)))</f>
        <v>transportation-sector-main.html#conv-pol-stds</v>
      </c>
      <c r="R30" s="427" t="str">
        <f>IF(ISBLANK(INDEX('Policy Characteristics'!L:L,MATCH($C30,'Policy Characteristics'!$C:$C,0))),"",INDEX('Policy Characteristics'!L:L,MATCH($C30,'Policy Characteristics'!$C:$C,0)))</f>
        <v>conventional-pollutant-standards.html</v>
      </c>
    </row>
    <row r="31" spans="1:18" s="2" customFormat="1" x14ac:dyDescent="0.75">
      <c r="A31" s="427" t="str">
        <f>IF(ISBLANK(INDEX('Policy Characteristics'!A:A,MATCH($C31,'Policy Characteristics'!$C:$C,0))),"",INDEX('Policy Characteristics'!A:A,MATCH($C31,'Policy Characteristics'!$C:$C,0)))</f>
        <v>Transportation</v>
      </c>
      <c r="B31" s="427" t="str">
        <f>IF(ISBLANK(INDEX('Policy Characteristics'!B:B,MATCH($C31,'Policy Characteristics'!$C:$C,0))),"",INDEX('Policy Characteristics'!B:B,MATCH($C31,'Policy Characteristics'!$C:$C,0)))</f>
        <v>Conventional Pollutant Standards</v>
      </c>
      <c r="C31" s="429" t="str">
        <f t="shared" si="1"/>
        <v>Percentage Reduction of Separately Regulated Pollutants</v>
      </c>
      <c r="D31" s="2" t="s">
        <v>41</v>
      </c>
      <c r="E31" s="2" t="s">
        <v>2298</v>
      </c>
      <c r="F31" s="2" t="s">
        <v>41</v>
      </c>
      <c r="G31" s="2" t="s">
        <v>2298</v>
      </c>
      <c r="H31" s="216">
        <v>329</v>
      </c>
      <c r="I31" s="9" t="s">
        <v>46</v>
      </c>
      <c r="J31" s="429" t="str">
        <f>IF(ISBLANK(INDEX('Policy Characteristics'!D:D,MATCH($C31,'Policy Characteristics'!$C:$C,0))),"",INDEX('Policy Characteristics'!D:D,MATCH($C31,'Policy Characteristics'!$C:$C,0)))</f>
        <v>Conventional Pollutant Standard</v>
      </c>
      <c r="K31" s="427" t="str">
        <f>IF(ISBLANK(INDEX('Policy Characteristics'!E:E,MATCH($C31,'Policy Characteristics'!$C:$C,0))),"",INDEX('Policy Characteristics'!E:E,MATCH($C31,'Policy Characteristics'!$C:$C,0)))</f>
        <v>trans reduce regulated pollutants</v>
      </c>
      <c r="L31" s="450">
        <f>IF(ISBLANK(INDEX('Policy Characteristics'!F:F,MATCH($C31,'Policy Characteristics'!$C:$C,0))),"",INDEX('Policy Characteristics'!F:F,MATCH($C31,'Policy Characteristics'!$C:$C,0)))</f>
        <v>0</v>
      </c>
      <c r="M31" s="450">
        <f>IF(ISBLANK(INDEX('Policy Characteristics'!G:G,MATCH($C31,'Policy Characteristics'!$C:$C,0))),"",INDEX('Policy Characteristics'!G:G,MATCH($C31,'Policy Characteristics'!$C:$C,0)))</f>
        <v>1</v>
      </c>
      <c r="N31" s="450">
        <f>IF(ISBLANK(INDEX('Policy Characteristics'!H:H,MATCH($C31,'Policy Characteristics'!$C:$C,0))),"",INDEX('Policy Characteristics'!H:H,MATCH($C31,'Policy Characteristics'!$C:$C,0)))</f>
        <v>0.02</v>
      </c>
      <c r="O31" s="427" t="str">
        <f>IF(ISBLANK(INDEX('Policy Characteristics'!I:I,MATCH($C31,'Policy Characteristics'!$C:$C,0))),"",INDEX('Policy Characteristics'!I:I,MATCH($C31,'Policy Characteristics'!$C:$C,0)))</f>
        <v>% reduction in emissions</v>
      </c>
      <c r="P31" s="42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1" s="427" t="str">
        <f>IF(ISBLANK(INDEX('Policy Characteristics'!K:K,MATCH($C31,'Policy Characteristics'!$C:$C,0))),"",INDEX('Policy Characteristics'!K:K,MATCH($C31,'Policy Characteristics'!$C:$C,0)))</f>
        <v>transportation-sector-main.html#conv-pol-stds</v>
      </c>
      <c r="R31" s="427" t="str">
        <f>IF(ISBLANK(INDEX('Policy Characteristics'!L:L,MATCH($C31,'Policy Characteristics'!$C:$C,0))),"",INDEX('Policy Characteristics'!L:L,MATCH($C31,'Policy Characteristics'!$C:$C,0)))</f>
        <v>conventional-pollutant-standards.html</v>
      </c>
    </row>
    <row r="32" spans="1:18" s="2" customFormat="1" x14ac:dyDescent="0.75">
      <c r="A32" s="427" t="str">
        <f>IF(ISBLANK(INDEX('Policy Characteristics'!A:A,MATCH($C32,'Policy Characteristics'!$C:$C,0))),"",INDEX('Policy Characteristics'!A:A,MATCH($C32,'Policy Characteristics'!$C:$C,0)))</f>
        <v>Transportation</v>
      </c>
      <c r="B32" s="427" t="str">
        <f>IF(ISBLANK(INDEX('Policy Characteristics'!B:B,MATCH($C32,'Policy Characteristics'!$C:$C,0))),"",INDEX('Policy Characteristics'!B:B,MATCH($C32,'Policy Characteristics'!$C:$C,0)))</f>
        <v>Conventional Pollutant Standards</v>
      </c>
      <c r="C32" s="429" t="str">
        <f t="shared" si="1"/>
        <v>Percentage Reduction of Separately Regulated Pollutants</v>
      </c>
      <c r="D32" s="2" t="s">
        <v>42</v>
      </c>
      <c r="E32" s="2" t="s">
        <v>2282</v>
      </c>
      <c r="F32" s="2" t="s">
        <v>42</v>
      </c>
      <c r="G32" s="2" t="s">
        <v>2510</v>
      </c>
      <c r="H32" s="216">
        <v>330</v>
      </c>
      <c r="I32" s="53" t="s">
        <v>45</v>
      </c>
      <c r="J32" s="429" t="str">
        <f>IF(ISBLANK(INDEX('Policy Characteristics'!D:D,MATCH($C32,'Policy Characteristics'!$C:$C,0))),"",INDEX('Policy Characteristics'!D:D,MATCH($C32,'Policy Characteristics'!$C:$C,0)))</f>
        <v>Conventional Pollutant Standard</v>
      </c>
      <c r="K32" s="427" t="str">
        <f>IF(ISBLANK(INDEX('Policy Characteristics'!E:E,MATCH($C32,'Policy Characteristics'!$C:$C,0))),"",INDEX('Policy Characteristics'!E:E,MATCH($C32,'Policy Characteristics'!$C:$C,0)))</f>
        <v>trans reduce regulated pollutants</v>
      </c>
      <c r="L32" s="450">
        <f>IF(ISBLANK(INDEX('Policy Characteristics'!F:F,MATCH($C32,'Policy Characteristics'!$C:$C,0))),"",INDEX('Policy Characteristics'!F:F,MATCH($C32,'Policy Characteristics'!$C:$C,0)))</f>
        <v>0</v>
      </c>
      <c r="M32" s="450">
        <f>IF(ISBLANK(INDEX('Policy Characteristics'!G:G,MATCH($C32,'Policy Characteristics'!$C:$C,0))),"",INDEX('Policy Characteristics'!G:G,MATCH($C32,'Policy Characteristics'!$C:$C,0)))</f>
        <v>1</v>
      </c>
      <c r="N32" s="450">
        <f>IF(ISBLANK(INDEX('Policy Characteristics'!H:H,MATCH($C32,'Policy Characteristics'!$C:$C,0))),"",INDEX('Policy Characteristics'!H:H,MATCH($C32,'Policy Characteristics'!$C:$C,0)))</f>
        <v>0.02</v>
      </c>
      <c r="O32" s="427" t="str">
        <f>IF(ISBLANK(INDEX('Policy Characteristics'!I:I,MATCH($C32,'Policy Characteristics'!$C:$C,0))),"",INDEX('Policy Characteristics'!I:I,MATCH($C32,'Policy Characteristics'!$C:$C,0)))</f>
        <v>% reduction in emissions</v>
      </c>
      <c r="P32" s="42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2" s="427" t="str">
        <f>IF(ISBLANK(INDEX('Policy Characteristics'!K:K,MATCH($C32,'Policy Characteristics'!$C:$C,0))),"",INDEX('Policy Characteristics'!K:K,MATCH($C32,'Policy Characteristics'!$C:$C,0)))</f>
        <v>transportation-sector-main.html#conv-pol-stds</v>
      </c>
      <c r="R32" s="427" t="str">
        <f>IF(ISBLANK(INDEX('Policy Characteristics'!L:L,MATCH($C32,'Policy Characteristics'!$C:$C,0))),"",INDEX('Policy Characteristics'!L:L,MATCH($C32,'Policy Characteristics'!$C:$C,0)))</f>
        <v>conventional-pollutant-standards.html</v>
      </c>
    </row>
    <row r="33" spans="1:18" s="2" customFormat="1" x14ac:dyDescent="0.75">
      <c r="A33" s="427" t="str">
        <f>IF(ISBLANK(INDEX('Policy Characteristics'!A:A,MATCH($C33,'Policy Characteristics'!$C:$C,0))),"",INDEX('Policy Characteristics'!A:A,MATCH($C33,'Policy Characteristics'!$C:$C,0)))</f>
        <v>Transportation</v>
      </c>
      <c r="B33" s="427" t="str">
        <f>IF(ISBLANK(INDEX('Policy Characteristics'!B:B,MATCH($C33,'Policy Characteristics'!$C:$C,0))),"",INDEX('Policy Characteristics'!B:B,MATCH($C33,'Policy Characteristics'!$C:$C,0)))</f>
        <v>Conventional Pollutant Standards</v>
      </c>
      <c r="C33" s="429" t="str">
        <f t="shared" ref="C33:C61" si="2">C$2</f>
        <v>Percentage Reduction of Separately Regulated Pollutants</v>
      </c>
      <c r="D33" s="2" t="s">
        <v>42</v>
      </c>
      <c r="E33" s="2" t="s">
        <v>508</v>
      </c>
      <c r="F33" s="2" t="s">
        <v>42</v>
      </c>
      <c r="G33" s="2" t="s">
        <v>508</v>
      </c>
      <c r="H33" s="216">
        <v>331</v>
      </c>
      <c r="I33" s="53" t="s">
        <v>45</v>
      </c>
      <c r="J33" s="429" t="str">
        <f>IF(ISBLANK(INDEX('Policy Characteristics'!D:D,MATCH($C33,'Policy Characteristics'!$C:$C,0))),"",INDEX('Policy Characteristics'!D:D,MATCH($C33,'Policy Characteristics'!$C:$C,0)))</f>
        <v>Conventional Pollutant Standard</v>
      </c>
      <c r="K33" s="427" t="str">
        <f>IF(ISBLANK(INDEX('Policy Characteristics'!E:E,MATCH($C33,'Policy Characteristics'!$C:$C,0))),"",INDEX('Policy Characteristics'!E:E,MATCH($C33,'Policy Characteristics'!$C:$C,0)))</f>
        <v>trans reduce regulated pollutants</v>
      </c>
      <c r="L33" s="450">
        <f>IF(ISBLANK(INDEX('Policy Characteristics'!F:F,MATCH($C33,'Policy Characteristics'!$C:$C,0))),"",INDEX('Policy Characteristics'!F:F,MATCH($C33,'Policy Characteristics'!$C:$C,0)))</f>
        <v>0</v>
      </c>
      <c r="M33" s="450">
        <f>IF(ISBLANK(INDEX('Policy Characteristics'!G:G,MATCH($C33,'Policy Characteristics'!$C:$C,0))),"",INDEX('Policy Characteristics'!G:G,MATCH($C33,'Policy Characteristics'!$C:$C,0)))</f>
        <v>1</v>
      </c>
      <c r="N33" s="450">
        <f>IF(ISBLANK(INDEX('Policy Characteristics'!H:H,MATCH($C33,'Policy Characteristics'!$C:$C,0))),"",INDEX('Policy Characteristics'!H:H,MATCH($C33,'Policy Characteristics'!$C:$C,0)))</f>
        <v>0.02</v>
      </c>
      <c r="O33" s="427" t="str">
        <f>IF(ISBLANK(INDEX('Policy Characteristics'!I:I,MATCH($C33,'Policy Characteristics'!$C:$C,0))),"",INDEX('Policy Characteristics'!I:I,MATCH($C33,'Policy Characteristics'!$C:$C,0)))</f>
        <v>% reduction in emissions</v>
      </c>
      <c r="P33" s="42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3" s="427" t="str">
        <f>IF(ISBLANK(INDEX('Policy Characteristics'!K:K,MATCH($C33,'Policy Characteristics'!$C:$C,0))),"",INDEX('Policy Characteristics'!K:K,MATCH($C33,'Policy Characteristics'!$C:$C,0)))</f>
        <v>transportation-sector-main.html#conv-pol-stds</v>
      </c>
      <c r="R33" s="427" t="str">
        <f>IF(ISBLANK(INDEX('Policy Characteristics'!L:L,MATCH($C33,'Policy Characteristics'!$C:$C,0))),"",INDEX('Policy Characteristics'!L:L,MATCH($C33,'Policy Characteristics'!$C:$C,0)))</f>
        <v>conventional-pollutant-standards.html</v>
      </c>
    </row>
    <row r="34" spans="1:18" s="2" customFormat="1" x14ac:dyDescent="0.75">
      <c r="A34" s="427" t="str">
        <f>IF(ISBLANK(INDEX('Policy Characteristics'!A:A,MATCH($C34,'Policy Characteristics'!$C:$C,0))),"",INDEX('Policy Characteristics'!A:A,MATCH($C34,'Policy Characteristics'!$C:$C,0)))</f>
        <v>Transportation</v>
      </c>
      <c r="B34" s="427" t="str">
        <f>IF(ISBLANK(INDEX('Policy Characteristics'!B:B,MATCH($C34,'Policy Characteristics'!$C:$C,0))),"",INDEX('Policy Characteristics'!B:B,MATCH($C34,'Policy Characteristics'!$C:$C,0)))</f>
        <v>Conventional Pollutant Standards</v>
      </c>
      <c r="C34" s="429" t="str">
        <f t="shared" si="2"/>
        <v>Percentage Reduction of Separately Regulated Pollutants</v>
      </c>
      <c r="D34" s="2" t="s">
        <v>42</v>
      </c>
      <c r="E34" s="2" t="s">
        <v>2285</v>
      </c>
      <c r="F34" s="2" t="s">
        <v>42</v>
      </c>
      <c r="G34" s="2" t="s">
        <v>2285</v>
      </c>
      <c r="H34" s="216">
        <v>332</v>
      </c>
      <c r="I34" s="53" t="s">
        <v>45</v>
      </c>
      <c r="J34" s="429" t="str">
        <f>IF(ISBLANK(INDEX('Policy Characteristics'!D:D,MATCH($C34,'Policy Characteristics'!$C:$C,0))),"",INDEX('Policy Characteristics'!D:D,MATCH($C34,'Policy Characteristics'!$C:$C,0)))</f>
        <v>Conventional Pollutant Standard</v>
      </c>
      <c r="K34" s="427" t="str">
        <f>IF(ISBLANK(INDEX('Policy Characteristics'!E:E,MATCH($C34,'Policy Characteristics'!$C:$C,0))),"",INDEX('Policy Characteristics'!E:E,MATCH($C34,'Policy Characteristics'!$C:$C,0)))</f>
        <v>trans reduce regulated pollutants</v>
      </c>
      <c r="L34" s="450">
        <f>IF(ISBLANK(INDEX('Policy Characteristics'!F:F,MATCH($C34,'Policy Characteristics'!$C:$C,0))),"",INDEX('Policy Characteristics'!F:F,MATCH($C34,'Policy Characteristics'!$C:$C,0)))</f>
        <v>0</v>
      </c>
      <c r="M34" s="450">
        <f>IF(ISBLANK(INDEX('Policy Characteristics'!G:G,MATCH($C34,'Policy Characteristics'!$C:$C,0))),"",INDEX('Policy Characteristics'!G:G,MATCH($C34,'Policy Characteristics'!$C:$C,0)))</f>
        <v>1</v>
      </c>
      <c r="N34" s="450">
        <f>IF(ISBLANK(INDEX('Policy Characteristics'!H:H,MATCH($C34,'Policy Characteristics'!$C:$C,0))),"",INDEX('Policy Characteristics'!H:H,MATCH($C34,'Policy Characteristics'!$C:$C,0)))</f>
        <v>0.02</v>
      </c>
      <c r="O34" s="427" t="str">
        <f>IF(ISBLANK(INDEX('Policy Characteristics'!I:I,MATCH($C34,'Policy Characteristics'!$C:$C,0))),"",INDEX('Policy Characteristics'!I:I,MATCH($C34,'Policy Characteristics'!$C:$C,0)))</f>
        <v>% reduction in emissions</v>
      </c>
      <c r="P34" s="42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4" s="427" t="str">
        <f>IF(ISBLANK(INDEX('Policy Characteristics'!K:K,MATCH($C34,'Policy Characteristics'!$C:$C,0))),"",INDEX('Policy Characteristics'!K:K,MATCH($C34,'Policy Characteristics'!$C:$C,0)))</f>
        <v>transportation-sector-main.html#conv-pol-stds</v>
      </c>
      <c r="R34" s="427" t="str">
        <f>IF(ISBLANK(INDEX('Policy Characteristics'!L:L,MATCH($C34,'Policy Characteristics'!$C:$C,0))),"",INDEX('Policy Characteristics'!L:L,MATCH($C34,'Policy Characteristics'!$C:$C,0)))</f>
        <v>conventional-pollutant-standards.html</v>
      </c>
    </row>
    <row r="35" spans="1:18" s="2" customFormat="1" x14ac:dyDescent="0.75">
      <c r="A35" s="427" t="str">
        <f>IF(ISBLANK(INDEX('Policy Characteristics'!A:A,MATCH($C35,'Policy Characteristics'!$C:$C,0))),"",INDEX('Policy Characteristics'!A:A,MATCH($C35,'Policy Characteristics'!$C:$C,0)))</f>
        <v>Transportation</v>
      </c>
      <c r="B35" s="427" t="str">
        <f>IF(ISBLANK(INDEX('Policy Characteristics'!B:B,MATCH($C35,'Policy Characteristics'!$C:$C,0))),"",INDEX('Policy Characteristics'!B:B,MATCH($C35,'Policy Characteristics'!$C:$C,0)))</f>
        <v>Conventional Pollutant Standards</v>
      </c>
      <c r="C35" s="429" t="str">
        <f t="shared" si="2"/>
        <v>Percentage Reduction of Separately Regulated Pollutants</v>
      </c>
      <c r="D35" s="2" t="s">
        <v>42</v>
      </c>
      <c r="E35" s="2" t="s">
        <v>2287</v>
      </c>
      <c r="F35" s="2" t="s">
        <v>42</v>
      </c>
      <c r="G35" s="2" t="s">
        <v>2287</v>
      </c>
      <c r="H35" s="216">
        <v>333</v>
      </c>
      <c r="I35" s="53" t="s">
        <v>45</v>
      </c>
      <c r="J35" s="429" t="str">
        <f>IF(ISBLANK(INDEX('Policy Characteristics'!D:D,MATCH($C35,'Policy Characteristics'!$C:$C,0))),"",INDEX('Policy Characteristics'!D:D,MATCH($C35,'Policy Characteristics'!$C:$C,0)))</f>
        <v>Conventional Pollutant Standard</v>
      </c>
      <c r="K35" s="427" t="str">
        <f>IF(ISBLANK(INDEX('Policy Characteristics'!E:E,MATCH($C35,'Policy Characteristics'!$C:$C,0))),"",INDEX('Policy Characteristics'!E:E,MATCH($C35,'Policy Characteristics'!$C:$C,0)))</f>
        <v>trans reduce regulated pollutants</v>
      </c>
      <c r="L35" s="450">
        <f>IF(ISBLANK(INDEX('Policy Characteristics'!F:F,MATCH($C35,'Policy Characteristics'!$C:$C,0))),"",INDEX('Policy Characteristics'!F:F,MATCH($C35,'Policy Characteristics'!$C:$C,0)))</f>
        <v>0</v>
      </c>
      <c r="M35" s="450">
        <f>IF(ISBLANK(INDEX('Policy Characteristics'!G:G,MATCH($C35,'Policy Characteristics'!$C:$C,0))),"",INDEX('Policy Characteristics'!G:G,MATCH($C35,'Policy Characteristics'!$C:$C,0)))</f>
        <v>1</v>
      </c>
      <c r="N35" s="450">
        <f>IF(ISBLANK(INDEX('Policy Characteristics'!H:H,MATCH($C35,'Policy Characteristics'!$C:$C,0))),"",INDEX('Policy Characteristics'!H:H,MATCH($C35,'Policy Characteristics'!$C:$C,0)))</f>
        <v>0.02</v>
      </c>
      <c r="O35" s="427" t="str">
        <f>IF(ISBLANK(INDEX('Policy Characteristics'!I:I,MATCH($C35,'Policy Characteristics'!$C:$C,0))),"",INDEX('Policy Characteristics'!I:I,MATCH($C35,'Policy Characteristics'!$C:$C,0)))</f>
        <v>% reduction in emissions</v>
      </c>
      <c r="P35" s="42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5" s="427" t="str">
        <f>IF(ISBLANK(INDEX('Policy Characteristics'!K:K,MATCH($C35,'Policy Characteristics'!$C:$C,0))),"",INDEX('Policy Characteristics'!K:K,MATCH($C35,'Policy Characteristics'!$C:$C,0)))</f>
        <v>transportation-sector-main.html#conv-pol-stds</v>
      </c>
      <c r="R35" s="427" t="str">
        <f>IF(ISBLANK(INDEX('Policy Characteristics'!L:L,MATCH($C35,'Policy Characteristics'!$C:$C,0))),"",INDEX('Policy Characteristics'!L:L,MATCH($C35,'Policy Characteristics'!$C:$C,0)))</f>
        <v>conventional-pollutant-standards.html</v>
      </c>
    </row>
    <row r="36" spans="1:18" s="2" customFormat="1" x14ac:dyDescent="0.75">
      <c r="A36" s="427" t="str">
        <f>IF(ISBLANK(INDEX('Policy Characteristics'!A:A,MATCH($C36,'Policy Characteristics'!$C:$C,0))),"",INDEX('Policy Characteristics'!A:A,MATCH($C36,'Policy Characteristics'!$C:$C,0)))</f>
        <v>Transportation</v>
      </c>
      <c r="B36" s="427" t="str">
        <f>IF(ISBLANK(INDEX('Policy Characteristics'!B:B,MATCH($C36,'Policy Characteristics'!$C:$C,0))),"",INDEX('Policy Characteristics'!B:B,MATCH($C36,'Policy Characteristics'!$C:$C,0)))</f>
        <v>Conventional Pollutant Standards</v>
      </c>
      <c r="C36" s="429" t="str">
        <f t="shared" si="2"/>
        <v>Percentage Reduction of Separately Regulated Pollutants</v>
      </c>
      <c r="D36" s="2" t="s">
        <v>42</v>
      </c>
      <c r="E36" s="2" t="s">
        <v>2289</v>
      </c>
      <c r="F36" s="2" t="s">
        <v>42</v>
      </c>
      <c r="G36" s="2" t="s">
        <v>2382</v>
      </c>
      <c r="H36" s="216">
        <v>334</v>
      </c>
      <c r="I36" s="53" t="s">
        <v>45</v>
      </c>
      <c r="J36" s="429" t="str">
        <f>IF(ISBLANK(INDEX('Policy Characteristics'!D:D,MATCH($C36,'Policy Characteristics'!$C:$C,0))),"",INDEX('Policy Characteristics'!D:D,MATCH($C36,'Policy Characteristics'!$C:$C,0)))</f>
        <v>Conventional Pollutant Standard</v>
      </c>
      <c r="K36" s="427" t="str">
        <f>IF(ISBLANK(INDEX('Policy Characteristics'!E:E,MATCH($C36,'Policy Characteristics'!$C:$C,0))),"",INDEX('Policy Characteristics'!E:E,MATCH($C36,'Policy Characteristics'!$C:$C,0)))</f>
        <v>trans reduce regulated pollutants</v>
      </c>
      <c r="L36" s="450">
        <f>IF(ISBLANK(INDEX('Policy Characteristics'!F:F,MATCH($C36,'Policy Characteristics'!$C:$C,0))),"",INDEX('Policy Characteristics'!F:F,MATCH($C36,'Policy Characteristics'!$C:$C,0)))</f>
        <v>0</v>
      </c>
      <c r="M36" s="450">
        <f>IF(ISBLANK(INDEX('Policy Characteristics'!G:G,MATCH($C36,'Policy Characteristics'!$C:$C,0))),"",INDEX('Policy Characteristics'!G:G,MATCH($C36,'Policy Characteristics'!$C:$C,0)))</f>
        <v>1</v>
      </c>
      <c r="N36" s="450">
        <f>IF(ISBLANK(INDEX('Policy Characteristics'!H:H,MATCH($C36,'Policy Characteristics'!$C:$C,0))),"",INDEX('Policy Characteristics'!H:H,MATCH($C36,'Policy Characteristics'!$C:$C,0)))</f>
        <v>0.02</v>
      </c>
      <c r="O36" s="427" t="str">
        <f>IF(ISBLANK(INDEX('Policy Characteristics'!I:I,MATCH($C36,'Policy Characteristics'!$C:$C,0))),"",INDEX('Policy Characteristics'!I:I,MATCH($C36,'Policy Characteristics'!$C:$C,0)))</f>
        <v>% reduction in emissions</v>
      </c>
      <c r="P36" s="42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6" s="427" t="str">
        <f>IF(ISBLANK(INDEX('Policy Characteristics'!K:K,MATCH($C36,'Policy Characteristics'!$C:$C,0))),"",INDEX('Policy Characteristics'!K:K,MATCH($C36,'Policy Characteristics'!$C:$C,0)))</f>
        <v>transportation-sector-main.html#conv-pol-stds</v>
      </c>
      <c r="R36" s="427" t="str">
        <f>IF(ISBLANK(INDEX('Policy Characteristics'!L:L,MATCH($C36,'Policy Characteristics'!$C:$C,0))),"",INDEX('Policy Characteristics'!L:L,MATCH($C36,'Policy Characteristics'!$C:$C,0)))</f>
        <v>conventional-pollutant-standards.html</v>
      </c>
    </row>
    <row r="37" spans="1:18" s="2" customFormat="1" x14ac:dyDescent="0.75">
      <c r="A37" s="427" t="str">
        <f>IF(ISBLANK(INDEX('Policy Characteristics'!A:A,MATCH($C37,'Policy Characteristics'!$C:$C,0))),"",INDEX('Policy Characteristics'!A:A,MATCH($C37,'Policy Characteristics'!$C:$C,0)))</f>
        <v>Transportation</v>
      </c>
      <c r="B37" s="427" t="str">
        <f>IF(ISBLANK(INDEX('Policy Characteristics'!B:B,MATCH($C37,'Policy Characteristics'!$C:$C,0))),"",INDEX('Policy Characteristics'!B:B,MATCH($C37,'Policy Characteristics'!$C:$C,0)))</f>
        <v>Conventional Pollutant Standards</v>
      </c>
      <c r="C37" s="429" t="str">
        <f t="shared" si="2"/>
        <v>Percentage Reduction of Separately Regulated Pollutants</v>
      </c>
      <c r="D37" s="2" t="s">
        <v>42</v>
      </c>
      <c r="E37" s="2" t="s">
        <v>2290</v>
      </c>
      <c r="F37" s="2" t="s">
        <v>42</v>
      </c>
      <c r="G37" s="2" t="s">
        <v>2290</v>
      </c>
      <c r="H37" s="216">
        <v>335</v>
      </c>
      <c r="I37" s="9" t="s">
        <v>46</v>
      </c>
      <c r="J37" s="429" t="str">
        <f>IF(ISBLANK(INDEX('Policy Characteristics'!D:D,MATCH($C37,'Policy Characteristics'!$C:$C,0))),"",INDEX('Policy Characteristics'!D:D,MATCH($C37,'Policy Characteristics'!$C:$C,0)))</f>
        <v>Conventional Pollutant Standard</v>
      </c>
      <c r="K37" s="427" t="str">
        <f>IF(ISBLANK(INDEX('Policy Characteristics'!E:E,MATCH($C37,'Policy Characteristics'!$C:$C,0))),"",INDEX('Policy Characteristics'!E:E,MATCH($C37,'Policy Characteristics'!$C:$C,0)))</f>
        <v>trans reduce regulated pollutants</v>
      </c>
      <c r="L37" s="450">
        <f>IF(ISBLANK(INDEX('Policy Characteristics'!F:F,MATCH($C37,'Policy Characteristics'!$C:$C,0))),"",INDEX('Policy Characteristics'!F:F,MATCH($C37,'Policy Characteristics'!$C:$C,0)))</f>
        <v>0</v>
      </c>
      <c r="M37" s="450">
        <f>IF(ISBLANK(INDEX('Policy Characteristics'!G:G,MATCH($C37,'Policy Characteristics'!$C:$C,0))),"",INDEX('Policy Characteristics'!G:G,MATCH($C37,'Policy Characteristics'!$C:$C,0)))</f>
        <v>1</v>
      </c>
      <c r="N37" s="450">
        <f>IF(ISBLANK(INDEX('Policy Characteristics'!H:H,MATCH($C37,'Policy Characteristics'!$C:$C,0))),"",INDEX('Policy Characteristics'!H:H,MATCH($C37,'Policy Characteristics'!$C:$C,0)))</f>
        <v>0.02</v>
      </c>
      <c r="O37" s="427" t="str">
        <f>IF(ISBLANK(INDEX('Policy Characteristics'!I:I,MATCH($C37,'Policy Characteristics'!$C:$C,0))),"",INDEX('Policy Characteristics'!I:I,MATCH($C37,'Policy Characteristics'!$C:$C,0)))</f>
        <v>% reduction in emissions</v>
      </c>
      <c r="P37" s="42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7" s="427" t="str">
        <f>IF(ISBLANK(INDEX('Policy Characteristics'!K:K,MATCH($C37,'Policy Characteristics'!$C:$C,0))),"",INDEX('Policy Characteristics'!K:K,MATCH($C37,'Policy Characteristics'!$C:$C,0)))</f>
        <v>transportation-sector-main.html#conv-pol-stds</v>
      </c>
      <c r="R37" s="427" t="str">
        <f>IF(ISBLANK(INDEX('Policy Characteristics'!L:L,MATCH($C37,'Policy Characteristics'!$C:$C,0))),"",INDEX('Policy Characteristics'!L:L,MATCH($C37,'Policy Characteristics'!$C:$C,0)))</f>
        <v>conventional-pollutant-standards.html</v>
      </c>
    </row>
    <row r="38" spans="1:18" s="2" customFormat="1" x14ac:dyDescent="0.75">
      <c r="A38" s="427" t="str">
        <f>IF(ISBLANK(INDEX('Policy Characteristics'!A:A,MATCH($C38,'Policy Characteristics'!$C:$C,0))),"",INDEX('Policy Characteristics'!A:A,MATCH($C38,'Policy Characteristics'!$C:$C,0)))</f>
        <v>Transportation</v>
      </c>
      <c r="B38" s="427" t="str">
        <f>IF(ISBLANK(INDEX('Policy Characteristics'!B:B,MATCH($C38,'Policy Characteristics'!$C:$C,0))),"",INDEX('Policy Characteristics'!B:B,MATCH($C38,'Policy Characteristics'!$C:$C,0)))</f>
        <v>Conventional Pollutant Standards</v>
      </c>
      <c r="C38" s="429" t="str">
        <f t="shared" si="2"/>
        <v>Percentage Reduction of Separately Regulated Pollutants</v>
      </c>
      <c r="D38" s="2" t="s">
        <v>42</v>
      </c>
      <c r="E38" s="2" t="s">
        <v>2292</v>
      </c>
      <c r="F38" s="2" t="s">
        <v>42</v>
      </c>
      <c r="G38" s="2" t="s">
        <v>2292</v>
      </c>
      <c r="H38" s="216">
        <v>336</v>
      </c>
      <c r="I38" s="53" t="s">
        <v>45</v>
      </c>
      <c r="J38" s="429" t="str">
        <f>IF(ISBLANK(INDEX('Policy Characteristics'!D:D,MATCH($C38,'Policy Characteristics'!$C:$C,0))),"",INDEX('Policy Characteristics'!D:D,MATCH($C38,'Policy Characteristics'!$C:$C,0)))</f>
        <v>Conventional Pollutant Standard</v>
      </c>
      <c r="K38" s="427" t="str">
        <f>IF(ISBLANK(INDEX('Policy Characteristics'!E:E,MATCH($C38,'Policy Characteristics'!$C:$C,0))),"",INDEX('Policy Characteristics'!E:E,MATCH($C38,'Policy Characteristics'!$C:$C,0)))</f>
        <v>trans reduce regulated pollutants</v>
      </c>
      <c r="L38" s="450">
        <f>IF(ISBLANK(INDEX('Policy Characteristics'!F:F,MATCH($C38,'Policy Characteristics'!$C:$C,0))),"",INDEX('Policy Characteristics'!F:F,MATCH($C38,'Policy Characteristics'!$C:$C,0)))</f>
        <v>0</v>
      </c>
      <c r="M38" s="450">
        <f>IF(ISBLANK(INDEX('Policy Characteristics'!G:G,MATCH($C38,'Policy Characteristics'!$C:$C,0))),"",INDEX('Policy Characteristics'!G:G,MATCH($C38,'Policy Characteristics'!$C:$C,0)))</f>
        <v>1</v>
      </c>
      <c r="N38" s="450">
        <f>IF(ISBLANK(INDEX('Policy Characteristics'!H:H,MATCH($C38,'Policy Characteristics'!$C:$C,0))),"",INDEX('Policy Characteristics'!H:H,MATCH($C38,'Policy Characteristics'!$C:$C,0)))</f>
        <v>0.02</v>
      </c>
      <c r="O38" s="427" t="str">
        <f>IF(ISBLANK(INDEX('Policy Characteristics'!I:I,MATCH($C38,'Policy Characteristics'!$C:$C,0))),"",INDEX('Policy Characteristics'!I:I,MATCH($C38,'Policy Characteristics'!$C:$C,0)))</f>
        <v>% reduction in emissions</v>
      </c>
      <c r="P38" s="42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8" s="427" t="str">
        <f>IF(ISBLANK(INDEX('Policy Characteristics'!K:K,MATCH($C38,'Policy Characteristics'!$C:$C,0))),"",INDEX('Policy Characteristics'!K:K,MATCH($C38,'Policy Characteristics'!$C:$C,0)))</f>
        <v>transportation-sector-main.html#conv-pol-stds</v>
      </c>
      <c r="R38" s="427" t="str">
        <f>IF(ISBLANK(INDEX('Policy Characteristics'!L:L,MATCH($C38,'Policy Characteristics'!$C:$C,0))),"",INDEX('Policy Characteristics'!L:L,MATCH($C38,'Policy Characteristics'!$C:$C,0)))</f>
        <v>conventional-pollutant-standards.html</v>
      </c>
    </row>
    <row r="39" spans="1:18" s="2" customFormat="1" x14ac:dyDescent="0.75">
      <c r="A39" s="427" t="str">
        <f>IF(ISBLANK(INDEX('Policy Characteristics'!A:A,MATCH($C39,'Policy Characteristics'!$C:$C,0))),"",INDEX('Policy Characteristics'!A:A,MATCH($C39,'Policy Characteristics'!$C:$C,0)))</f>
        <v>Transportation</v>
      </c>
      <c r="B39" s="427" t="str">
        <f>IF(ISBLANK(INDEX('Policy Characteristics'!B:B,MATCH($C39,'Policy Characteristics'!$C:$C,0))),"",INDEX('Policy Characteristics'!B:B,MATCH($C39,'Policy Characteristics'!$C:$C,0)))</f>
        <v>Conventional Pollutant Standards</v>
      </c>
      <c r="C39" s="429" t="str">
        <f t="shared" si="2"/>
        <v>Percentage Reduction of Separately Regulated Pollutants</v>
      </c>
      <c r="D39" s="2" t="s">
        <v>42</v>
      </c>
      <c r="E39" s="2" t="s">
        <v>2294</v>
      </c>
      <c r="F39" s="2" t="s">
        <v>42</v>
      </c>
      <c r="G39" s="2" t="s">
        <v>2294</v>
      </c>
      <c r="H39" s="216">
        <v>337</v>
      </c>
      <c r="I39" s="53" t="s">
        <v>45</v>
      </c>
      <c r="J39" s="429" t="str">
        <f>IF(ISBLANK(INDEX('Policy Characteristics'!D:D,MATCH($C39,'Policy Characteristics'!$C:$C,0))),"",INDEX('Policy Characteristics'!D:D,MATCH($C39,'Policy Characteristics'!$C:$C,0)))</f>
        <v>Conventional Pollutant Standard</v>
      </c>
      <c r="K39" s="427" t="str">
        <f>IF(ISBLANK(INDEX('Policy Characteristics'!E:E,MATCH($C39,'Policy Characteristics'!$C:$C,0))),"",INDEX('Policy Characteristics'!E:E,MATCH($C39,'Policy Characteristics'!$C:$C,0)))</f>
        <v>trans reduce regulated pollutants</v>
      </c>
      <c r="L39" s="450">
        <f>IF(ISBLANK(INDEX('Policy Characteristics'!F:F,MATCH($C39,'Policy Characteristics'!$C:$C,0))),"",INDEX('Policy Characteristics'!F:F,MATCH($C39,'Policy Characteristics'!$C:$C,0)))</f>
        <v>0</v>
      </c>
      <c r="M39" s="450">
        <f>IF(ISBLANK(INDEX('Policy Characteristics'!G:G,MATCH($C39,'Policy Characteristics'!$C:$C,0))),"",INDEX('Policy Characteristics'!G:G,MATCH($C39,'Policy Characteristics'!$C:$C,0)))</f>
        <v>1</v>
      </c>
      <c r="N39" s="450">
        <f>IF(ISBLANK(INDEX('Policy Characteristics'!H:H,MATCH($C39,'Policy Characteristics'!$C:$C,0))),"",INDEX('Policy Characteristics'!H:H,MATCH($C39,'Policy Characteristics'!$C:$C,0)))</f>
        <v>0.02</v>
      </c>
      <c r="O39" s="427" t="str">
        <f>IF(ISBLANK(INDEX('Policy Characteristics'!I:I,MATCH($C39,'Policy Characteristics'!$C:$C,0))),"",INDEX('Policy Characteristics'!I:I,MATCH($C39,'Policy Characteristics'!$C:$C,0)))</f>
        <v>% reduction in emissions</v>
      </c>
      <c r="P39" s="42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9" s="427" t="str">
        <f>IF(ISBLANK(INDEX('Policy Characteristics'!K:K,MATCH($C39,'Policy Characteristics'!$C:$C,0))),"",INDEX('Policy Characteristics'!K:K,MATCH($C39,'Policy Characteristics'!$C:$C,0)))</f>
        <v>transportation-sector-main.html#conv-pol-stds</v>
      </c>
      <c r="R39" s="427" t="str">
        <f>IF(ISBLANK(INDEX('Policy Characteristics'!L:L,MATCH($C39,'Policy Characteristics'!$C:$C,0))),"",INDEX('Policy Characteristics'!L:L,MATCH($C39,'Policy Characteristics'!$C:$C,0)))</f>
        <v>conventional-pollutant-standards.html</v>
      </c>
    </row>
    <row r="40" spans="1:18" s="2" customFormat="1" x14ac:dyDescent="0.75">
      <c r="A40" s="427" t="str">
        <f>IF(ISBLANK(INDEX('Policy Characteristics'!A:A,MATCH($C40,'Policy Characteristics'!$C:$C,0))),"",INDEX('Policy Characteristics'!A:A,MATCH($C40,'Policy Characteristics'!$C:$C,0)))</f>
        <v>Transportation</v>
      </c>
      <c r="B40" s="427" t="str">
        <f>IF(ISBLANK(INDEX('Policy Characteristics'!B:B,MATCH($C40,'Policy Characteristics'!$C:$C,0))),"",INDEX('Policy Characteristics'!B:B,MATCH($C40,'Policy Characteristics'!$C:$C,0)))</f>
        <v>Conventional Pollutant Standards</v>
      </c>
      <c r="C40" s="429" t="str">
        <f t="shared" si="2"/>
        <v>Percentage Reduction of Separately Regulated Pollutants</v>
      </c>
      <c r="D40" s="2" t="s">
        <v>42</v>
      </c>
      <c r="E40" s="2" t="s">
        <v>2296</v>
      </c>
      <c r="F40" s="2" t="s">
        <v>42</v>
      </c>
      <c r="G40" s="2" t="s">
        <v>2296</v>
      </c>
      <c r="H40" s="216">
        <v>338</v>
      </c>
      <c r="I40" s="9" t="s">
        <v>46</v>
      </c>
      <c r="J40" s="429" t="str">
        <f>IF(ISBLANK(INDEX('Policy Characteristics'!D:D,MATCH($C40,'Policy Characteristics'!$C:$C,0))),"",INDEX('Policy Characteristics'!D:D,MATCH($C40,'Policy Characteristics'!$C:$C,0)))</f>
        <v>Conventional Pollutant Standard</v>
      </c>
      <c r="K40" s="427" t="str">
        <f>IF(ISBLANK(INDEX('Policy Characteristics'!E:E,MATCH($C40,'Policy Characteristics'!$C:$C,0))),"",INDEX('Policy Characteristics'!E:E,MATCH($C40,'Policy Characteristics'!$C:$C,0)))</f>
        <v>trans reduce regulated pollutants</v>
      </c>
      <c r="L40" s="450">
        <f>IF(ISBLANK(INDEX('Policy Characteristics'!F:F,MATCH($C40,'Policy Characteristics'!$C:$C,0))),"",INDEX('Policy Characteristics'!F:F,MATCH($C40,'Policy Characteristics'!$C:$C,0)))</f>
        <v>0</v>
      </c>
      <c r="M40" s="450">
        <f>IF(ISBLANK(INDEX('Policy Characteristics'!G:G,MATCH($C40,'Policy Characteristics'!$C:$C,0))),"",INDEX('Policy Characteristics'!G:G,MATCH($C40,'Policy Characteristics'!$C:$C,0)))</f>
        <v>1</v>
      </c>
      <c r="N40" s="450">
        <f>IF(ISBLANK(INDEX('Policy Characteristics'!H:H,MATCH($C40,'Policy Characteristics'!$C:$C,0))),"",INDEX('Policy Characteristics'!H:H,MATCH($C40,'Policy Characteristics'!$C:$C,0)))</f>
        <v>0.02</v>
      </c>
      <c r="O40" s="427" t="str">
        <f>IF(ISBLANK(INDEX('Policy Characteristics'!I:I,MATCH($C40,'Policy Characteristics'!$C:$C,0))),"",INDEX('Policy Characteristics'!I:I,MATCH($C40,'Policy Characteristics'!$C:$C,0)))</f>
        <v>% reduction in emissions</v>
      </c>
      <c r="P40" s="42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0" s="427" t="str">
        <f>IF(ISBLANK(INDEX('Policy Characteristics'!K:K,MATCH($C40,'Policy Characteristics'!$C:$C,0))),"",INDEX('Policy Characteristics'!K:K,MATCH($C40,'Policy Characteristics'!$C:$C,0)))</f>
        <v>transportation-sector-main.html#conv-pol-stds</v>
      </c>
      <c r="R40" s="427" t="str">
        <f>IF(ISBLANK(INDEX('Policy Characteristics'!L:L,MATCH($C40,'Policy Characteristics'!$C:$C,0))),"",INDEX('Policy Characteristics'!L:L,MATCH($C40,'Policy Characteristics'!$C:$C,0)))</f>
        <v>conventional-pollutant-standards.html</v>
      </c>
    </row>
    <row r="41" spans="1:18" s="2" customFormat="1" x14ac:dyDescent="0.75">
      <c r="A41" s="427" t="str">
        <f>IF(ISBLANK(INDEX('Policy Characteristics'!A:A,MATCH($C41,'Policy Characteristics'!$C:$C,0))),"",INDEX('Policy Characteristics'!A:A,MATCH($C41,'Policy Characteristics'!$C:$C,0)))</f>
        <v>Transportation</v>
      </c>
      <c r="B41" s="427" t="str">
        <f>IF(ISBLANK(INDEX('Policy Characteristics'!B:B,MATCH($C41,'Policy Characteristics'!$C:$C,0))),"",INDEX('Policy Characteristics'!B:B,MATCH($C41,'Policy Characteristics'!$C:$C,0)))</f>
        <v>Conventional Pollutant Standards</v>
      </c>
      <c r="C41" s="429" t="str">
        <f t="shared" si="2"/>
        <v>Percentage Reduction of Separately Regulated Pollutants</v>
      </c>
      <c r="D41" s="2" t="s">
        <v>42</v>
      </c>
      <c r="E41" s="2" t="s">
        <v>2298</v>
      </c>
      <c r="F41" s="2" t="s">
        <v>42</v>
      </c>
      <c r="G41" s="2" t="s">
        <v>2298</v>
      </c>
      <c r="H41" s="216">
        <v>339</v>
      </c>
      <c r="I41" s="9" t="s">
        <v>46</v>
      </c>
      <c r="J41" s="429" t="str">
        <f>IF(ISBLANK(INDEX('Policy Characteristics'!D:D,MATCH($C41,'Policy Characteristics'!$C:$C,0))),"",INDEX('Policy Characteristics'!D:D,MATCH($C41,'Policy Characteristics'!$C:$C,0)))</f>
        <v>Conventional Pollutant Standard</v>
      </c>
      <c r="K41" s="427" t="str">
        <f>IF(ISBLANK(INDEX('Policy Characteristics'!E:E,MATCH($C41,'Policy Characteristics'!$C:$C,0))),"",INDEX('Policy Characteristics'!E:E,MATCH($C41,'Policy Characteristics'!$C:$C,0)))</f>
        <v>trans reduce regulated pollutants</v>
      </c>
      <c r="L41" s="450">
        <f>IF(ISBLANK(INDEX('Policy Characteristics'!F:F,MATCH($C41,'Policy Characteristics'!$C:$C,0))),"",INDEX('Policy Characteristics'!F:F,MATCH($C41,'Policy Characteristics'!$C:$C,0)))</f>
        <v>0</v>
      </c>
      <c r="M41" s="450">
        <f>IF(ISBLANK(INDEX('Policy Characteristics'!G:G,MATCH($C41,'Policy Characteristics'!$C:$C,0))),"",INDEX('Policy Characteristics'!G:G,MATCH($C41,'Policy Characteristics'!$C:$C,0)))</f>
        <v>1</v>
      </c>
      <c r="N41" s="450">
        <f>IF(ISBLANK(INDEX('Policy Characteristics'!H:H,MATCH($C41,'Policy Characteristics'!$C:$C,0))),"",INDEX('Policy Characteristics'!H:H,MATCH($C41,'Policy Characteristics'!$C:$C,0)))</f>
        <v>0.02</v>
      </c>
      <c r="O41" s="427" t="str">
        <f>IF(ISBLANK(INDEX('Policy Characteristics'!I:I,MATCH($C41,'Policy Characteristics'!$C:$C,0))),"",INDEX('Policy Characteristics'!I:I,MATCH($C41,'Policy Characteristics'!$C:$C,0)))</f>
        <v>% reduction in emissions</v>
      </c>
      <c r="P41" s="42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1" s="427" t="str">
        <f>IF(ISBLANK(INDEX('Policy Characteristics'!K:K,MATCH($C41,'Policy Characteristics'!$C:$C,0))),"",INDEX('Policy Characteristics'!K:K,MATCH($C41,'Policy Characteristics'!$C:$C,0)))</f>
        <v>transportation-sector-main.html#conv-pol-stds</v>
      </c>
      <c r="R41" s="427" t="str">
        <f>IF(ISBLANK(INDEX('Policy Characteristics'!L:L,MATCH($C41,'Policy Characteristics'!$C:$C,0))),"",INDEX('Policy Characteristics'!L:L,MATCH($C41,'Policy Characteristics'!$C:$C,0)))</f>
        <v>conventional-pollutant-standards.html</v>
      </c>
    </row>
    <row r="42" spans="1:18" s="2" customFormat="1" x14ac:dyDescent="0.75">
      <c r="A42" s="427" t="str">
        <f>IF(ISBLANK(INDEX('Policy Characteristics'!A:A,MATCH($C42,'Policy Characteristics'!$C:$C,0))),"",INDEX('Policy Characteristics'!A:A,MATCH($C42,'Policy Characteristics'!$C:$C,0)))</f>
        <v>Transportation</v>
      </c>
      <c r="B42" s="427" t="str">
        <f>IF(ISBLANK(INDEX('Policy Characteristics'!B:B,MATCH($C42,'Policy Characteristics'!$C:$C,0))),"",INDEX('Policy Characteristics'!B:B,MATCH($C42,'Policy Characteristics'!$C:$C,0)))</f>
        <v>Conventional Pollutant Standards</v>
      </c>
      <c r="C42" s="429" t="str">
        <f t="shared" si="2"/>
        <v>Percentage Reduction of Separately Regulated Pollutants</v>
      </c>
      <c r="D42" s="2" t="s">
        <v>43</v>
      </c>
      <c r="E42" s="2" t="s">
        <v>2282</v>
      </c>
      <c r="F42" s="2" t="s">
        <v>43</v>
      </c>
      <c r="G42" s="2" t="s">
        <v>2510</v>
      </c>
      <c r="H42" s="216">
        <v>340</v>
      </c>
      <c r="I42" s="53" t="s">
        <v>45</v>
      </c>
      <c r="J42" s="429" t="str">
        <f>IF(ISBLANK(INDEX('Policy Characteristics'!D:D,MATCH($C42,'Policy Characteristics'!$C:$C,0))),"",INDEX('Policy Characteristics'!D:D,MATCH($C42,'Policy Characteristics'!$C:$C,0)))</f>
        <v>Conventional Pollutant Standard</v>
      </c>
      <c r="K42" s="427" t="str">
        <f>IF(ISBLANK(INDEX('Policy Characteristics'!E:E,MATCH($C42,'Policy Characteristics'!$C:$C,0))),"",INDEX('Policy Characteristics'!E:E,MATCH($C42,'Policy Characteristics'!$C:$C,0)))</f>
        <v>trans reduce regulated pollutants</v>
      </c>
      <c r="L42" s="450">
        <f>IF(ISBLANK(INDEX('Policy Characteristics'!F:F,MATCH($C42,'Policy Characteristics'!$C:$C,0))),"",INDEX('Policy Characteristics'!F:F,MATCH($C42,'Policy Characteristics'!$C:$C,0)))</f>
        <v>0</v>
      </c>
      <c r="M42" s="450">
        <f>IF(ISBLANK(INDEX('Policy Characteristics'!G:G,MATCH($C42,'Policy Characteristics'!$C:$C,0))),"",INDEX('Policy Characteristics'!G:G,MATCH($C42,'Policy Characteristics'!$C:$C,0)))</f>
        <v>1</v>
      </c>
      <c r="N42" s="450">
        <f>IF(ISBLANK(INDEX('Policy Characteristics'!H:H,MATCH($C42,'Policy Characteristics'!$C:$C,0))),"",INDEX('Policy Characteristics'!H:H,MATCH($C42,'Policy Characteristics'!$C:$C,0)))</f>
        <v>0.02</v>
      </c>
      <c r="O42" s="427" t="str">
        <f>IF(ISBLANK(INDEX('Policy Characteristics'!I:I,MATCH($C42,'Policy Characteristics'!$C:$C,0))),"",INDEX('Policy Characteristics'!I:I,MATCH($C42,'Policy Characteristics'!$C:$C,0)))</f>
        <v>% reduction in emissions</v>
      </c>
      <c r="P42" s="42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2" s="427" t="str">
        <f>IF(ISBLANK(INDEX('Policy Characteristics'!K:K,MATCH($C42,'Policy Characteristics'!$C:$C,0))),"",INDEX('Policy Characteristics'!K:K,MATCH($C42,'Policy Characteristics'!$C:$C,0)))</f>
        <v>transportation-sector-main.html#conv-pol-stds</v>
      </c>
      <c r="R42" s="427" t="str">
        <f>IF(ISBLANK(INDEX('Policy Characteristics'!L:L,MATCH($C42,'Policy Characteristics'!$C:$C,0))),"",INDEX('Policy Characteristics'!L:L,MATCH($C42,'Policy Characteristics'!$C:$C,0)))</f>
        <v>conventional-pollutant-standards.html</v>
      </c>
    </row>
    <row r="43" spans="1:18" s="2" customFormat="1" x14ac:dyDescent="0.75">
      <c r="A43" s="427" t="str">
        <f>IF(ISBLANK(INDEX('Policy Characteristics'!A:A,MATCH($C43,'Policy Characteristics'!$C:$C,0))),"",INDEX('Policy Characteristics'!A:A,MATCH($C43,'Policy Characteristics'!$C:$C,0)))</f>
        <v>Transportation</v>
      </c>
      <c r="B43" s="427" t="str">
        <f>IF(ISBLANK(INDEX('Policy Characteristics'!B:B,MATCH($C43,'Policy Characteristics'!$C:$C,0))),"",INDEX('Policy Characteristics'!B:B,MATCH($C43,'Policy Characteristics'!$C:$C,0)))</f>
        <v>Conventional Pollutant Standards</v>
      </c>
      <c r="C43" s="429" t="str">
        <f t="shared" si="2"/>
        <v>Percentage Reduction of Separately Regulated Pollutants</v>
      </c>
      <c r="D43" s="2" t="s">
        <v>43</v>
      </c>
      <c r="E43" s="2" t="s">
        <v>508</v>
      </c>
      <c r="F43" s="2" t="s">
        <v>43</v>
      </c>
      <c r="G43" s="2" t="s">
        <v>508</v>
      </c>
      <c r="H43" s="216">
        <v>341</v>
      </c>
      <c r="I43" s="53" t="s">
        <v>45</v>
      </c>
      <c r="J43" s="429" t="str">
        <f>IF(ISBLANK(INDEX('Policy Characteristics'!D:D,MATCH($C43,'Policy Characteristics'!$C:$C,0))),"",INDEX('Policy Characteristics'!D:D,MATCH($C43,'Policy Characteristics'!$C:$C,0)))</f>
        <v>Conventional Pollutant Standard</v>
      </c>
      <c r="K43" s="427" t="str">
        <f>IF(ISBLANK(INDEX('Policy Characteristics'!E:E,MATCH($C43,'Policy Characteristics'!$C:$C,0))),"",INDEX('Policy Characteristics'!E:E,MATCH($C43,'Policy Characteristics'!$C:$C,0)))</f>
        <v>trans reduce regulated pollutants</v>
      </c>
      <c r="L43" s="450">
        <f>IF(ISBLANK(INDEX('Policy Characteristics'!F:F,MATCH($C43,'Policy Characteristics'!$C:$C,0))),"",INDEX('Policy Characteristics'!F:F,MATCH($C43,'Policy Characteristics'!$C:$C,0)))</f>
        <v>0</v>
      </c>
      <c r="M43" s="450">
        <f>IF(ISBLANK(INDEX('Policy Characteristics'!G:G,MATCH($C43,'Policy Characteristics'!$C:$C,0))),"",INDEX('Policy Characteristics'!G:G,MATCH($C43,'Policy Characteristics'!$C:$C,0)))</f>
        <v>1</v>
      </c>
      <c r="N43" s="450">
        <f>IF(ISBLANK(INDEX('Policy Characteristics'!H:H,MATCH($C43,'Policy Characteristics'!$C:$C,0))),"",INDEX('Policy Characteristics'!H:H,MATCH($C43,'Policy Characteristics'!$C:$C,0)))</f>
        <v>0.02</v>
      </c>
      <c r="O43" s="427" t="str">
        <f>IF(ISBLANK(INDEX('Policy Characteristics'!I:I,MATCH($C43,'Policy Characteristics'!$C:$C,0))),"",INDEX('Policy Characteristics'!I:I,MATCH($C43,'Policy Characteristics'!$C:$C,0)))</f>
        <v>% reduction in emissions</v>
      </c>
      <c r="P43" s="42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3" s="427" t="str">
        <f>IF(ISBLANK(INDEX('Policy Characteristics'!K:K,MATCH($C43,'Policy Characteristics'!$C:$C,0))),"",INDEX('Policy Characteristics'!K:K,MATCH($C43,'Policy Characteristics'!$C:$C,0)))</f>
        <v>transportation-sector-main.html#conv-pol-stds</v>
      </c>
      <c r="R43" s="427" t="str">
        <f>IF(ISBLANK(INDEX('Policy Characteristics'!L:L,MATCH($C43,'Policy Characteristics'!$C:$C,0))),"",INDEX('Policy Characteristics'!L:L,MATCH($C43,'Policy Characteristics'!$C:$C,0)))</f>
        <v>conventional-pollutant-standards.html</v>
      </c>
    </row>
    <row r="44" spans="1:18" s="2" customFormat="1" x14ac:dyDescent="0.75">
      <c r="A44" s="427" t="str">
        <f>IF(ISBLANK(INDEX('Policy Characteristics'!A:A,MATCH($C44,'Policy Characteristics'!$C:$C,0))),"",INDEX('Policy Characteristics'!A:A,MATCH($C44,'Policy Characteristics'!$C:$C,0)))</f>
        <v>Transportation</v>
      </c>
      <c r="B44" s="427" t="str">
        <f>IF(ISBLANK(INDEX('Policy Characteristics'!B:B,MATCH($C44,'Policy Characteristics'!$C:$C,0))),"",INDEX('Policy Characteristics'!B:B,MATCH($C44,'Policy Characteristics'!$C:$C,0)))</f>
        <v>Conventional Pollutant Standards</v>
      </c>
      <c r="C44" s="429" t="str">
        <f t="shared" si="2"/>
        <v>Percentage Reduction of Separately Regulated Pollutants</v>
      </c>
      <c r="D44" s="2" t="s">
        <v>43</v>
      </c>
      <c r="E44" s="2" t="s">
        <v>2285</v>
      </c>
      <c r="F44" s="2" t="s">
        <v>43</v>
      </c>
      <c r="G44" s="2" t="s">
        <v>2285</v>
      </c>
      <c r="H44" s="216">
        <v>342</v>
      </c>
      <c r="I44" s="53" t="s">
        <v>45</v>
      </c>
      <c r="J44" s="429" t="str">
        <f>IF(ISBLANK(INDEX('Policy Characteristics'!D:D,MATCH($C44,'Policy Characteristics'!$C:$C,0))),"",INDEX('Policy Characteristics'!D:D,MATCH($C44,'Policy Characteristics'!$C:$C,0)))</f>
        <v>Conventional Pollutant Standard</v>
      </c>
      <c r="K44" s="427" t="str">
        <f>IF(ISBLANK(INDEX('Policy Characteristics'!E:E,MATCH($C44,'Policy Characteristics'!$C:$C,0))),"",INDEX('Policy Characteristics'!E:E,MATCH($C44,'Policy Characteristics'!$C:$C,0)))</f>
        <v>trans reduce regulated pollutants</v>
      </c>
      <c r="L44" s="450">
        <f>IF(ISBLANK(INDEX('Policy Characteristics'!F:F,MATCH($C44,'Policy Characteristics'!$C:$C,0))),"",INDEX('Policy Characteristics'!F:F,MATCH($C44,'Policy Characteristics'!$C:$C,0)))</f>
        <v>0</v>
      </c>
      <c r="M44" s="450">
        <f>IF(ISBLANK(INDEX('Policy Characteristics'!G:G,MATCH($C44,'Policy Characteristics'!$C:$C,0))),"",INDEX('Policy Characteristics'!G:G,MATCH($C44,'Policy Characteristics'!$C:$C,0)))</f>
        <v>1</v>
      </c>
      <c r="N44" s="450">
        <f>IF(ISBLANK(INDEX('Policy Characteristics'!H:H,MATCH($C44,'Policy Characteristics'!$C:$C,0))),"",INDEX('Policy Characteristics'!H:H,MATCH($C44,'Policy Characteristics'!$C:$C,0)))</f>
        <v>0.02</v>
      </c>
      <c r="O44" s="427" t="str">
        <f>IF(ISBLANK(INDEX('Policy Characteristics'!I:I,MATCH($C44,'Policy Characteristics'!$C:$C,0))),"",INDEX('Policy Characteristics'!I:I,MATCH($C44,'Policy Characteristics'!$C:$C,0)))</f>
        <v>% reduction in emissions</v>
      </c>
      <c r="P44" s="42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4" s="427" t="str">
        <f>IF(ISBLANK(INDEX('Policy Characteristics'!K:K,MATCH($C44,'Policy Characteristics'!$C:$C,0))),"",INDEX('Policy Characteristics'!K:K,MATCH($C44,'Policy Characteristics'!$C:$C,0)))</f>
        <v>transportation-sector-main.html#conv-pol-stds</v>
      </c>
      <c r="R44" s="427" t="str">
        <f>IF(ISBLANK(INDEX('Policy Characteristics'!L:L,MATCH($C44,'Policy Characteristics'!$C:$C,0))),"",INDEX('Policy Characteristics'!L:L,MATCH($C44,'Policy Characteristics'!$C:$C,0)))</f>
        <v>conventional-pollutant-standards.html</v>
      </c>
    </row>
    <row r="45" spans="1:18" s="2" customFormat="1" x14ac:dyDescent="0.75">
      <c r="A45" s="427" t="str">
        <f>IF(ISBLANK(INDEX('Policy Characteristics'!A:A,MATCH($C45,'Policy Characteristics'!$C:$C,0))),"",INDEX('Policy Characteristics'!A:A,MATCH($C45,'Policy Characteristics'!$C:$C,0)))</f>
        <v>Transportation</v>
      </c>
      <c r="B45" s="427" t="str">
        <f>IF(ISBLANK(INDEX('Policy Characteristics'!B:B,MATCH($C45,'Policy Characteristics'!$C:$C,0))),"",INDEX('Policy Characteristics'!B:B,MATCH($C45,'Policy Characteristics'!$C:$C,0)))</f>
        <v>Conventional Pollutant Standards</v>
      </c>
      <c r="C45" s="429" t="str">
        <f t="shared" si="2"/>
        <v>Percentage Reduction of Separately Regulated Pollutants</v>
      </c>
      <c r="D45" s="2" t="s">
        <v>43</v>
      </c>
      <c r="E45" s="2" t="s">
        <v>2287</v>
      </c>
      <c r="F45" s="2" t="s">
        <v>43</v>
      </c>
      <c r="G45" s="2" t="s">
        <v>2287</v>
      </c>
      <c r="H45" s="216">
        <v>343</v>
      </c>
      <c r="I45" s="53" t="s">
        <v>45</v>
      </c>
      <c r="J45" s="429" t="str">
        <f>IF(ISBLANK(INDEX('Policy Characteristics'!D:D,MATCH($C45,'Policy Characteristics'!$C:$C,0))),"",INDEX('Policy Characteristics'!D:D,MATCH($C45,'Policy Characteristics'!$C:$C,0)))</f>
        <v>Conventional Pollutant Standard</v>
      </c>
      <c r="K45" s="427" t="str">
        <f>IF(ISBLANK(INDEX('Policy Characteristics'!E:E,MATCH($C45,'Policy Characteristics'!$C:$C,0))),"",INDEX('Policy Characteristics'!E:E,MATCH($C45,'Policy Characteristics'!$C:$C,0)))</f>
        <v>trans reduce regulated pollutants</v>
      </c>
      <c r="L45" s="450">
        <f>IF(ISBLANK(INDEX('Policy Characteristics'!F:F,MATCH($C45,'Policy Characteristics'!$C:$C,0))),"",INDEX('Policy Characteristics'!F:F,MATCH($C45,'Policy Characteristics'!$C:$C,0)))</f>
        <v>0</v>
      </c>
      <c r="M45" s="450">
        <f>IF(ISBLANK(INDEX('Policy Characteristics'!G:G,MATCH($C45,'Policy Characteristics'!$C:$C,0))),"",INDEX('Policy Characteristics'!G:G,MATCH($C45,'Policy Characteristics'!$C:$C,0)))</f>
        <v>1</v>
      </c>
      <c r="N45" s="450">
        <f>IF(ISBLANK(INDEX('Policy Characteristics'!H:H,MATCH($C45,'Policy Characteristics'!$C:$C,0))),"",INDEX('Policy Characteristics'!H:H,MATCH($C45,'Policy Characteristics'!$C:$C,0)))</f>
        <v>0.02</v>
      </c>
      <c r="O45" s="427" t="str">
        <f>IF(ISBLANK(INDEX('Policy Characteristics'!I:I,MATCH($C45,'Policy Characteristics'!$C:$C,0))),"",INDEX('Policy Characteristics'!I:I,MATCH($C45,'Policy Characteristics'!$C:$C,0)))</f>
        <v>% reduction in emissions</v>
      </c>
      <c r="P45" s="42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5" s="427" t="str">
        <f>IF(ISBLANK(INDEX('Policy Characteristics'!K:K,MATCH($C45,'Policy Characteristics'!$C:$C,0))),"",INDEX('Policy Characteristics'!K:K,MATCH($C45,'Policy Characteristics'!$C:$C,0)))</f>
        <v>transportation-sector-main.html#conv-pol-stds</v>
      </c>
      <c r="R45" s="427" t="str">
        <f>IF(ISBLANK(INDEX('Policy Characteristics'!L:L,MATCH($C45,'Policy Characteristics'!$C:$C,0))),"",INDEX('Policy Characteristics'!L:L,MATCH($C45,'Policy Characteristics'!$C:$C,0)))</f>
        <v>conventional-pollutant-standards.html</v>
      </c>
    </row>
    <row r="46" spans="1:18" s="2" customFormat="1" x14ac:dyDescent="0.75">
      <c r="A46" s="427" t="str">
        <f>IF(ISBLANK(INDEX('Policy Characteristics'!A:A,MATCH($C46,'Policy Characteristics'!$C:$C,0))),"",INDEX('Policy Characteristics'!A:A,MATCH($C46,'Policy Characteristics'!$C:$C,0)))</f>
        <v>Transportation</v>
      </c>
      <c r="B46" s="427" t="str">
        <f>IF(ISBLANK(INDEX('Policy Characteristics'!B:B,MATCH($C46,'Policy Characteristics'!$C:$C,0))),"",INDEX('Policy Characteristics'!B:B,MATCH($C46,'Policy Characteristics'!$C:$C,0)))</f>
        <v>Conventional Pollutant Standards</v>
      </c>
      <c r="C46" s="429" t="str">
        <f t="shared" si="2"/>
        <v>Percentage Reduction of Separately Regulated Pollutants</v>
      </c>
      <c r="D46" s="2" t="s">
        <v>43</v>
      </c>
      <c r="E46" s="2" t="s">
        <v>2289</v>
      </c>
      <c r="F46" s="2" t="s">
        <v>43</v>
      </c>
      <c r="G46" s="2" t="s">
        <v>2382</v>
      </c>
      <c r="H46" s="216">
        <v>344</v>
      </c>
      <c r="I46" s="53" t="s">
        <v>45</v>
      </c>
      <c r="J46" s="429" t="str">
        <f>IF(ISBLANK(INDEX('Policy Characteristics'!D:D,MATCH($C46,'Policy Characteristics'!$C:$C,0))),"",INDEX('Policy Characteristics'!D:D,MATCH($C46,'Policy Characteristics'!$C:$C,0)))</f>
        <v>Conventional Pollutant Standard</v>
      </c>
      <c r="K46" s="427" t="str">
        <f>IF(ISBLANK(INDEX('Policy Characteristics'!E:E,MATCH($C46,'Policy Characteristics'!$C:$C,0))),"",INDEX('Policy Characteristics'!E:E,MATCH($C46,'Policy Characteristics'!$C:$C,0)))</f>
        <v>trans reduce regulated pollutants</v>
      </c>
      <c r="L46" s="450">
        <f>IF(ISBLANK(INDEX('Policy Characteristics'!F:F,MATCH($C46,'Policy Characteristics'!$C:$C,0))),"",INDEX('Policy Characteristics'!F:F,MATCH($C46,'Policy Characteristics'!$C:$C,0)))</f>
        <v>0</v>
      </c>
      <c r="M46" s="450">
        <f>IF(ISBLANK(INDEX('Policy Characteristics'!G:G,MATCH($C46,'Policy Characteristics'!$C:$C,0))),"",INDEX('Policy Characteristics'!G:G,MATCH($C46,'Policy Characteristics'!$C:$C,0)))</f>
        <v>1</v>
      </c>
      <c r="N46" s="450">
        <f>IF(ISBLANK(INDEX('Policy Characteristics'!H:H,MATCH($C46,'Policy Characteristics'!$C:$C,0))),"",INDEX('Policy Characteristics'!H:H,MATCH($C46,'Policy Characteristics'!$C:$C,0)))</f>
        <v>0.02</v>
      </c>
      <c r="O46" s="427" t="str">
        <f>IF(ISBLANK(INDEX('Policy Characteristics'!I:I,MATCH($C46,'Policy Characteristics'!$C:$C,0))),"",INDEX('Policy Characteristics'!I:I,MATCH($C46,'Policy Characteristics'!$C:$C,0)))</f>
        <v>% reduction in emissions</v>
      </c>
      <c r="P46" s="42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6" s="427" t="str">
        <f>IF(ISBLANK(INDEX('Policy Characteristics'!K:K,MATCH($C46,'Policy Characteristics'!$C:$C,0))),"",INDEX('Policy Characteristics'!K:K,MATCH($C46,'Policy Characteristics'!$C:$C,0)))</f>
        <v>transportation-sector-main.html#conv-pol-stds</v>
      </c>
      <c r="R46" s="427" t="str">
        <f>IF(ISBLANK(INDEX('Policy Characteristics'!L:L,MATCH($C46,'Policy Characteristics'!$C:$C,0))),"",INDEX('Policy Characteristics'!L:L,MATCH($C46,'Policy Characteristics'!$C:$C,0)))</f>
        <v>conventional-pollutant-standards.html</v>
      </c>
    </row>
    <row r="47" spans="1:18" s="2" customFormat="1" x14ac:dyDescent="0.75">
      <c r="A47" s="427" t="str">
        <f>IF(ISBLANK(INDEX('Policy Characteristics'!A:A,MATCH($C47,'Policy Characteristics'!$C:$C,0))),"",INDEX('Policy Characteristics'!A:A,MATCH($C47,'Policy Characteristics'!$C:$C,0)))</f>
        <v>Transportation</v>
      </c>
      <c r="B47" s="427" t="str">
        <f>IF(ISBLANK(INDEX('Policy Characteristics'!B:B,MATCH($C47,'Policy Characteristics'!$C:$C,0))),"",INDEX('Policy Characteristics'!B:B,MATCH($C47,'Policy Characteristics'!$C:$C,0)))</f>
        <v>Conventional Pollutant Standards</v>
      </c>
      <c r="C47" s="429" t="str">
        <f t="shared" si="2"/>
        <v>Percentage Reduction of Separately Regulated Pollutants</v>
      </c>
      <c r="D47" s="2" t="s">
        <v>43</v>
      </c>
      <c r="E47" s="2" t="s">
        <v>2290</v>
      </c>
      <c r="F47" s="2" t="s">
        <v>43</v>
      </c>
      <c r="G47" s="2" t="s">
        <v>2290</v>
      </c>
      <c r="H47" s="216">
        <v>345</v>
      </c>
      <c r="I47" s="9" t="s">
        <v>46</v>
      </c>
      <c r="J47" s="429" t="str">
        <f>IF(ISBLANK(INDEX('Policy Characteristics'!D:D,MATCH($C47,'Policy Characteristics'!$C:$C,0))),"",INDEX('Policy Characteristics'!D:D,MATCH($C47,'Policy Characteristics'!$C:$C,0)))</f>
        <v>Conventional Pollutant Standard</v>
      </c>
      <c r="K47" s="427" t="str">
        <f>IF(ISBLANK(INDEX('Policy Characteristics'!E:E,MATCH($C47,'Policy Characteristics'!$C:$C,0))),"",INDEX('Policy Characteristics'!E:E,MATCH($C47,'Policy Characteristics'!$C:$C,0)))</f>
        <v>trans reduce regulated pollutants</v>
      </c>
      <c r="L47" s="450">
        <f>IF(ISBLANK(INDEX('Policy Characteristics'!F:F,MATCH($C47,'Policy Characteristics'!$C:$C,0))),"",INDEX('Policy Characteristics'!F:F,MATCH($C47,'Policy Characteristics'!$C:$C,0)))</f>
        <v>0</v>
      </c>
      <c r="M47" s="450">
        <f>IF(ISBLANK(INDEX('Policy Characteristics'!G:G,MATCH($C47,'Policy Characteristics'!$C:$C,0))),"",INDEX('Policy Characteristics'!G:G,MATCH($C47,'Policy Characteristics'!$C:$C,0)))</f>
        <v>1</v>
      </c>
      <c r="N47" s="450">
        <f>IF(ISBLANK(INDEX('Policy Characteristics'!H:H,MATCH($C47,'Policy Characteristics'!$C:$C,0))),"",INDEX('Policy Characteristics'!H:H,MATCH($C47,'Policy Characteristics'!$C:$C,0)))</f>
        <v>0.02</v>
      </c>
      <c r="O47" s="427" t="str">
        <f>IF(ISBLANK(INDEX('Policy Characteristics'!I:I,MATCH($C47,'Policy Characteristics'!$C:$C,0))),"",INDEX('Policy Characteristics'!I:I,MATCH($C47,'Policy Characteristics'!$C:$C,0)))</f>
        <v>% reduction in emissions</v>
      </c>
      <c r="P47" s="42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7" s="427" t="str">
        <f>IF(ISBLANK(INDEX('Policy Characteristics'!K:K,MATCH($C47,'Policy Characteristics'!$C:$C,0))),"",INDEX('Policy Characteristics'!K:K,MATCH($C47,'Policy Characteristics'!$C:$C,0)))</f>
        <v>transportation-sector-main.html#conv-pol-stds</v>
      </c>
      <c r="R47" s="427" t="str">
        <f>IF(ISBLANK(INDEX('Policy Characteristics'!L:L,MATCH($C47,'Policy Characteristics'!$C:$C,0))),"",INDEX('Policy Characteristics'!L:L,MATCH($C47,'Policy Characteristics'!$C:$C,0)))</f>
        <v>conventional-pollutant-standards.html</v>
      </c>
    </row>
    <row r="48" spans="1:18" s="2" customFormat="1" x14ac:dyDescent="0.75">
      <c r="A48" s="427" t="str">
        <f>IF(ISBLANK(INDEX('Policy Characteristics'!A:A,MATCH($C48,'Policy Characteristics'!$C:$C,0))),"",INDEX('Policy Characteristics'!A:A,MATCH($C48,'Policy Characteristics'!$C:$C,0)))</f>
        <v>Transportation</v>
      </c>
      <c r="B48" s="427" t="str">
        <f>IF(ISBLANK(INDEX('Policy Characteristics'!B:B,MATCH($C48,'Policy Characteristics'!$C:$C,0))),"",INDEX('Policy Characteristics'!B:B,MATCH($C48,'Policy Characteristics'!$C:$C,0)))</f>
        <v>Conventional Pollutant Standards</v>
      </c>
      <c r="C48" s="429" t="str">
        <f t="shared" si="2"/>
        <v>Percentage Reduction of Separately Regulated Pollutants</v>
      </c>
      <c r="D48" s="2" t="s">
        <v>43</v>
      </c>
      <c r="E48" s="2" t="s">
        <v>2292</v>
      </c>
      <c r="F48" s="2" t="s">
        <v>43</v>
      </c>
      <c r="G48" s="2" t="s">
        <v>2292</v>
      </c>
      <c r="H48" s="216">
        <v>346</v>
      </c>
      <c r="I48" s="53" t="s">
        <v>45</v>
      </c>
      <c r="J48" s="429" t="str">
        <f>IF(ISBLANK(INDEX('Policy Characteristics'!D:D,MATCH($C48,'Policy Characteristics'!$C:$C,0))),"",INDEX('Policy Characteristics'!D:D,MATCH($C48,'Policy Characteristics'!$C:$C,0)))</f>
        <v>Conventional Pollutant Standard</v>
      </c>
      <c r="K48" s="427" t="str">
        <f>IF(ISBLANK(INDEX('Policy Characteristics'!E:E,MATCH($C48,'Policy Characteristics'!$C:$C,0))),"",INDEX('Policy Characteristics'!E:E,MATCH($C48,'Policy Characteristics'!$C:$C,0)))</f>
        <v>trans reduce regulated pollutants</v>
      </c>
      <c r="L48" s="450">
        <f>IF(ISBLANK(INDEX('Policy Characteristics'!F:F,MATCH($C48,'Policy Characteristics'!$C:$C,0))),"",INDEX('Policy Characteristics'!F:F,MATCH($C48,'Policy Characteristics'!$C:$C,0)))</f>
        <v>0</v>
      </c>
      <c r="M48" s="450">
        <f>IF(ISBLANK(INDEX('Policy Characteristics'!G:G,MATCH($C48,'Policy Characteristics'!$C:$C,0))),"",INDEX('Policy Characteristics'!G:G,MATCH($C48,'Policy Characteristics'!$C:$C,0)))</f>
        <v>1</v>
      </c>
      <c r="N48" s="450">
        <f>IF(ISBLANK(INDEX('Policy Characteristics'!H:H,MATCH($C48,'Policy Characteristics'!$C:$C,0))),"",INDEX('Policy Characteristics'!H:H,MATCH($C48,'Policy Characteristics'!$C:$C,0)))</f>
        <v>0.02</v>
      </c>
      <c r="O48" s="427" t="str">
        <f>IF(ISBLANK(INDEX('Policy Characteristics'!I:I,MATCH($C48,'Policy Characteristics'!$C:$C,0))),"",INDEX('Policy Characteristics'!I:I,MATCH($C48,'Policy Characteristics'!$C:$C,0)))</f>
        <v>% reduction in emissions</v>
      </c>
      <c r="P48" s="42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8" s="427" t="str">
        <f>IF(ISBLANK(INDEX('Policy Characteristics'!K:K,MATCH($C48,'Policy Characteristics'!$C:$C,0))),"",INDEX('Policy Characteristics'!K:K,MATCH($C48,'Policy Characteristics'!$C:$C,0)))</f>
        <v>transportation-sector-main.html#conv-pol-stds</v>
      </c>
      <c r="R48" s="427" t="str">
        <f>IF(ISBLANK(INDEX('Policy Characteristics'!L:L,MATCH($C48,'Policy Characteristics'!$C:$C,0))),"",INDEX('Policy Characteristics'!L:L,MATCH($C48,'Policy Characteristics'!$C:$C,0)))</f>
        <v>conventional-pollutant-standards.html</v>
      </c>
    </row>
    <row r="49" spans="1:18" s="2" customFormat="1" x14ac:dyDescent="0.75">
      <c r="A49" s="427" t="str">
        <f>IF(ISBLANK(INDEX('Policy Characteristics'!A:A,MATCH($C49,'Policy Characteristics'!$C:$C,0))),"",INDEX('Policy Characteristics'!A:A,MATCH($C49,'Policy Characteristics'!$C:$C,0)))</f>
        <v>Transportation</v>
      </c>
      <c r="B49" s="427" t="str">
        <f>IF(ISBLANK(INDEX('Policy Characteristics'!B:B,MATCH($C49,'Policy Characteristics'!$C:$C,0))),"",INDEX('Policy Characteristics'!B:B,MATCH($C49,'Policy Characteristics'!$C:$C,0)))</f>
        <v>Conventional Pollutant Standards</v>
      </c>
      <c r="C49" s="429" t="str">
        <f t="shared" si="2"/>
        <v>Percentage Reduction of Separately Regulated Pollutants</v>
      </c>
      <c r="D49" s="2" t="s">
        <v>43</v>
      </c>
      <c r="E49" s="2" t="s">
        <v>2294</v>
      </c>
      <c r="F49" s="2" t="s">
        <v>43</v>
      </c>
      <c r="G49" s="2" t="s">
        <v>2294</v>
      </c>
      <c r="H49" s="216">
        <v>347</v>
      </c>
      <c r="I49" s="53" t="s">
        <v>45</v>
      </c>
      <c r="J49" s="429" t="str">
        <f>IF(ISBLANK(INDEX('Policy Characteristics'!D:D,MATCH($C49,'Policy Characteristics'!$C:$C,0))),"",INDEX('Policy Characteristics'!D:D,MATCH($C49,'Policy Characteristics'!$C:$C,0)))</f>
        <v>Conventional Pollutant Standard</v>
      </c>
      <c r="K49" s="427" t="str">
        <f>IF(ISBLANK(INDEX('Policy Characteristics'!E:E,MATCH($C49,'Policy Characteristics'!$C:$C,0))),"",INDEX('Policy Characteristics'!E:E,MATCH($C49,'Policy Characteristics'!$C:$C,0)))</f>
        <v>trans reduce regulated pollutants</v>
      </c>
      <c r="L49" s="450">
        <f>IF(ISBLANK(INDEX('Policy Characteristics'!F:F,MATCH($C49,'Policy Characteristics'!$C:$C,0))),"",INDEX('Policy Characteristics'!F:F,MATCH($C49,'Policy Characteristics'!$C:$C,0)))</f>
        <v>0</v>
      </c>
      <c r="M49" s="450">
        <f>IF(ISBLANK(INDEX('Policy Characteristics'!G:G,MATCH($C49,'Policy Characteristics'!$C:$C,0))),"",INDEX('Policy Characteristics'!G:G,MATCH($C49,'Policy Characteristics'!$C:$C,0)))</f>
        <v>1</v>
      </c>
      <c r="N49" s="450">
        <f>IF(ISBLANK(INDEX('Policy Characteristics'!H:H,MATCH($C49,'Policy Characteristics'!$C:$C,0))),"",INDEX('Policy Characteristics'!H:H,MATCH($C49,'Policy Characteristics'!$C:$C,0)))</f>
        <v>0.02</v>
      </c>
      <c r="O49" s="427" t="str">
        <f>IF(ISBLANK(INDEX('Policy Characteristics'!I:I,MATCH($C49,'Policy Characteristics'!$C:$C,0))),"",INDEX('Policy Characteristics'!I:I,MATCH($C49,'Policy Characteristics'!$C:$C,0)))</f>
        <v>% reduction in emissions</v>
      </c>
      <c r="P49" s="42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9" s="427" t="str">
        <f>IF(ISBLANK(INDEX('Policy Characteristics'!K:K,MATCH($C49,'Policy Characteristics'!$C:$C,0))),"",INDEX('Policy Characteristics'!K:K,MATCH($C49,'Policy Characteristics'!$C:$C,0)))</f>
        <v>transportation-sector-main.html#conv-pol-stds</v>
      </c>
      <c r="R49" s="427" t="str">
        <f>IF(ISBLANK(INDEX('Policy Characteristics'!L:L,MATCH($C49,'Policy Characteristics'!$C:$C,0))),"",INDEX('Policy Characteristics'!L:L,MATCH($C49,'Policy Characteristics'!$C:$C,0)))</f>
        <v>conventional-pollutant-standards.html</v>
      </c>
    </row>
    <row r="50" spans="1:18" s="2" customFormat="1" x14ac:dyDescent="0.75">
      <c r="A50" s="427" t="str">
        <f>IF(ISBLANK(INDEX('Policy Characteristics'!A:A,MATCH($C50,'Policy Characteristics'!$C:$C,0))),"",INDEX('Policy Characteristics'!A:A,MATCH($C50,'Policy Characteristics'!$C:$C,0)))</f>
        <v>Transportation</v>
      </c>
      <c r="B50" s="427" t="str">
        <f>IF(ISBLANK(INDEX('Policy Characteristics'!B:B,MATCH($C50,'Policy Characteristics'!$C:$C,0))),"",INDEX('Policy Characteristics'!B:B,MATCH($C50,'Policy Characteristics'!$C:$C,0)))</f>
        <v>Conventional Pollutant Standards</v>
      </c>
      <c r="C50" s="429" t="str">
        <f t="shared" si="2"/>
        <v>Percentage Reduction of Separately Regulated Pollutants</v>
      </c>
      <c r="D50" s="2" t="s">
        <v>43</v>
      </c>
      <c r="E50" s="2" t="s">
        <v>2296</v>
      </c>
      <c r="F50" s="2" t="s">
        <v>43</v>
      </c>
      <c r="G50" s="2" t="s">
        <v>2296</v>
      </c>
      <c r="H50" s="216">
        <v>348</v>
      </c>
      <c r="I50" s="9" t="s">
        <v>46</v>
      </c>
      <c r="J50" s="429" t="str">
        <f>IF(ISBLANK(INDEX('Policy Characteristics'!D:D,MATCH($C50,'Policy Characteristics'!$C:$C,0))),"",INDEX('Policy Characteristics'!D:D,MATCH($C50,'Policy Characteristics'!$C:$C,0)))</f>
        <v>Conventional Pollutant Standard</v>
      </c>
      <c r="K50" s="427" t="str">
        <f>IF(ISBLANK(INDEX('Policy Characteristics'!E:E,MATCH($C50,'Policy Characteristics'!$C:$C,0))),"",INDEX('Policy Characteristics'!E:E,MATCH($C50,'Policy Characteristics'!$C:$C,0)))</f>
        <v>trans reduce regulated pollutants</v>
      </c>
      <c r="L50" s="450">
        <f>IF(ISBLANK(INDEX('Policy Characteristics'!F:F,MATCH($C50,'Policy Characteristics'!$C:$C,0))),"",INDEX('Policy Characteristics'!F:F,MATCH($C50,'Policy Characteristics'!$C:$C,0)))</f>
        <v>0</v>
      </c>
      <c r="M50" s="450">
        <f>IF(ISBLANK(INDEX('Policy Characteristics'!G:G,MATCH($C50,'Policy Characteristics'!$C:$C,0))),"",INDEX('Policy Characteristics'!G:G,MATCH($C50,'Policy Characteristics'!$C:$C,0)))</f>
        <v>1</v>
      </c>
      <c r="N50" s="450">
        <f>IF(ISBLANK(INDEX('Policy Characteristics'!H:H,MATCH($C50,'Policy Characteristics'!$C:$C,0))),"",INDEX('Policy Characteristics'!H:H,MATCH($C50,'Policy Characteristics'!$C:$C,0)))</f>
        <v>0.02</v>
      </c>
      <c r="O50" s="427" t="str">
        <f>IF(ISBLANK(INDEX('Policy Characteristics'!I:I,MATCH($C50,'Policy Characteristics'!$C:$C,0))),"",INDEX('Policy Characteristics'!I:I,MATCH($C50,'Policy Characteristics'!$C:$C,0)))</f>
        <v>% reduction in emissions</v>
      </c>
      <c r="P50" s="42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0" s="427" t="str">
        <f>IF(ISBLANK(INDEX('Policy Characteristics'!K:K,MATCH($C50,'Policy Characteristics'!$C:$C,0))),"",INDEX('Policy Characteristics'!K:K,MATCH($C50,'Policy Characteristics'!$C:$C,0)))</f>
        <v>transportation-sector-main.html#conv-pol-stds</v>
      </c>
      <c r="R50" s="427" t="str">
        <f>IF(ISBLANK(INDEX('Policy Characteristics'!L:L,MATCH($C50,'Policy Characteristics'!$C:$C,0))),"",INDEX('Policy Characteristics'!L:L,MATCH($C50,'Policy Characteristics'!$C:$C,0)))</f>
        <v>conventional-pollutant-standards.html</v>
      </c>
    </row>
    <row r="51" spans="1:18" s="2" customFormat="1" x14ac:dyDescent="0.75">
      <c r="A51" s="427" t="str">
        <f>IF(ISBLANK(INDEX('Policy Characteristics'!A:A,MATCH($C51,'Policy Characteristics'!$C:$C,0))),"",INDEX('Policy Characteristics'!A:A,MATCH($C51,'Policy Characteristics'!$C:$C,0)))</f>
        <v>Transportation</v>
      </c>
      <c r="B51" s="427" t="str">
        <f>IF(ISBLANK(INDEX('Policy Characteristics'!B:B,MATCH($C51,'Policy Characteristics'!$C:$C,0))),"",INDEX('Policy Characteristics'!B:B,MATCH($C51,'Policy Characteristics'!$C:$C,0)))</f>
        <v>Conventional Pollutant Standards</v>
      </c>
      <c r="C51" s="429" t="str">
        <f t="shared" si="2"/>
        <v>Percentage Reduction of Separately Regulated Pollutants</v>
      </c>
      <c r="D51" s="2" t="s">
        <v>43</v>
      </c>
      <c r="E51" s="2" t="s">
        <v>2298</v>
      </c>
      <c r="F51" s="2" t="s">
        <v>43</v>
      </c>
      <c r="G51" s="2" t="s">
        <v>2298</v>
      </c>
      <c r="H51" s="216">
        <v>349</v>
      </c>
      <c r="I51" s="9" t="s">
        <v>46</v>
      </c>
      <c r="J51" s="429" t="str">
        <f>IF(ISBLANK(INDEX('Policy Characteristics'!D:D,MATCH($C51,'Policy Characteristics'!$C:$C,0))),"",INDEX('Policy Characteristics'!D:D,MATCH($C51,'Policy Characteristics'!$C:$C,0)))</f>
        <v>Conventional Pollutant Standard</v>
      </c>
      <c r="K51" s="427" t="str">
        <f>IF(ISBLANK(INDEX('Policy Characteristics'!E:E,MATCH($C51,'Policy Characteristics'!$C:$C,0))),"",INDEX('Policy Characteristics'!E:E,MATCH($C51,'Policy Characteristics'!$C:$C,0)))</f>
        <v>trans reduce regulated pollutants</v>
      </c>
      <c r="L51" s="450">
        <f>IF(ISBLANK(INDEX('Policy Characteristics'!F:F,MATCH($C51,'Policy Characteristics'!$C:$C,0))),"",INDEX('Policy Characteristics'!F:F,MATCH($C51,'Policy Characteristics'!$C:$C,0)))</f>
        <v>0</v>
      </c>
      <c r="M51" s="450">
        <f>IF(ISBLANK(INDEX('Policy Characteristics'!G:G,MATCH($C51,'Policy Characteristics'!$C:$C,0))),"",INDEX('Policy Characteristics'!G:G,MATCH($C51,'Policy Characteristics'!$C:$C,0)))</f>
        <v>1</v>
      </c>
      <c r="N51" s="450">
        <f>IF(ISBLANK(INDEX('Policy Characteristics'!H:H,MATCH($C51,'Policy Characteristics'!$C:$C,0))),"",INDEX('Policy Characteristics'!H:H,MATCH($C51,'Policy Characteristics'!$C:$C,0)))</f>
        <v>0.02</v>
      </c>
      <c r="O51" s="427" t="str">
        <f>IF(ISBLANK(INDEX('Policy Characteristics'!I:I,MATCH($C51,'Policy Characteristics'!$C:$C,0))),"",INDEX('Policy Characteristics'!I:I,MATCH($C51,'Policy Characteristics'!$C:$C,0)))</f>
        <v>% reduction in emissions</v>
      </c>
      <c r="P51" s="42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1" s="427" t="str">
        <f>IF(ISBLANK(INDEX('Policy Characteristics'!K:K,MATCH($C51,'Policy Characteristics'!$C:$C,0))),"",INDEX('Policy Characteristics'!K:K,MATCH($C51,'Policy Characteristics'!$C:$C,0)))</f>
        <v>transportation-sector-main.html#conv-pol-stds</v>
      </c>
      <c r="R51" s="427" t="str">
        <f>IF(ISBLANK(INDEX('Policy Characteristics'!L:L,MATCH($C51,'Policy Characteristics'!$C:$C,0))),"",INDEX('Policy Characteristics'!L:L,MATCH($C51,'Policy Characteristics'!$C:$C,0)))</f>
        <v>conventional-pollutant-standards.html</v>
      </c>
    </row>
    <row r="52" spans="1:18" s="2" customFormat="1" x14ac:dyDescent="0.75">
      <c r="A52" s="427" t="str">
        <f>IF(ISBLANK(INDEX('Policy Characteristics'!A:A,MATCH($C52,'Policy Characteristics'!$C:$C,0))),"",INDEX('Policy Characteristics'!A:A,MATCH($C52,'Policy Characteristics'!$C:$C,0)))</f>
        <v>Transportation</v>
      </c>
      <c r="B52" s="427" t="str">
        <f>IF(ISBLANK(INDEX('Policy Characteristics'!B:B,MATCH($C52,'Policy Characteristics'!$C:$C,0))),"",INDEX('Policy Characteristics'!B:B,MATCH($C52,'Policy Characteristics'!$C:$C,0)))</f>
        <v>Conventional Pollutant Standards</v>
      </c>
      <c r="C52" s="429" t="str">
        <f t="shared" si="2"/>
        <v>Percentage Reduction of Separately Regulated Pollutants</v>
      </c>
      <c r="D52" s="2" t="s">
        <v>118</v>
      </c>
      <c r="E52" s="2" t="s">
        <v>2282</v>
      </c>
      <c r="F52" s="2" t="s">
        <v>118</v>
      </c>
      <c r="G52" s="2" t="s">
        <v>2510</v>
      </c>
      <c r="H52" s="216">
        <v>350</v>
      </c>
      <c r="I52" s="53" t="s">
        <v>45</v>
      </c>
      <c r="J52" s="429" t="str">
        <f>IF(ISBLANK(INDEX('Policy Characteristics'!D:D,MATCH($C52,'Policy Characteristics'!$C:$C,0))),"",INDEX('Policy Characteristics'!D:D,MATCH($C52,'Policy Characteristics'!$C:$C,0)))</f>
        <v>Conventional Pollutant Standard</v>
      </c>
      <c r="K52" s="427" t="str">
        <f>IF(ISBLANK(INDEX('Policy Characteristics'!E:E,MATCH($C52,'Policy Characteristics'!$C:$C,0))),"",INDEX('Policy Characteristics'!E:E,MATCH($C52,'Policy Characteristics'!$C:$C,0)))</f>
        <v>trans reduce regulated pollutants</v>
      </c>
      <c r="L52" s="450">
        <f>IF(ISBLANK(INDEX('Policy Characteristics'!F:F,MATCH($C52,'Policy Characteristics'!$C:$C,0))),"",INDEX('Policy Characteristics'!F:F,MATCH($C52,'Policy Characteristics'!$C:$C,0)))</f>
        <v>0</v>
      </c>
      <c r="M52" s="450">
        <f>IF(ISBLANK(INDEX('Policy Characteristics'!G:G,MATCH($C52,'Policy Characteristics'!$C:$C,0))),"",INDEX('Policy Characteristics'!G:G,MATCH($C52,'Policy Characteristics'!$C:$C,0)))</f>
        <v>1</v>
      </c>
      <c r="N52" s="450">
        <f>IF(ISBLANK(INDEX('Policy Characteristics'!H:H,MATCH($C52,'Policy Characteristics'!$C:$C,0))),"",INDEX('Policy Characteristics'!H:H,MATCH($C52,'Policy Characteristics'!$C:$C,0)))</f>
        <v>0.02</v>
      </c>
      <c r="O52" s="427" t="str">
        <f>IF(ISBLANK(INDEX('Policy Characteristics'!I:I,MATCH($C52,'Policy Characteristics'!$C:$C,0))),"",INDEX('Policy Characteristics'!I:I,MATCH($C52,'Policy Characteristics'!$C:$C,0)))</f>
        <v>% reduction in emissions</v>
      </c>
      <c r="P52" s="42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2" s="427" t="str">
        <f>IF(ISBLANK(INDEX('Policy Characteristics'!K:K,MATCH($C52,'Policy Characteristics'!$C:$C,0))),"",INDEX('Policy Characteristics'!K:K,MATCH($C52,'Policy Characteristics'!$C:$C,0)))</f>
        <v>transportation-sector-main.html#conv-pol-stds</v>
      </c>
      <c r="R52" s="427" t="str">
        <f>IF(ISBLANK(INDEX('Policy Characteristics'!L:L,MATCH($C52,'Policy Characteristics'!$C:$C,0))),"",INDEX('Policy Characteristics'!L:L,MATCH($C52,'Policy Characteristics'!$C:$C,0)))</f>
        <v>conventional-pollutant-standards.html</v>
      </c>
    </row>
    <row r="53" spans="1:18" s="2" customFormat="1" x14ac:dyDescent="0.75">
      <c r="A53" s="427" t="str">
        <f>IF(ISBLANK(INDEX('Policy Characteristics'!A:A,MATCH($C53,'Policy Characteristics'!$C:$C,0))),"",INDEX('Policy Characteristics'!A:A,MATCH($C53,'Policy Characteristics'!$C:$C,0)))</f>
        <v>Transportation</v>
      </c>
      <c r="B53" s="427" t="str">
        <f>IF(ISBLANK(INDEX('Policy Characteristics'!B:B,MATCH($C53,'Policy Characteristics'!$C:$C,0))),"",INDEX('Policy Characteristics'!B:B,MATCH($C53,'Policy Characteristics'!$C:$C,0)))</f>
        <v>Conventional Pollutant Standards</v>
      </c>
      <c r="C53" s="429" t="str">
        <f t="shared" si="2"/>
        <v>Percentage Reduction of Separately Regulated Pollutants</v>
      </c>
      <c r="D53" s="2" t="s">
        <v>118</v>
      </c>
      <c r="E53" s="2" t="s">
        <v>508</v>
      </c>
      <c r="F53" s="2" t="s">
        <v>118</v>
      </c>
      <c r="G53" s="2" t="s">
        <v>508</v>
      </c>
      <c r="H53" s="216">
        <v>351</v>
      </c>
      <c r="I53" s="53" t="s">
        <v>45</v>
      </c>
      <c r="J53" s="429" t="str">
        <f>IF(ISBLANK(INDEX('Policy Characteristics'!D:D,MATCH($C53,'Policy Characteristics'!$C:$C,0))),"",INDEX('Policy Characteristics'!D:D,MATCH($C53,'Policy Characteristics'!$C:$C,0)))</f>
        <v>Conventional Pollutant Standard</v>
      </c>
      <c r="K53" s="427" t="str">
        <f>IF(ISBLANK(INDEX('Policy Characteristics'!E:E,MATCH($C53,'Policy Characteristics'!$C:$C,0))),"",INDEX('Policy Characteristics'!E:E,MATCH($C53,'Policy Characteristics'!$C:$C,0)))</f>
        <v>trans reduce regulated pollutants</v>
      </c>
      <c r="L53" s="450">
        <f>IF(ISBLANK(INDEX('Policy Characteristics'!F:F,MATCH($C53,'Policy Characteristics'!$C:$C,0))),"",INDEX('Policy Characteristics'!F:F,MATCH($C53,'Policy Characteristics'!$C:$C,0)))</f>
        <v>0</v>
      </c>
      <c r="M53" s="450">
        <f>IF(ISBLANK(INDEX('Policy Characteristics'!G:G,MATCH($C53,'Policy Characteristics'!$C:$C,0))),"",INDEX('Policy Characteristics'!G:G,MATCH($C53,'Policy Characteristics'!$C:$C,0)))</f>
        <v>1</v>
      </c>
      <c r="N53" s="450">
        <f>IF(ISBLANK(INDEX('Policy Characteristics'!H:H,MATCH($C53,'Policy Characteristics'!$C:$C,0))),"",INDEX('Policy Characteristics'!H:H,MATCH($C53,'Policy Characteristics'!$C:$C,0)))</f>
        <v>0.02</v>
      </c>
      <c r="O53" s="427" t="str">
        <f>IF(ISBLANK(INDEX('Policy Characteristics'!I:I,MATCH($C53,'Policy Characteristics'!$C:$C,0))),"",INDEX('Policy Characteristics'!I:I,MATCH($C53,'Policy Characteristics'!$C:$C,0)))</f>
        <v>% reduction in emissions</v>
      </c>
      <c r="P53" s="42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3" s="427" t="str">
        <f>IF(ISBLANK(INDEX('Policy Characteristics'!K:K,MATCH($C53,'Policy Characteristics'!$C:$C,0))),"",INDEX('Policy Characteristics'!K:K,MATCH($C53,'Policy Characteristics'!$C:$C,0)))</f>
        <v>transportation-sector-main.html#conv-pol-stds</v>
      </c>
      <c r="R53" s="427" t="str">
        <f>IF(ISBLANK(INDEX('Policy Characteristics'!L:L,MATCH($C53,'Policy Characteristics'!$C:$C,0))),"",INDEX('Policy Characteristics'!L:L,MATCH($C53,'Policy Characteristics'!$C:$C,0)))</f>
        <v>conventional-pollutant-standards.html</v>
      </c>
    </row>
    <row r="54" spans="1:18" s="2" customFormat="1" x14ac:dyDescent="0.75">
      <c r="A54" s="427" t="str">
        <f>IF(ISBLANK(INDEX('Policy Characteristics'!A:A,MATCH($C54,'Policy Characteristics'!$C:$C,0))),"",INDEX('Policy Characteristics'!A:A,MATCH($C54,'Policy Characteristics'!$C:$C,0)))</f>
        <v>Transportation</v>
      </c>
      <c r="B54" s="427" t="str">
        <f>IF(ISBLANK(INDEX('Policy Characteristics'!B:B,MATCH($C54,'Policy Characteristics'!$C:$C,0))),"",INDEX('Policy Characteristics'!B:B,MATCH($C54,'Policy Characteristics'!$C:$C,0)))</f>
        <v>Conventional Pollutant Standards</v>
      </c>
      <c r="C54" s="429" t="str">
        <f t="shared" si="2"/>
        <v>Percentage Reduction of Separately Regulated Pollutants</v>
      </c>
      <c r="D54" s="2" t="s">
        <v>118</v>
      </c>
      <c r="E54" s="2" t="s">
        <v>2285</v>
      </c>
      <c r="F54" s="2" t="s">
        <v>118</v>
      </c>
      <c r="G54" s="2" t="s">
        <v>2285</v>
      </c>
      <c r="H54" s="216">
        <v>352</v>
      </c>
      <c r="I54" s="53" t="s">
        <v>45</v>
      </c>
      <c r="J54" s="429" t="str">
        <f>IF(ISBLANK(INDEX('Policy Characteristics'!D:D,MATCH($C54,'Policy Characteristics'!$C:$C,0))),"",INDEX('Policy Characteristics'!D:D,MATCH($C54,'Policy Characteristics'!$C:$C,0)))</f>
        <v>Conventional Pollutant Standard</v>
      </c>
      <c r="K54" s="427" t="str">
        <f>IF(ISBLANK(INDEX('Policy Characteristics'!E:E,MATCH($C54,'Policy Characteristics'!$C:$C,0))),"",INDEX('Policy Characteristics'!E:E,MATCH($C54,'Policy Characteristics'!$C:$C,0)))</f>
        <v>trans reduce regulated pollutants</v>
      </c>
      <c r="L54" s="450">
        <f>IF(ISBLANK(INDEX('Policy Characteristics'!F:F,MATCH($C54,'Policy Characteristics'!$C:$C,0))),"",INDEX('Policy Characteristics'!F:F,MATCH($C54,'Policy Characteristics'!$C:$C,0)))</f>
        <v>0</v>
      </c>
      <c r="M54" s="450">
        <f>IF(ISBLANK(INDEX('Policy Characteristics'!G:G,MATCH($C54,'Policy Characteristics'!$C:$C,0))),"",INDEX('Policy Characteristics'!G:G,MATCH($C54,'Policy Characteristics'!$C:$C,0)))</f>
        <v>1</v>
      </c>
      <c r="N54" s="450">
        <f>IF(ISBLANK(INDEX('Policy Characteristics'!H:H,MATCH($C54,'Policy Characteristics'!$C:$C,0))),"",INDEX('Policy Characteristics'!H:H,MATCH($C54,'Policy Characteristics'!$C:$C,0)))</f>
        <v>0.02</v>
      </c>
      <c r="O54" s="427" t="str">
        <f>IF(ISBLANK(INDEX('Policy Characteristics'!I:I,MATCH($C54,'Policy Characteristics'!$C:$C,0))),"",INDEX('Policy Characteristics'!I:I,MATCH($C54,'Policy Characteristics'!$C:$C,0)))</f>
        <v>% reduction in emissions</v>
      </c>
      <c r="P54" s="42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4" s="427" t="str">
        <f>IF(ISBLANK(INDEX('Policy Characteristics'!K:K,MATCH($C54,'Policy Characteristics'!$C:$C,0))),"",INDEX('Policy Characteristics'!K:K,MATCH($C54,'Policy Characteristics'!$C:$C,0)))</f>
        <v>transportation-sector-main.html#conv-pol-stds</v>
      </c>
      <c r="R54" s="427" t="str">
        <f>IF(ISBLANK(INDEX('Policy Characteristics'!L:L,MATCH($C54,'Policy Characteristics'!$C:$C,0))),"",INDEX('Policy Characteristics'!L:L,MATCH($C54,'Policy Characteristics'!$C:$C,0)))</f>
        <v>conventional-pollutant-standards.html</v>
      </c>
    </row>
    <row r="55" spans="1:18" s="2" customFormat="1" x14ac:dyDescent="0.75">
      <c r="A55" s="427" t="str">
        <f>IF(ISBLANK(INDEX('Policy Characteristics'!A:A,MATCH($C55,'Policy Characteristics'!$C:$C,0))),"",INDEX('Policy Characteristics'!A:A,MATCH($C55,'Policy Characteristics'!$C:$C,0)))</f>
        <v>Transportation</v>
      </c>
      <c r="B55" s="427" t="str">
        <f>IF(ISBLANK(INDEX('Policy Characteristics'!B:B,MATCH($C55,'Policy Characteristics'!$C:$C,0))),"",INDEX('Policy Characteristics'!B:B,MATCH($C55,'Policy Characteristics'!$C:$C,0)))</f>
        <v>Conventional Pollutant Standards</v>
      </c>
      <c r="C55" s="429" t="str">
        <f t="shared" si="2"/>
        <v>Percentage Reduction of Separately Regulated Pollutants</v>
      </c>
      <c r="D55" s="2" t="s">
        <v>118</v>
      </c>
      <c r="E55" s="2" t="s">
        <v>2287</v>
      </c>
      <c r="F55" s="2" t="s">
        <v>118</v>
      </c>
      <c r="G55" s="2" t="s">
        <v>2287</v>
      </c>
      <c r="H55" s="216">
        <v>353</v>
      </c>
      <c r="I55" s="53" t="s">
        <v>45</v>
      </c>
      <c r="J55" s="429" t="str">
        <f>IF(ISBLANK(INDEX('Policy Characteristics'!D:D,MATCH($C55,'Policy Characteristics'!$C:$C,0))),"",INDEX('Policy Characteristics'!D:D,MATCH($C55,'Policy Characteristics'!$C:$C,0)))</f>
        <v>Conventional Pollutant Standard</v>
      </c>
      <c r="K55" s="427" t="str">
        <f>IF(ISBLANK(INDEX('Policy Characteristics'!E:E,MATCH($C55,'Policy Characteristics'!$C:$C,0))),"",INDEX('Policy Characteristics'!E:E,MATCH($C55,'Policy Characteristics'!$C:$C,0)))</f>
        <v>trans reduce regulated pollutants</v>
      </c>
      <c r="L55" s="450">
        <f>IF(ISBLANK(INDEX('Policy Characteristics'!F:F,MATCH($C55,'Policy Characteristics'!$C:$C,0))),"",INDEX('Policy Characteristics'!F:F,MATCH($C55,'Policy Characteristics'!$C:$C,0)))</f>
        <v>0</v>
      </c>
      <c r="M55" s="450">
        <f>IF(ISBLANK(INDEX('Policy Characteristics'!G:G,MATCH($C55,'Policy Characteristics'!$C:$C,0))),"",INDEX('Policy Characteristics'!G:G,MATCH($C55,'Policy Characteristics'!$C:$C,0)))</f>
        <v>1</v>
      </c>
      <c r="N55" s="450">
        <f>IF(ISBLANK(INDEX('Policy Characteristics'!H:H,MATCH($C55,'Policy Characteristics'!$C:$C,0))),"",INDEX('Policy Characteristics'!H:H,MATCH($C55,'Policy Characteristics'!$C:$C,0)))</f>
        <v>0.02</v>
      </c>
      <c r="O55" s="427" t="str">
        <f>IF(ISBLANK(INDEX('Policy Characteristics'!I:I,MATCH($C55,'Policy Characteristics'!$C:$C,0))),"",INDEX('Policy Characteristics'!I:I,MATCH($C55,'Policy Characteristics'!$C:$C,0)))</f>
        <v>% reduction in emissions</v>
      </c>
      <c r="P55" s="42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5" s="427" t="str">
        <f>IF(ISBLANK(INDEX('Policy Characteristics'!K:K,MATCH($C55,'Policy Characteristics'!$C:$C,0))),"",INDEX('Policy Characteristics'!K:K,MATCH($C55,'Policy Characteristics'!$C:$C,0)))</f>
        <v>transportation-sector-main.html#conv-pol-stds</v>
      </c>
      <c r="R55" s="427" t="str">
        <f>IF(ISBLANK(INDEX('Policy Characteristics'!L:L,MATCH($C55,'Policy Characteristics'!$C:$C,0))),"",INDEX('Policy Characteristics'!L:L,MATCH($C55,'Policy Characteristics'!$C:$C,0)))</f>
        <v>conventional-pollutant-standards.html</v>
      </c>
    </row>
    <row r="56" spans="1:18" s="2" customFormat="1" x14ac:dyDescent="0.75">
      <c r="A56" s="427" t="str">
        <f>IF(ISBLANK(INDEX('Policy Characteristics'!A:A,MATCH($C56,'Policy Characteristics'!$C:$C,0))),"",INDEX('Policy Characteristics'!A:A,MATCH($C56,'Policy Characteristics'!$C:$C,0)))</f>
        <v>Transportation</v>
      </c>
      <c r="B56" s="427" t="str">
        <f>IF(ISBLANK(INDEX('Policy Characteristics'!B:B,MATCH($C56,'Policy Characteristics'!$C:$C,0))),"",INDEX('Policy Characteristics'!B:B,MATCH($C56,'Policy Characteristics'!$C:$C,0)))</f>
        <v>Conventional Pollutant Standards</v>
      </c>
      <c r="C56" s="429" t="str">
        <f t="shared" si="2"/>
        <v>Percentage Reduction of Separately Regulated Pollutants</v>
      </c>
      <c r="D56" s="2" t="s">
        <v>118</v>
      </c>
      <c r="E56" s="2" t="s">
        <v>2289</v>
      </c>
      <c r="F56" s="2" t="s">
        <v>118</v>
      </c>
      <c r="G56" s="2" t="s">
        <v>2382</v>
      </c>
      <c r="H56" s="216">
        <v>354</v>
      </c>
      <c r="I56" s="53" t="s">
        <v>45</v>
      </c>
      <c r="J56" s="429" t="str">
        <f>IF(ISBLANK(INDEX('Policy Characteristics'!D:D,MATCH($C56,'Policy Characteristics'!$C:$C,0))),"",INDEX('Policy Characteristics'!D:D,MATCH($C56,'Policy Characteristics'!$C:$C,0)))</f>
        <v>Conventional Pollutant Standard</v>
      </c>
      <c r="K56" s="427" t="str">
        <f>IF(ISBLANK(INDEX('Policy Characteristics'!E:E,MATCH($C56,'Policy Characteristics'!$C:$C,0))),"",INDEX('Policy Characteristics'!E:E,MATCH($C56,'Policy Characteristics'!$C:$C,0)))</f>
        <v>trans reduce regulated pollutants</v>
      </c>
      <c r="L56" s="450">
        <f>IF(ISBLANK(INDEX('Policy Characteristics'!F:F,MATCH($C56,'Policy Characteristics'!$C:$C,0))),"",INDEX('Policy Characteristics'!F:F,MATCH($C56,'Policy Characteristics'!$C:$C,0)))</f>
        <v>0</v>
      </c>
      <c r="M56" s="450">
        <f>IF(ISBLANK(INDEX('Policy Characteristics'!G:G,MATCH($C56,'Policy Characteristics'!$C:$C,0))),"",INDEX('Policy Characteristics'!G:G,MATCH($C56,'Policy Characteristics'!$C:$C,0)))</f>
        <v>1</v>
      </c>
      <c r="N56" s="450">
        <f>IF(ISBLANK(INDEX('Policy Characteristics'!H:H,MATCH($C56,'Policy Characteristics'!$C:$C,0))),"",INDEX('Policy Characteristics'!H:H,MATCH($C56,'Policy Characteristics'!$C:$C,0)))</f>
        <v>0.02</v>
      </c>
      <c r="O56" s="427" t="str">
        <f>IF(ISBLANK(INDEX('Policy Characteristics'!I:I,MATCH($C56,'Policy Characteristics'!$C:$C,0))),"",INDEX('Policy Characteristics'!I:I,MATCH($C56,'Policy Characteristics'!$C:$C,0)))</f>
        <v>% reduction in emissions</v>
      </c>
      <c r="P56" s="42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6" s="427" t="str">
        <f>IF(ISBLANK(INDEX('Policy Characteristics'!K:K,MATCH($C56,'Policy Characteristics'!$C:$C,0))),"",INDEX('Policy Characteristics'!K:K,MATCH($C56,'Policy Characteristics'!$C:$C,0)))</f>
        <v>transportation-sector-main.html#conv-pol-stds</v>
      </c>
      <c r="R56" s="427" t="str">
        <f>IF(ISBLANK(INDEX('Policy Characteristics'!L:L,MATCH($C56,'Policy Characteristics'!$C:$C,0))),"",INDEX('Policy Characteristics'!L:L,MATCH($C56,'Policy Characteristics'!$C:$C,0)))</f>
        <v>conventional-pollutant-standards.html</v>
      </c>
    </row>
    <row r="57" spans="1:18" s="2" customFormat="1" x14ac:dyDescent="0.75">
      <c r="A57" s="427" t="str">
        <f>IF(ISBLANK(INDEX('Policy Characteristics'!A:A,MATCH($C57,'Policy Characteristics'!$C:$C,0))),"",INDEX('Policy Characteristics'!A:A,MATCH($C57,'Policy Characteristics'!$C:$C,0)))</f>
        <v>Transportation</v>
      </c>
      <c r="B57" s="427" t="str">
        <f>IF(ISBLANK(INDEX('Policy Characteristics'!B:B,MATCH($C57,'Policy Characteristics'!$C:$C,0))),"",INDEX('Policy Characteristics'!B:B,MATCH($C57,'Policy Characteristics'!$C:$C,0)))</f>
        <v>Conventional Pollutant Standards</v>
      </c>
      <c r="C57" s="429" t="str">
        <f t="shared" si="2"/>
        <v>Percentage Reduction of Separately Regulated Pollutants</v>
      </c>
      <c r="D57" s="2" t="s">
        <v>118</v>
      </c>
      <c r="E57" s="2" t="s">
        <v>2290</v>
      </c>
      <c r="F57" s="2" t="s">
        <v>118</v>
      </c>
      <c r="G57" s="2" t="s">
        <v>2290</v>
      </c>
      <c r="H57" s="216">
        <v>355</v>
      </c>
      <c r="I57" s="53" t="s">
        <v>45</v>
      </c>
      <c r="J57" s="429" t="str">
        <f>IF(ISBLANK(INDEX('Policy Characteristics'!D:D,MATCH($C57,'Policy Characteristics'!$C:$C,0))),"",INDEX('Policy Characteristics'!D:D,MATCH($C57,'Policy Characteristics'!$C:$C,0)))</f>
        <v>Conventional Pollutant Standard</v>
      </c>
      <c r="K57" s="427" t="str">
        <f>IF(ISBLANK(INDEX('Policy Characteristics'!E:E,MATCH($C57,'Policy Characteristics'!$C:$C,0))),"",INDEX('Policy Characteristics'!E:E,MATCH($C57,'Policy Characteristics'!$C:$C,0)))</f>
        <v>trans reduce regulated pollutants</v>
      </c>
      <c r="L57" s="450">
        <f>IF(ISBLANK(INDEX('Policy Characteristics'!F:F,MATCH($C57,'Policy Characteristics'!$C:$C,0))),"",INDEX('Policy Characteristics'!F:F,MATCH($C57,'Policy Characteristics'!$C:$C,0)))</f>
        <v>0</v>
      </c>
      <c r="M57" s="450">
        <f>IF(ISBLANK(INDEX('Policy Characteristics'!G:G,MATCH($C57,'Policy Characteristics'!$C:$C,0))),"",INDEX('Policy Characteristics'!G:G,MATCH($C57,'Policy Characteristics'!$C:$C,0)))</f>
        <v>1</v>
      </c>
      <c r="N57" s="450">
        <f>IF(ISBLANK(INDEX('Policy Characteristics'!H:H,MATCH($C57,'Policy Characteristics'!$C:$C,0))),"",INDEX('Policy Characteristics'!H:H,MATCH($C57,'Policy Characteristics'!$C:$C,0)))</f>
        <v>0.02</v>
      </c>
      <c r="O57" s="427" t="str">
        <f>IF(ISBLANK(INDEX('Policy Characteristics'!I:I,MATCH($C57,'Policy Characteristics'!$C:$C,0))),"",INDEX('Policy Characteristics'!I:I,MATCH($C57,'Policy Characteristics'!$C:$C,0)))</f>
        <v>% reduction in emissions</v>
      </c>
      <c r="P57" s="42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7" s="427" t="str">
        <f>IF(ISBLANK(INDEX('Policy Characteristics'!K:K,MATCH($C57,'Policy Characteristics'!$C:$C,0))),"",INDEX('Policy Characteristics'!K:K,MATCH($C57,'Policy Characteristics'!$C:$C,0)))</f>
        <v>transportation-sector-main.html#conv-pol-stds</v>
      </c>
      <c r="R57" s="427" t="str">
        <f>IF(ISBLANK(INDEX('Policy Characteristics'!L:L,MATCH($C57,'Policy Characteristics'!$C:$C,0))),"",INDEX('Policy Characteristics'!L:L,MATCH($C57,'Policy Characteristics'!$C:$C,0)))</f>
        <v>conventional-pollutant-standards.html</v>
      </c>
    </row>
    <row r="58" spans="1:18" s="2" customFormat="1" x14ac:dyDescent="0.75">
      <c r="A58" s="427" t="str">
        <f>IF(ISBLANK(INDEX('Policy Characteristics'!A:A,MATCH($C58,'Policy Characteristics'!$C:$C,0))),"",INDEX('Policy Characteristics'!A:A,MATCH($C58,'Policy Characteristics'!$C:$C,0)))</f>
        <v>Transportation</v>
      </c>
      <c r="B58" s="427" t="str">
        <f>IF(ISBLANK(INDEX('Policy Characteristics'!B:B,MATCH($C58,'Policy Characteristics'!$C:$C,0))),"",INDEX('Policy Characteristics'!B:B,MATCH($C58,'Policy Characteristics'!$C:$C,0)))</f>
        <v>Conventional Pollutant Standards</v>
      </c>
      <c r="C58" s="429" t="str">
        <f t="shared" si="2"/>
        <v>Percentage Reduction of Separately Regulated Pollutants</v>
      </c>
      <c r="D58" s="2" t="s">
        <v>118</v>
      </c>
      <c r="E58" s="2" t="s">
        <v>2292</v>
      </c>
      <c r="F58" s="2" t="s">
        <v>118</v>
      </c>
      <c r="G58" s="2" t="s">
        <v>2292</v>
      </c>
      <c r="H58" s="216">
        <v>356</v>
      </c>
      <c r="I58" s="53" t="s">
        <v>45</v>
      </c>
      <c r="J58" s="429" t="str">
        <f>IF(ISBLANK(INDEX('Policy Characteristics'!D:D,MATCH($C58,'Policy Characteristics'!$C:$C,0))),"",INDEX('Policy Characteristics'!D:D,MATCH($C58,'Policy Characteristics'!$C:$C,0)))</f>
        <v>Conventional Pollutant Standard</v>
      </c>
      <c r="K58" s="427" t="str">
        <f>IF(ISBLANK(INDEX('Policy Characteristics'!E:E,MATCH($C58,'Policy Characteristics'!$C:$C,0))),"",INDEX('Policy Characteristics'!E:E,MATCH($C58,'Policy Characteristics'!$C:$C,0)))</f>
        <v>trans reduce regulated pollutants</v>
      </c>
      <c r="L58" s="450">
        <f>IF(ISBLANK(INDEX('Policy Characteristics'!F:F,MATCH($C58,'Policy Characteristics'!$C:$C,0))),"",INDEX('Policy Characteristics'!F:F,MATCH($C58,'Policy Characteristics'!$C:$C,0)))</f>
        <v>0</v>
      </c>
      <c r="M58" s="450">
        <f>IF(ISBLANK(INDEX('Policy Characteristics'!G:G,MATCH($C58,'Policy Characteristics'!$C:$C,0))),"",INDEX('Policy Characteristics'!G:G,MATCH($C58,'Policy Characteristics'!$C:$C,0)))</f>
        <v>1</v>
      </c>
      <c r="N58" s="450">
        <f>IF(ISBLANK(INDEX('Policy Characteristics'!H:H,MATCH($C58,'Policy Characteristics'!$C:$C,0))),"",INDEX('Policy Characteristics'!H:H,MATCH($C58,'Policy Characteristics'!$C:$C,0)))</f>
        <v>0.02</v>
      </c>
      <c r="O58" s="427" t="str">
        <f>IF(ISBLANK(INDEX('Policy Characteristics'!I:I,MATCH($C58,'Policy Characteristics'!$C:$C,0))),"",INDEX('Policy Characteristics'!I:I,MATCH($C58,'Policy Characteristics'!$C:$C,0)))</f>
        <v>% reduction in emissions</v>
      </c>
      <c r="P58" s="42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8" s="427" t="str">
        <f>IF(ISBLANK(INDEX('Policy Characteristics'!K:K,MATCH($C58,'Policy Characteristics'!$C:$C,0))),"",INDEX('Policy Characteristics'!K:K,MATCH($C58,'Policy Characteristics'!$C:$C,0)))</f>
        <v>transportation-sector-main.html#conv-pol-stds</v>
      </c>
      <c r="R58" s="427" t="str">
        <f>IF(ISBLANK(INDEX('Policy Characteristics'!L:L,MATCH($C58,'Policy Characteristics'!$C:$C,0))),"",INDEX('Policy Characteristics'!L:L,MATCH($C58,'Policy Characteristics'!$C:$C,0)))</f>
        <v>conventional-pollutant-standards.html</v>
      </c>
    </row>
    <row r="59" spans="1:18" s="2" customFormat="1" x14ac:dyDescent="0.75">
      <c r="A59" s="427" t="str">
        <f>IF(ISBLANK(INDEX('Policy Characteristics'!A:A,MATCH($C59,'Policy Characteristics'!$C:$C,0))),"",INDEX('Policy Characteristics'!A:A,MATCH($C59,'Policy Characteristics'!$C:$C,0)))</f>
        <v>Transportation</v>
      </c>
      <c r="B59" s="427" t="str">
        <f>IF(ISBLANK(INDEX('Policy Characteristics'!B:B,MATCH($C59,'Policy Characteristics'!$C:$C,0))),"",INDEX('Policy Characteristics'!B:B,MATCH($C59,'Policy Characteristics'!$C:$C,0)))</f>
        <v>Conventional Pollutant Standards</v>
      </c>
      <c r="C59" s="429" t="str">
        <f t="shared" si="2"/>
        <v>Percentage Reduction of Separately Regulated Pollutants</v>
      </c>
      <c r="D59" s="2" t="s">
        <v>118</v>
      </c>
      <c r="E59" s="2" t="s">
        <v>2294</v>
      </c>
      <c r="F59" s="2" t="s">
        <v>118</v>
      </c>
      <c r="G59" s="2" t="s">
        <v>2294</v>
      </c>
      <c r="H59" s="216">
        <v>357</v>
      </c>
      <c r="I59" s="53" t="s">
        <v>45</v>
      </c>
      <c r="J59" s="429" t="str">
        <f>IF(ISBLANK(INDEX('Policy Characteristics'!D:D,MATCH($C59,'Policy Characteristics'!$C:$C,0))),"",INDEX('Policy Characteristics'!D:D,MATCH($C59,'Policy Characteristics'!$C:$C,0)))</f>
        <v>Conventional Pollutant Standard</v>
      </c>
      <c r="K59" s="427" t="str">
        <f>IF(ISBLANK(INDEX('Policy Characteristics'!E:E,MATCH($C59,'Policy Characteristics'!$C:$C,0))),"",INDEX('Policy Characteristics'!E:E,MATCH($C59,'Policy Characteristics'!$C:$C,0)))</f>
        <v>trans reduce regulated pollutants</v>
      </c>
      <c r="L59" s="450">
        <f>IF(ISBLANK(INDEX('Policy Characteristics'!F:F,MATCH($C59,'Policy Characteristics'!$C:$C,0))),"",INDEX('Policy Characteristics'!F:F,MATCH($C59,'Policy Characteristics'!$C:$C,0)))</f>
        <v>0</v>
      </c>
      <c r="M59" s="450">
        <f>IF(ISBLANK(INDEX('Policy Characteristics'!G:G,MATCH($C59,'Policy Characteristics'!$C:$C,0))),"",INDEX('Policy Characteristics'!G:G,MATCH($C59,'Policy Characteristics'!$C:$C,0)))</f>
        <v>1</v>
      </c>
      <c r="N59" s="450">
        <f>IF(ISBLANK(INDEX('Policy Characteristics'!H:H,MATCH($C59,'Policy Characteristics'!$C:$C,0))),"",INDEX('Policy Characteristics'!H:H,MATCH($C59,'Policy Characteristics'!$C:$C,0)))</f>
        <v>0.02</v>
      </c>
      <c r="O59" s="427" t="str">
        <f>IF(ISBLANK(INDEX('Policy Characteristics'!I:I,MATCH($C59,'Policy Characteristics'!$C:$C,0))),"",INDEX('Policy Characteristics'!I:I,MATCH($C59,'Policy Characteristics'!$C:$C,0)))</f>
        <v>% reduction in emissions</v>
      </c>
      <c r="P59" s="42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9" s="427" t="str">
        <f>IF(ISBLANK(INDEX('Policy Characteristics'!K:K,MATCH($C59,'Policy Characteristics'!$C:$C,0))),"",INDEX('Policy Characteristics'!K:K,MATCH($C59,'Policy Characteristics'!$C:$C,0)))</f>
        <v>transportation-sector-main.html#conv-pol-stds</v>
      </c>
      <c r="R59" s="427" t="str">
        <f>IF(ISBLANK(INDEX('Policy Characteristics'!L:L,MATCH($C59,'Policy Characteristics'!$C:$C,0))),"",INDEX('Policy Characteristics'!L:L,MATCH($C59,'Policy Characteristics'!$C:$C,0)))</f>
        <v>conventional-pollutant-standards.html</v>
      </c>
    </row>
    <row r="60" spans="1:18" s="2" customFormat="1" x14ac:dyDescent="0.75">
      <c r="A60" s="427" t="str">
        <f>IF(ISBLANK(INDEX('Policy Characteristics'!A:A,MATCH($C60,'Policy Characteristics'!$C:$C,0))),"",INDEX('Policy Characteristics'!A:A,MATCH($C60,'Policy Characteristics'!$C:$C,0)))</f>
        <v>Transportation</v>
      </c>
      <c r="B60" s="427" t="str">
        <f>IF(ISBLANK(INDEX('Policy Characteristics'!B:B,MATCH($C60,'Policy Characteristics'!$C:$C,0))),"",INDEX('Policy Characteristics'!B:B,MATCH($C60,'Policy Characteristics'!$C:$C,0)))</f>
        <v>Conventional Pollutant Standards</v>
      </c>
      <c r="C60" s="429" t="str">
        <f t="shared" si="2"/>
        <v>Percentage Reduction of Separately Regulated Pollutants</v>
      </c>
      <c r="D60" s="2" t="s">
        <v>118</v>
      </c>
      <c r="E60" s="2" t="s">
        <v>2296</v>
      </c>
      <c r="F60" s="2" t="s">
        <v>118</v>
      </c>
      <c r="G60" s="2" t="s">
        <v>2296</v>
      </c>
      <c r="H60" s="216">
        <v>358</v>
      </c>
      <c r="I60" s="9" t="s">
        <v>46</v>
      </c>
      <c r="J60" s="429" t="str">
        <f>IF(ISBLANK(INDEX('Policy Characteristics'!D:D,MATCH($C60,'Policy Characteristics'!$C:$C,0))),"",INDEX('Policy Characteristics'!D:D,MATCH($C60,'Policy Characteristics'!$C:$C,0)))</f>
        <v>Conventional Pollutant Standard</v>
      </c>
      <c r="K60" s="427" t="str">
        <f>IF(ISBLANK(INDEX('Policy Characteristics'!E:E,MATCH($C60,'Policy Characteristics'!$C:$C,0))),"",INDEX('Policy Characteristics'!E:E,MATCH($C60,'Policy Characteristics'!$C:$C,0)))</f>
        <v>trans reduce regulated pollutants</v>
      </c>
      <c r="L60" s="450">
        <f>IF(ISBLANK(INDEX('Policy Characteristics'!F:F,MATCH($C60,'Policy Characteristics'!$C:$C,0))),"",INDEX('Policy Characteristics'!F:F,MATCH($C60,'Policy Characteristics'!$C:$C,0)))</f>
        <v>0</v>
      </c>
      <c r="M60" s="450">
        <f>IF(ISBLANK(INDEX('Policy Characteristics'!G:G,MATCH($C60,'Policy Characteristics'!$C:$C,0))),"",INDEX('Policy Characteristics'!G:G,MATCH($C60,'Policy Characteristics'!$C:$C,0)))</f>
        <v>1</v>
      </c>
      <c r="N60" s="450">
        <f>IF(ISBLANK(INDEX('Policy Characteristics'!H:H,MATCH($C60,'Policy Characteristics'!$C:$C,0))),"",INDEX('Policy Characteristics'!H:H,MATCH($C60,'Policy Characteristics'!$C:$C,0)))</f>
        <v>0.02</v>
      </c>
      <c r="O60" s="427" t="str">
        <f>IF(ISBLANK(INDEX('Policy Characteristics'!I:I,MATCH($C60,'Policy Characteristics'!$C:$C,0))),"",INDEX('Policy Characteristics'!I:I,MATCH($C60,'Policy Characteristics'!$C:$C,0)))</f>
        <v>% reduction in emissions</v>
      </c>
      <c r="P60" s="42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0" s="427" t="str">
        <f>IF(ISBLANK(INDEX('Policy Characteristics'!K:K,MATCH($C60,'Policy Characteristics'!$C:$C,0))),"",INDEX('Policy Characteristics'!K:K,MATCH($C60,'Policy Characteristics'!$C:$C,0)))</f>
        <v>transportation-sector-main.html#conv-pol-stds</v>
      </c>
      <c r="R60" s="427" t="str">
        <f>IF(ISBLANK(INDEX('Policy Characteristics'!L:L,MATCH($C60,'Policy Characteristics'!$C:$C,0))),"",INDEX('Policy Characteristics'!L:L,MATCH($C60,'Policy Characteristics'!$C:$C,0)))</f>
        <v>conventional-pollutant-standards.html</v>
      </c>
    </row>
    <row r="61" spans="1:18" s="2" customFormat="1" x14ac:dyDescent="0.75">
      <c r="A61" s="427" t="str">
        <f>IF(ISBLANK(INDEX('Policy Characteristics'!A:A,MATCH($C61,'Policy Characteristics'!$C:$C,0))),"",INDEX('Policy Characteristics'!A:A,MATCH($C61,'Policy Characteristics'!$C:$C,0)))</f>
        <v>Transportation</v>
      </c>
      <c r="B61" s="427" t="str">
        <f>IF(ISBLANK(INDEX('Policy Characteristics'!B:B,MATCH($C61,'Policy Characteristics'!$C:$C,0))),"",INDEX('Policy Characteristics'!B:B,MATCH($C61,'Policy Characteristics'!$C:$C,0)))</f>
        <v>Conventional Pollutant Standards</v>
      </c>
      <c r="C61" s="429" t="str">
        <f t="shared" si="2"/>
        <v>Percentage Reduction of Separately Regulated Pollutants</v>
      </c>
      <c r="D61" s="2" t="s">
        <v>118</v>
      </c>
      <c r="E61" s="2" t="s">
        <v>2298</v>
      </c>
      <c r="F61" s="2" t="s">
        <v>118</v>
      </c>
      <c r="G61" s="2" t="s">
        <v>2298</v>
      </c>
      <c r="H61" s="216">
        <v>359</v>
      </c>
      <c r="I61" s="9" t="s">
        <v>46</v>
      </c>
      <c r="J61" s="429" t="str">
        <f>IF(ISBLANK(INDEX('Policy Characteristics'!D:D,MATCH($C61,'Policy Characteristics'!$C:$C,0))),"",INDEX('Policy Characteristics'!D:D,MATCH($C61,'Policy Characteristics'!$C:$C,0)))</f>
        <v>Conventional Pollutant Standard</v>
      </c>
      <c r="K61" s="427" t="str">
        <f>IF(ISBLANK(INDEX('Policy Characteristics'!E:E,MATCH($C61,'Policy Characteristics'!$C:$C,0))),"",INDEX('Policy Characteristics'!E:E,MATCH($C61,'Policy Characteristics'!$C:$C,0)))</f>
        <v>trans reduce regulated pollutants</v>
      </c>
      <c r="L61" s="450">
        <f>IF(ISBLANK(INDEX('Policy Characteristics'!F:F,MATCH($C61,'Policy Characteristics'!$C:$C,0))),"",INDEX('Policy Characteristics'!F:F,MATCH($C61,'Policy Characteristics'!$C:$C,0)))</f>
        <v>0</v>
      </c>
      <c r="M61" s="450">
        <f>IF(ISBLANK(INDEX('Policy Characteristics'!G:G,MATCH($C61,'Policy Characteristics'!$C:$C,0))),"",INDEX('Policy Characteristics'!G:G,MATCH($C61,'Policy Characteristics'!$C:$C,0)))</f>
        <v>1</v>
      </c>
      <c r="N61" s="450">
        <f>IF(ISBLANK(INDEX('Policy Characteristics'!H:H,MATCH($C61,'Policy Characteristics'!$C:$C,0))),"",INDEX('Policy Characteristics'!H:H,MATCH($C61,'Policy Characteristics'!$C:$C,0)))</f>
        <v>0.02</v>
      </c>
      <c r="O61" s="427" t="str">
        <f>IF(ISBLANK(INDEX('Policy Characteristics'!I:I,MATCH($C61,'Policy Characteristics'!$C:$C,0))),"",INDEX('Policy Characteristics'!I:I,MATCH($C61,'Policy Characteristics'!$C:$C,0)))</f>
        <v>% reduction in emissions</v>
      </c>
      <c r="P61" s="42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1" s="427" t="str">
        <f>IF(ISBLANK(INDEX('Policy Characteristics'!K:K,MATCH($C61,'Policy Characteristics'!$C:$C,0))),"",INDEX('Policy Characteristics'!K:K,MATCH($C61,'Policy Characteristics'!$C:$C,0)))</f>
        <v>transportation-sector-main.html#conv-pol-stds</v>
      </c>
      <c r="R61" s="427" t="str">
        <f>IF(ISBLANK(INDEX('Policy Characteristics'!L:L,MATCH($C61,'Policy Characteristics'!$C:$C,0))),"",INDEX('Policy Characteristics'!L:L,MATCH($C61,'Policy Characteristics'!$C:$C,0)))</f>
        <v>conventional-pollutant-standards.html</v>
      </c>
    </row>
    <row r="62" spans="1:18" s="2" customFormat="1" x14ac:dyDescent="0.75">
      <c r="A62" s="427" t="str">
        <f>IF(ISBLANK(INDEX('Policy Characteristics'!A:A,MATCH($C62,'Policy Characteristics'!$C:$C,0))),"",INDEX('Policy Characteristics'!A:A,MATCH($C62,'Policy Characteristics'!$C:$C,0)))</f>
        <v>Transportation</v>
      </c>
      <c r="B62" s="427" t="str">
        <f>IF(ISBLANK(INDEX('Policy Characteristics'!B:B,MATCH($C62,'Policy Characteristics'!$C:$C,0))),"",INDEX('Policy Characteristics'!B:B,MATCH($C62,'Policy Characteristics'!$C:$C,0)))</f>
        <v>Electric Vehicle Charger Deployment</v>
      </c>
      <c r="C62" s="428" t="s">
        <v>2543</v>
      </c>
      <c r="H62" s="216">
        <v>360</v>
      </c>
      <c r="I62" s="9" t="s">
        <v>45</v>
      </c>
      <c r="J62" s="429" t="str">
        <f>IF(ISBLANK(INDEX('Policy Characteristics'!D:D,MATCH($C62,'Policy Characteristics'!$C:$C,0))),"",INDEX('Policy Characteristics'!D:D,MATCH($C62,'Policy Characteristics'!$C:$C,0)))</f>
        <v>EV Charger Deployment</v>
      </c>
      <c r="K62" s="427" t="str">
        <f>IF(ISBLANK(INDEX('Policy Characteristics'!E:E,MATCH($C62,'Policy Characteristics'!$C:$C,0))),"",INDEX('Policy Characteristics'!E:E,MATCH($C62,'Policy Characteristics'!$C:$C,0)))</f>
        <v>trans EV charger deployment</v>
      </c>
      <c r="L62" s="427">
        <f>IF(ISBLANK(INDEX('Policy Characteristics'!F:F,MATCH($C62,'Policy Characteristics'!$C:$C,0))),"",INDEX('Policy Characteristics'!F:F,MATCH($C62,'Policy Characteristics'!$C:$C,0)))</f>
        <v>0</v>
      </c>
      <c r="M62" s="427">
        <f>IF(ISBLANK(INDEX('Policy Characteristics'!G:G,MATCH($C62,'Policy Characteristics'!$C:$C,0))),"",INDEX('Policy Characteristics'!G:G,MATCH($C62,'Policy Characteristics'!$C:$C,0)))</f>
        <v>300</v>
      </c>
      <c r="N62" s="427">
        <f>IF(ISBLANK(INDEX('Policy Characteristics'!H:H,MATCH($C62,'Policy Characteristics'!$C:$C,0))),"",INDEX('Policy Characteristics'!H:H,MATCH($C62,'Policy Characteristics'!$C:$C,0)))</f>
        <v>5</v>
      </c>
      <c r="O62" s="427" t="str">
        <f>IF(ISBLANK(INDEX('Policy Characteristics'!I:I,MATCH($C62,'Policy Characteristics'!$C:$C,0))),"",INDEX('Policy Characteristics'!I:I,MATCH($C62,'Policy Characteristics'!$C:$C,0)))</f>
        <v>chargers / 100k pop</v>
      </c>
      <c r="P62" s="42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v>
      </c>
      <c r="Q62" s="427" t="str">
        <f>IF(ISBLANK(INDEX('Policy Characteristics'!K:K,MATCH($C62,'Policy Characteristics'!$C:$C,0))),"",INDEX('Policy Characteristics'!K:K,MATCH($C62,'Policy Characteristics'!$C:$C,0)))</f>
        <v/>
      </c>
      <c r="R62" s="427" t="str">
        <f>IF(ISBLANK(INDEX('Policy Characteristics'!L:L,MATCH($C62,'Policy Characteristics'!$C:$C,0))),"",INDEX('Policy Characteristics'!L:L,MATCH($C62,'Policy Characteristics'!$C:$C,0)))</f>
        <v>ev-charger-deployment.html</v>
      </c>
    </row>
    <row r="63" spans="1:18" s="2" customFormat="1" x14ac:dyDescent="0.75">
      <c r="A63" s="427" t="str">
        <f>IF(ISBLANK(INDEX('Policy Characteristics'!A:A,MATCH($C63,'Policy Characteristics'!$C:$C,0))),"",INDEX('Policy Characteristics'!A:A,MATCH($C63,'Policy Characteristics'!$C:$C,0)))</f>
        <v>Transportation</v>
      </c>
      <c r="B63" s="427" t="str">
        <f>IF(ISBLANK(INDEX('Policy Characteristics'!B:B,MATCH($C63,'Policy Characteristics'!$C:$C,0))),"",INDEX('Policy Characteristics'!B:B,MATCH($C63,'Policy Characteristics'!$C:$C,0)))</f>
        <v>Electric Vehicle Range &amp; Charging Time</v>
      </c>
      <c r="C63" s="430" t="s">
        <v>2539</v>
      </c>
      <c r="D63" s="53"/>
      <c r="E63" s="53"/>
      <c r="F63" s="53"/>
      <c r="G63" s="53"/>
      <c r="H63" s="216">
        <v>361</v>
      </c>
      <c r="I63" s="53" t="s">
        <v>45</v>
      </c>
      <c r="J63" s="429" t="str">
        <f>IF(ISBLANK(INDEX('Policy Characteristics'!D:D,MATCH($C63,'Policy Characteristics'!$C:$C,0))),"",INDEX('Policy Characteristics'!D:D,MATCH($C63,'Policy Characteristics'!$C:$C,0)))</f>
        <v>EV Range &amp; Charging Time</v>
      </c>
      <c r="K63" s="427" t="str">
        <f>IF(ISBLANK(INDEX('Policy Characteristics'!E:E,MATCH($C63,'Policy Characteristics'!$C:$C,0))),"",INDEX('Policy Characteristics'!E:E,MATCH($C63,'Policy Characteristics'!$C:$C,0)))</f>
        <v>trans reduce EV range anxiety and charging time</v>
      </c>
      <c r="L63" s="450">
        <f>IF(ISBLANK(INDEX('Policy Characteristics'!F:F,MATCH($C63,'Policy Characteristics'!$C:$C,0))),"",INDEX('Policy Characteristics'!F:F,MATCH($C63,'Policy Characteristics'!$C:$C,0)))</f>
        <v>0</v>
      </c>
      <c r="M63" s="450">
        <f>IF(ISBLANK(INDEX('Policy Characteristics'!G:G,MATCH($C63,'Policy Characteristics'!$C:$C,0))),"",INDEX('Policy Characteristics'!G:G,MATCH($C63,'Policy Characteristics'!$C:$C,0)))</f>
        <v>1</v>
      </c>
      <c r="N63" s="450">
        <f>IF(ISBLANK(INDEX('Policy Characteristics'!H:H,MATCH($C63,'Policy Characteristics'!$C:$C,0))),"",INDEX('Policy Characteristics'!H:H,MATCH($C63,'Policy Characteristics'!$C:$C,0)))</f>
        <v>0.02</v>
      </c>
      <c r="O63" s="427" t="str">
        <f>IF(ISBLANK(INDEX('Policy Characteristics'!I:I,MATCH($C63,'Policy Characteristics'!$C:$C,0))),"",INDEX('Policy Characteristics'!I:I,MATCH($C63,'Policy Characteristics'!$C:$C,0)))</f>
        <v>% reduction in concern</v>
      </c>
      <c r="P63" s="42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v>
      </c>
      <c r="Q63" s="427" t="str">
        <f>IF(ISBLANK(INDEX('Policy Characteristics'!K:K,MATCH($C63,'Policy Characteristics'!$C:$C,0))),"",INDEX('Policy Characteristics'!K:K,MATCH($C63,'Policy Characteristics'!$C:$C,0)))</f>
        <v/>
      </c>
      <c r="R63" s="427" t="str">
        <f>IF(ISBLANK(INDEX('Policy Characteristics'!L:L,MATCH($C63,'Policy Characteristics'!$C:$C,0))),"",INDEX('Policy Characteristics'!L:L,MATCH($C63,'Policy Characteristics'!$C:$C,0)))</f>
        <v>reduce-range-anxiety-charging-time.html</v>
      </c>
    </row>
    <row r="64" spans="1:18" s="2" customFormat="1" x14ac:dyDescent="0.75">
      <c r="A64" s="427" t="str">
        <f>IF(ISBLANK(INDEX('Policy Characteristics'!A:A,MATCH($C64,'Policy Characteristics'!$C:$C,0))),"",INDEX('Policy Characteristics'!A:A,MATCH($C64,'Policy Characteristics'!$C:$C,0)))</f>
        <v>Transportation</v>
      </c>
      <c r="B64" s="427" t="str">
        <f>IF(ISBLANK(INDEX('Policy Characteristics'!B:B,MATCH($C64,'Policy Characteristics'!$C:$C,0))),"",INDEX('Policy Characteristics'!B:B,MATCH($C64,'Policy Characteristics'!$C:$C,0)))</f>
        <v>Electric Vehicle Sales Standard</v>
      </c>
      <c r="C64" s="430" t="s">
        <v>485</v>
      </c>
      <c r="D64" s="53" t="s">
        <v>47</v>
      </c>
      <c r="E64" s="53" t="s">
        <v>39</v>
      </c>
      <c r="F64" s="53" t="s">
        <v>87</v>
      </c>
      <c r="G64" s="53" t="s">
        <v>39</v>
      </c>
      <c r="H64" s="56">
        <v>186</v>
      </c>
      <c r="I64" s="53" t="s">
        <v>45</v>
      </c>
      <c r="J64" s="429" t="str">
        <f>IF(ISBLANK(INDEX('Policy Characteristics'!D:D,MATCH($C64,'Policy Characteristics'!$C:$C,0))),"",INDEX('Policy Characteristics'!D:D,MATCH($C64,'Policy Characteristics'!$C:$C,0)))</f>
        <v>EV Sales Standard</v>
      </c>
      <c r="K64" s="427" t="str">
        <f>IF(ISBLANK(INDEX('Policy Characteristics'!E:E,MATCH($C64,'Policy Characteristics'!$C:$C,0))),"",INDEX('Policy Characteristics'!E:E,MATCH($C64,'Policy Characteristics'!$C:$C,0)))</f>
        <v>trans EV minimum</v>
      </c>
      <c r="L64" s="450">
        <f>IF(ISBLANK(INDEX('Policy Characteristics'!F:F,MATCH($C64,'Policy Characteristics'!$C:$C,0))),"",INDEX('Policy Characteristics'!F:F,MATCH($C64,'Policy Characteristics'!$C:$C,0)))</f>
        <v>0</v>
      </c>
      <c r="M64" s="450">
        <f>IF(ISBLANK(INDEX('Policy Characteristics'!G:G,MATCH($C64,'Policy Characteristics'!$C:$C,0))),"",INDEX('Policy Characteristics'!G:G,MATCH($C64,'Policy Characteristics'!$C:$C,0)))</f>
        <v>1</v>
      </c>
      <c r="N64" s="450">
        <f>IF(ISBLANK(INDEX('Policy Characteristics'!H:H,MATCH($C64,'Policy Characteristics'!$C:$C,0))),"",INDEX('Policy Characteristics'!H:H,MATCH($C64,'Policy Characteristics'!$C:$C,0)))</f>
        <v>0.01</v>
      </c>
      <c r="O64" s="427" t="str">
        <f>IF(ISBLANK(INDEX('Policy Characteristics'!I:I,MATCH($C64,'Policy Characteristics'!$C:$C,0))),"",INDEX('Policy Characteristics'!I:I,MATCH($C64,'Policy Characteristics'!$C:$C,0)))</f>
        <v>% of new vehicles sold</v>
      </c>
      <c r="P64" s="42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4" s="427" t="str">
        <f>IF(ISBLANK(INDEX('Policy Characteristics'!K:K,MATCH($C64,'Policy Characteristics'!$C:$C,0))),"",INDEX('Policy Characteristics'!K:K,MATCH($C64,'Policy Characteristics'!$C:$C,0)))</f>
        <v>transportation-sector-main.html#ev-mandate</v>
      </c>
      <c r="R64" s="427" t="str">
        <f>IF(ISBLANK(INDEX('Policy Characteristics'!L:L,MATCH($C64,'Policy Characteristics'!$C:$C,0))),"",INDEX('Policy Characteristics'!L:L,MATCH($C64,'Policy Characteristics'!$C:$C,0)))</f>
        <v>ev-mandate.html</v>
      </c>
    </row>
    <row r="65" spans="1:18" s="2" customFormat="1" x14ac:dyDescent="0.75">
      <c r="A65" s="427" t="str">
        <f>IF(ISBLANK(INDEX('Policy Characteristics'!A:A,MATCH($C65,'Policy Characteristics'!$C:$C,0))),"",INDEX('Policy Characteristics'!A:A,MATCH($C65,'Policy Characteristics'!$C:$C,0)))</f>
        <v>Transportation</v>
      </c>
      <c r="B65" s="427" t="str">
        <f>IF(ISBLANK(INDEX('Policy Characteristics'!B:B,MATCH($C65,'Policy Characteristics'!$C:$C,0))),"",INDEX('Policy Characteristics'!B:B,MATCH($C65,'Policy Characteristics'!$C:$C,0)))</f>
        <v>Electric Vehicle Sales Standard</v>
      </c>
      <c r="C65" s="431" t="str">
        <f t="shared" ref="C65:C75" si="3">C$64</f>
        <v>Additional Minimum Required EV Sales Percentage</v>
      </c>
      <c r="D65" s="68" t="s">
        <v>44</v>
      </c>
      <c r="E65" s="68" t="s">
        <v>39</v>
      </c>
      <c r="F65" s="68" t="s">
        <v>88</v>
      </c>
      <c r="G65" s="68" t="s">
        <v>39</v>
      </c>
      <c r="H65" s="56">
        <v>203</v>
      </c>
      <c r="I65" s="9" t="s">
        <v>45</v>
      </c>
      <c r="J65" s="429" t="str">
        <f>IF(ISBLANK(INDEX('Policy Characteristics'!D:D,MATCH($C65,'Policy Characteristics'!$C:$C,0))),"",INDEX('Policy Characteristics'!D:D,MATCH($C65,'Policy Characteristics'!$C:$C,0)))</f>
        <v>EV Sales Standard</v>
      </c>
      <c r="K65" s="427" t="str">
        <f>IF(ISBLANK(INDEX('Policy Characteristics'!E:E,MATCH($C65,'Policy Characteristics'!$C:$C,0))),"",INDEX('Policy Characteristics'!E:E,MATCH($C65,'Policy Characteristics'!$C:$C,0)))</f>
        <v>trans EV minimum</v>
      </c>
      <c r="L65" s="450">
        <f>IF(ISBLANK(INDEX('Policy Characteristics'!F:F,MATCH($C65,'Policy Characteristics'!$C:$C,0))),"",INDEX('Policy Characteristics'!F:F,MATCH($C65,'Policy Characteristics'!$C:$C,0)))</f>
        <v>0</v>
      </c>
      <c r="M65" s="450">
        <f>IF(ISBLANK(INDEX('Policy Characteristics'!G:G,MATCH($C65,'Policy Characteristics'!$C:$C,0))),"",INDEX('Policy Characteristics'!G:G,MATCH($C65,'Policy Characteristics'!$C:$C,0)))</f>
        <v>1</v>
      </c>
      <c r="N65" s="450">
        <f>IF(ISBLANK(INDEX('Policy Characteristics'!H:H,MATCH($C65,'Policy Characteristics'!$C:$C,0))),"",INDEX('Policy Characteristics'!H:H,MATCH($C65,'Policy Characteristics'!$C:$C,0)))</f>
        <v>0.01</v>
      </c>
      <c r="O65" s="427" t="str">
        <f>IF(ISBLANK(INDEX('Policy Characteristics'!I:I,MATCH($C65,'Policy Characteristics'!$C:$C,0))),"",INDEX('Policy Characteristics'!I:I,MATCH($C65,'Policy Characteristics'!$C:$C,0)))</f>
        <v>% of new vehicles sold</v>
      </c>
      <c r="P65" s="42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5" s="427" t="str">
        <f>IF(ISBLANK(INDEX('Policy Characteristics'!K:K,MATCH($C65,'Policy Characteristics'!$C:$C,0))),"",INDEX('Policy Characteristics'!K:K,MATCH($C65,'Policy Characteristics'!$C:$C,0)))</f>
        <v>transportation-sector-main.html#ev-mandate</v>
      </c>
      <c r="R65" s="427" t="str">
        <f>IF(ISBLANK(INDEX('Policy Characteristics'!L:L,MATCH($C65,'Policy Characteristics'!$C:$C,0))),"",INDEX('Policy Characteristics'!L:L,MATCH($C65,'Policy Characteristics'!$C:$C,0)))</f>
        <v>ev-mandate.html</v>
      </c>
    </row>
    <row r="66" spans="1:18" s="2" customFormat="1" x14ac:dyDescent="0.75">
      <c r="A66" s="427" t="str">
        <f>IF(ISBLANK(INDEX('Policy Characteristics'!A:A,MATCH($C66,'Policy Characteristics'!$C:$C,0))),"",INDEX('Policy Characteristics'!A:A,MATCH($C66,'Policy Characteristics'!$C:$C,0)))</f>
        <v>Transportation</v>
      </c>
      <c r="B66" s="427" t="str">
        <f>IF(ISBLANK(INDEX('Policy Characteristics'!B:B,MATCH($C66,'Policy Characteristics'!$C:$C,0))),"",INDEX('Policy Characteristics'!B:B,MATCH($C66,'Policy Characteristics'!$C:$C,0)))</f>
        <v>Electric Vehicle Sales Standard</v>
      </c>
      <c r="C66" s="431" t="str">
        <f t="shared" si="3"/>
        <v>Additional Minimum Required EV Sales Percentage</v>
      </c>
      <c r="D66" s="68" t="s">
        <v>47</v>
      </c>
      <c r="E66" s="68" t="s">
        <v>40</v>
      </c>
      <c r="F66" s="68" t="s">
        <v>87</v>
      </c>
      <c r="G66" s="68" t="s">
        <v>40</v>
      </c>
      <c r="H66" s="56">
        <v>187</v>
      </c>
      <c r="I66" s="53" t="s">
        <v>45</v>
      </c>
      <c r="J66" s="429" t="str">
        <f>IF(ISBLANK(INDEX('Policy Characteristics'!D:D,MATCH($C66,'Policy Characteristics'!$C:$C,0))),"",INDEX('Policy Characteristics'!D:D,MATCH($C66,'Policy Characteristics'!$C:$C,0)))</f>
        <v>EV Sales Standard</v>
      </c>
      <c r="K66" s="427" t="str">
        <f>IF(ISBLANK(INDEX('Policy Characteristics'!E:E,MATCH($C66,'Policy Characteristics'!$C:$C,0))),"",INDEX('Policy Characteristics'!E:E,MATCH($C66,'Policy Characteristics'!$C:$C,0)))</f>
        <v>trans EV minimum</v>
      </c>
      <c r="L66" s="450">
        <f>IF(ISBLANK(INDEX('Policy Characteristics'!F:F,MATCH($C66,'Policy Characteristics'!$C:$C,0))),"",INDEX('Policy Characteristics'!F:F,MATCH($C66,'Policy Characteristics'!$C:$C,0)))</f>
        <v>0</v>
      </c>
      <c r="M66" s="450">
        <f>IF(ISBLANK(INDEX('Policy Characteristics'!G:G,MATCH($C66,'Policy Characteristics'!$C:$C,0))),"",INDEX('Policy Characteristics'!G:G,MATCH($C66,'Policy Characteristics'!$C:$C,0)))</f>
        <v>1</v>
      </c>
      <c r="N66" s="450">
        <f>IF(ISBLANK(INDEX('Policy Characteristics'!H:H,MATCH($C66,'Policy Characteristics'!$C:$C,0))),"",INDEX('Policy Characteristics'!H:H,MATCH($C66,'Policy Characteristics'!$C:$C,0)))</f>
        <v>0.01</v>
      </c>
      <c r="O66" s="427" t="str">
        <f>IF(ISBLANK(INDEX('Policy Characteristics'!I:I,MATCH($C66,'Policy Characteristics'!$C:$C,0))),"",INDEX('Policy Characteristics'!I:I,MATCH($C66,'Policy Characteristics'!$C:$C,0)))</f>
        <v>% of new vehicles sold</v>
      </c>
      <c r="P66" s="42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6" s="427" t="str">
        <f>IF(ISBLANK(INDEX('Policy Characteristics'!K:K,MATCH($C66,'Policy Characteristics'!$C:$C,0))),"",INDEX('Policy Characteristics'!K:K,MATCH($C66,'Policy Characteristics'!$C:$C,0)))</f>
        <v>transportation-sector-main.html#ev-mandate</v>
      </c>
      <c r="R66" s="427" t="str">
        <f>IF(ISBLANK(INDEX('Policy Characteristics'!L:L,MATCH($C66,'Policy Characteristics'!$C:$C,0))),"",INDEX('Policy Characteristics'!L:L,MATCH($C66,'Policy Characteristics'!$C:$C,0)))</f>
        <v>ev-mandate.html</v>
      </c>
    </row>
    <row r="67" spans="1:18" s="2" customFormat="1" x14ac:dyDescent="0.75">
      <c r="A67" s="427" t="str">
        <f>IF(ISBLANK(INDEX('Policy Characteristics'!A:A,MATCH($C67,'Policy Characteristics'!$C:$C,0))),"",INDEX('Policy Characteristics'!A:A,MATCH($C67,'Policy Characteristics'!$C:$C,0)))</f>
        <v>Transportation</v>
      </c>
      <c r="B67" s="427" t="str">
        <f>IF(ISBLANK(INDEX('Policy Characteristics'!B:B,MATCH($C67,'Policy Characteristics'!$C:$C,0))),"",INDEX('Policy Characteristics'!B:B,MATCH($C67,'Policy Characteristics'!$C:$C,0)))</f>
        <v>Electric Vehicle Sales Standard</v>
      </c>
      <c r="C67" s="431" t="str">
        <f t="shared" si="3"/>
        <v>Additional Minimum Required EV Sales Percentage</v>
      </c>
      <c r="D67" s="68" t="s">
        <v>44</v>
      </c>
      <c r="E67" s="68" t="s">
        <v>40</v>
      </c>
      <c r="F67" s="68" t="s">
        <v>88</v>
      </c>
      <c r="G67" s="68" t="s">
        <v>40</v>
      </c>
      <c r="H67" s="56">
        <v>191</v>
      </c>
      <c r="I67" s="53" t="s">
        <v>45</v>
      </c>
      <c r="J67" s="429" t="str">
        <f>IF(ISBLANK(INDEX('Policy Characteristics'!D:D,MATCH($C67,'Policy Characteristics'!$C:$C,0))),"",INDEX('Policy Characteristics'!D:D,MATCH($C67,'Policy Characteristics'!$C:$C,0)))</f>
        <v>EV Sales Standard</v>
      </c>
      <c r="K67" s="427" t="str">
        <f>IF(ISBLANK(INDEX('Policy Characteristics'!E:E,MATCH($C67,'Policy Characteristics'!$C:$C,0))),"",INDEX('Policy Characteristics'!E:E,MATCH($C67,'Policy Characteristics'!$C:$C,0)))</f>
        <v>trans EV minimum</v>
      </c>
      <c r="L67" s="450">
        <f>IF(ISBLANK(INDEX('Policy Characteristics'!F:F,MATCH($C67,'Policy Characteristics'!$C:$C,0))),"",INDEX('Policy Characteristics'!F:F,MATCH($C67,'Policy Characteristics'!$C:$C,0)))</f>
        <v>0</v>
      </c>
      <c r="M67" s="450">
        <f>IF(ISBLANK(INDEX('Policy Characteristics'!G:G,MATCH($C67,'Policy Characteristics'!$C:$C,0))),"",INDEX('Policy Characteristics'!G:G,MATCH($C67,'Policy Characteristics'!$C:$C,0)))</f>
        <v>1</v>
      </c>
      <c r="N67" s="450">
        <f>IF(ISBLANK(INDEX('Policy Characteristics'!H:H,MATCH($C67,'Policy Characteristics'!$C:$C,0))),"",INDEX('Policy Characteristics'!H:H,MATCH($C67,'Policy Characteristics'!$C:$C,0)))</f>
        <v>0.01</v>
      </c>
      <c r="O67" s="427" t="str">
        <f>IF(ISBLANK(INDEX('Policy Characteristics'!I:I,MATCH($C67,'Policy Characteristics'!$C:$C,0))),"",INDEX('Policy Characteristics'!I:I,MATCH($C67,'Policy Characteristics'!$C:$C,0)))</f>
        <v>% of new vehicles sold</v>
      </c>
      <c r="P67" s="42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7" s="427" t="str">
        <f>IF(ISBLANK(INDEX('Policy Characteristics'!K:K,MATCH($C67,'Policy Characteristics'!$C:$C,0))),"",INDEX('Policy Characteristics'!K:K,MATCH($C67,'Policy Characteristics'!$C:$C,0)))</f>
        <v>transportation-sector-main.html#ev-mandate</v>
      </c>
      <c r="R67" s="427" t="str">
        <f>IF(ISBLANK(INDEX('Policy Characteristics'!L:L,MATCH($C67,'Policy Characteristics'!$C:$C,0))),"",INDEX('Policy Characteristics'!L:L,MATCH($C67,'Policy Characteristics'!$C:$C,0)))</f>
        <v>ev-mandate.html</v>
      </c>
    </row>
    <row r="68" spans="1:18" s="2" customFormat="1" x14ac:dyDescent="0.75">
      <c r="A68" s="427" t="str">
        <f>IF(ISBLANK(INDEX('Policy Characteristics'!A:A,MATCH($C68,'Policy Characteristics'!$C:$C,0))),"",INDEX('Policy Characteristics'!A:A,MATCH($C68,'Policy Characteristics'!$C:$C,0)))</f>
        <v>Transportation</v>
      </c>
      <c r="B68" s="427" t="str">
        <f>IF(ISBLANK(INDEX('Policy Characteristics'!B:B,MATCH($C68,'Policy Characteristics'!$C:$C,0))),"",INDEX('Policy Characteristics'!B:B,MATCH($C68,'Policy Characteristics'!$C:$C,0)))</f>
        <v>Electric Vehicle Sales Standard</v>
      </c>
      <c r="C68" s="431" t="str">
        <f t="shared" si="3"/>
        <v>Additional Minimum Required EV Sales Percentage</v>
      </c>
      <c r="D68" s="68" t="s">
        <v>47</v>
      </c>
      <c r="E68" s="68" t="s">
        <v>41</v>
      </c>
      <c r="F68" s="68" t="s">
        <v>87</v>
      </c>
      <c r="G68" s="68" t="s">
        <v>89</v>
      </c>
      <c r="H68" s="56">
        <v>496</v>
      </c>
      <c r="I68" s="53" t="s">
        <v>45</v>
      </c>
      <c r="J68" s="429" t="str">
        <f>IF(ISBLANK(INDEX('Policy Characteristics'!D:D,MATCH($C68,'Policy Characteristics'!$C:$C,0))),"",INDEX('Policy Characteristics'!D:D,MATCH($C68,'Policy Characteristics'!$C:$C,0)))</f>
        <v>EV Sales Standard</v>
      </c>
      <c r="K68" s="427" t="str">
        <f>IF(ISBLANK(INDEX('Policy Characteristics'!E:E,MATCH($C68,'Policy Characteristics'!$C:$C,0))),"",INDEX('Policy Characteristics'!E:E,MATCH($C68,'Policy Characteristics'!$C:$C,0)))</f>
        <v>trans EV minimum</v>
      </c>
      <c r="L68" s="450">
        <f>IF(ISBLANK(INDEX('Policy Characteristics'!F:F,MATCH($C68,'Policy Characteristics'!$C:$C,0))),"",INDEX('Policy Characteristics'!F:F,MATCH($C68,'Policy Characteristics'!$C:$C,0)))</f>
        <v>0</v>
      </c>
      <c r="M68" s="450">
        <f>IF(ISBLANK(INDEX('Policy Characteristics'!G:G,MATCH($C68,'Policy Characteristics'!$C:$C,0))),"",INDEX('Policy Characteristics'!G:G,MATCH($C68,'Policy Characteristics'!$C:$C,0)))</f>
        <v>1</v>
      </c>
      <c r="N68" s="450">
        <f>IF(ISBLANK(INDEX('Policy Characteristics'!H:H,MATCH($C68,'Policy Characteristics'!$C:$C,0))),"",INDEX('Policy Characteristics'!H:H,MATCH($C68,'Policy Characteristics'!$C:$C,0)))</f>
        <v>0.01</v>
      </c>
      <c r="O68" s="427" t="str">
        <f>IF(ISBLANK(INDEX('Policy Characteristics'!I:I,MATCH($C68,'Policy Characteristics'!$C:$C,0))),"",INDEX('Policy Characteristics'!I:I,MATCH($C68,'Policy Characteristics'!$C:$C,0)))</f>
        <v>% of new vehicles sold</v>
      </c>
      <c r="P68" s="42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8" s="427" t="str">
        <f>IF(ISBLANK(INDEX('Policy Characteristics'!K:K,MATCH($C68,'Policy Characteristics'!$C:$C,0))),"",INDEX('Policy Characteristics'!K:K,MATCH($C68,'Policy Characteristics'!$C:$C,0)))</f>
        <v>transportation-sector-main.html#ev-mandate</v>
      </c>
      <c r="R68" s="427" t="str">
        <f>IF(ISBLANK(INDEX('Policy Characteristics'!L:L,MATCH($C68,'Policy Characteristics'!$C:$C,0))),"",INDEX('Policy Characteristics'!L:L,MATCH($C68,'Policy Characteristics'!$C:$C,0)))</f>
        <v>ev-mandate.html</v>
      </c>
    </row>
    <row r="69" spans="1:18" s="2" customFormat="1" x14ac:dyDescent="0.75">
      <c r="A69" s="427" t="str">
        <f>IF(ISBLANK(INDEX('Policy Characteristics'!A:A,MATCH($C69,'Policy Characteristics'!$C:$C,0))),"",INDEX('Policy Characteristics'!A:A,MATCH($C69,'Policy Characteristics'!$C:$C,0)))</f>
        <v>Transportation</v>
      </c>
      <c r="B69" s="427" t="str">
        <f>IF(ISBLANK(INDEX('Policy Characteristics'!B:B,MATCH($C69,'Policy Characteristics'!$C:$C,0))),"",INDEX('Policy Characteristics'!B:B,MATCH($C69,'Policy Characteristics'!$C:$C,0)))</f>
        <v>Electric Vehicle Sales Standard</v>
      </c>
      <c r="C69" s="431" t="str">
        <f t="shared" si="3"/>
        <v>Additional Minimum Required EV Sales Percentage</v>
      </c>
      <c r="D69" s="68" t="s">
        <v>44</v>
      </c>
      <c r="E69" s="68" t="s">
        <v>41</v>
      </c>
      <c r="F69" s="68" t="s">
        <v>88</v>
      </c>
      <c r="G69" s="68" t="s">
        <v>89</v>
      </c>
      <c r="H69" s="56">
        <v>497</v>
      </c>
      <c r="I69" s="53" t="s">
        <v>45</v>
      </c>
      <c r="J69" s="429" t="str">
        <f>IF(ISBLANK(INDEX('Policy Characteristics'!D:D,MATCH($C69,'Policy Characteristics'!$C:$C,0))),"",INDEX('Policy Characteristics'!D:D,MATCH($C69,'Policy Characteristics'!$C:$C,0)))</f>
        <v>EV Sales Standard</v>
      </c>
      <c r="K69" s="427" t="str">
        <f>IF(ISBLANK(INDEX('Policy Characteristics'!E:E,MATCH($C69,'Policy Characteristics'!$C:$C,0))),"",INDEX('Policy Characteristics'!E:E,MATCH($C69,'Policy Characteristics'!$C:$C,0)))</f>
        <v>trans EV minimum</v>
      </c>
      <c r="L69" s="450">
        <f>IF(ISBLANK(INDEX('Policy Characteristics'!F:F,MATCH($C69,'Policy Characteristics'!$C:$C,0))),"",INDEX('Policy Characteristics'!F:F,MATCH($C69,'Policy Characteristics'!$C:$C,0)))</f>
        <v>0</v>
      </c>
      <c r="M69" s="450">
        <f>IF(ISBLANK(INDEX('Policy Characteristics'!G:G,MATCH($C69,'Policy Characteristics'!$C:$C,0))),"",INDEX('Policy Characteristics'!G:G,MATCH($C69,'Policy Characteristics'!$C:$C,0)))</f>
        <v>1</v>
      </c>
      <c r="N69" s="450">
        <f>IF(ISBLANK(INDEX('Policy Characteristics'!H:H,MATCH($C69,'Policy Characteristics'!$C:$C,0))),"",INDEX('Policy Characteristics'!H:H,MATCH($C69,'Policy Characteristics'!$C:$C,0)))</f>
        <v>0.01</v>
      </c>
      <c r="O69" s="427" t="str">
        <f>IF(ISBLANK(INDEX('Policy Characteristics'!I:I,MATCH($C69,'Policy Characteristics'!$C:$C,0))),"",INDEX('Policy Characteristics'!I:I,MATCH($C69,'Policy Characteristics'!$C:$C,0)))</f>
        <v>% of new vehicles sold</v>
      </c>
      <c r="P69" s="42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9" s="427" t="str">
        <f>IF(ISBLANK(INDEX('Policy Characteristics'!K:K,MATCH($C69,'Policy Characteristics'!$C:$C,0))),"",INDEX('Policy Characteristics'!K:K,MATCH($C69,'Policy Characteristics'!$C:$C,0)))</f>
        <v>transportation-sector-main.html#ev-mandate</v>
      </c>
      <c r="R69" s="427" t="str">
        <f>IF(ISBLANK(INDEX('Policy Characteristics'!L:L,MATCH($C69,'Policy Characteristics'!$C:$C,0))),"",INDEX('Policy Characteristics'!L:L,MATCH($C69,'Policy Characteristics'!$C:$C,0)))</f>
        <v>ev-mandate.html</v>
      </c>
    </row>
    <row r="70" spans="1:18" s="2" customFormat="1" x14ac:dyDescent="0.75">
      <c r="A70" s="427" t="str">
        <f>IF(ISBLANK(INDEX('Policy Characteristics'!A:A,MATCH($C70,'Policy Characteristics'!$C:$C,0))),"",INDEX('Policy Characteristics'!A:A,MATCH($C70,'Policy Characteristics'!$C:$C,0)))</f>
        <v>Transportation</v>
      </c>
      <c r="B70" s="427" t="str">
        <f>IF(ISBLANK(INDEX('Policy Characteristics'!B:B,MATCH($C70,'Policy Characteristics'!$C:$C,0))),"",INDEX('Policy Characteristics'!B:B,MATCH($C70,'Policy Characteristics'!$C:$C,0)))</f>
        <v>Electric Vehicle Sales Standard</v>
      </c>
      <c r="C70" s="431" t="str">
        <f t="shared" si="3"/>
        <v>Additional Minimum Required EV Sales Percentage</v>
      </c>
      <c r="D70" s="68" t="s">
        <v>47</v>
      </c>
      <c r="E70" s="68" t="s">
        <v>42</v>
      </c>
      <c r="F70" s="68" t="s">
        <v>87</v>
      </c>
      <c r="G70" s="68" t="s">
        <v>90</v>
      </c>
      <c r="H70" s="56">
        <v>498</v>
      </c>
      <c r="I70" s="53" t="s">
        <v>45</v>
      </c>
      <c r="J70" s="429" t="str">
        <f>IF(ISBLANK(INDEX('Policy Characteristics'!D:D,MATCH($C70,'Policy Characteristics'!$C:$C,0))),"",INDEX('Policy Characteristics'!D:D,MATCH($C70,'Policy Characteristics'!$C:$C,0)))</f>
        <v>EV Sales Standard</v>
      </c>
      <c r="K70" s="427" t="str">
        <f>IF(ISBLANK(INDEX('Policy Characteristics'!E:E,MATCH($C70,'Policy Characteristics'!$C:$C,0))),"",INDEX('Policy Characteristics'!E:E,MATCH($C70,'Policy Characteristics'!$C:$C,0)))</f>
        <v>trans EV minimum</v>
      </c>
      <c r="L70" s="450">
        <f>IF(ISBLANK(INDEX('Policy Characteristics'!F:F,MATCH($C70,'Policy Characteristics'!$C:$C,0))),"",INDEX('Policy Characteristics'!F:F,MATCH($C70,'Policy Characteristics'!$C:$C,0)))</f>
        <v>0</v>
      </c>
      <c r="M70" s="450">
        <f>IF(ISBLANK(INDEX('Policy Characteristics'!G:G,MATCH($C70,'Policy Characteristics'!$C:$C,0))),"",INDEX('Policy Characteristics'!G:G,MATCH($C70,'Policy Characteristics'!$C:$C,0)))</f>
        <v>1</v>
      </c>
      <c r="N70" s="450">
        <f>IF(ISBLANK(INDEX('Policy Characteristics'!H:H,MATCH($C70,'Policy Characteristics'!$C:$C,0))),"",INDEX('Policy Characteristics'!H:H,MATCH($C70,'Policy Characteristics'!$C:$C,0)))</f>
        <v>0.01</v>
      </c>
      <c r="O70" s="427" t="str">
        <f>IF(ISBLANK(INDEX('Policy Characteristics'!I:I,MATCH($C70,'Policy Characteristics'!$C:$C,0))),"",INDEX('Policy Characteristics'!I:I,MATCH($C70,'Policy Characteristics'!$C:$C,0)))</f>
        <v>% of new vehicles sold</v>
      </c>
      <c r="P70" s="42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0" s="427" t="str">
        <f>IF(ISBLANK(INDEX('Policy Characteristics'!K:K,MATCH($C70,'Policy Characteristics'!$C:$C,0))),"",INDEX('Policy Characteristics'!K:K,MATCH($C70,'Policy Characteristics'!$C:$C,0)))</f>
        <v>transportation-sector-main.html#ev-mandate</v>
      </c>
      <c r="R70" s="427" t="str">
        <f>IF(ISBLANK(INDEX('Policy Characteristics'!L:L,MATCH($C70,'Policy Characteristics'!$C:$C,0))),"",INDEX('Policy Characteristics'!L:L,MATCH($C70,'Policy Characteristics'!$C:$C,0)))</f>
        <v>ev-mandate.html</v>
      </c>
    </row>
    <row r="71" spans="1:18" s="2" customFormat="1" x14ac:dyDescent="0.75">
      <c r="A71" s="427" t="str">
        <f>IF(ISBLANK(INDEX('Policy Characteristics'!A:A,MATCH($C71,'Policy Characteristics'!$C:$C,0))),"",INDEX('Policy Characteristics'!A:A,MATCH($C71,'Policy Characteristics'!$C:$C,0)))</f>
        <v>Transportation</v>
      </c>
      <c r="B71" s="427" t="str">
        <f>IF(ISBLANK(INDEX('Policy Characteristics'!B:B,MATCH($C71,'Policy Characteristics'!$C:$C,0))),"",INDEX('Policy Characteristics'!B:B,MATCH($C71,'Policy Characteristics'!$C:$C,0)))</f>
        <v>Electric Vehicle Sales Standard</v>
      </c>
      <c r="C71" s="431" t="str">
        <f t="shared" si="3"/>
        <v>Additional Minimum Required EV Sales Percentage</v>
      </c>
      <c r="D71" s="68" t="s">
        <v>44</v>
      </c>
      <c r="E71" s="68" t="s">
        <v>42</v>
      </c>
      <c r="F71" s="68" t="s">
        <v>88</v>
      </c>
      <c r="G71" s="68" t="s">
        <v>90</v>
      </c>
      <c r="H71" s="56">
        <v>499</v>
      </c>
      <c r="I71" s="53" t="s">
        <v>45</v>
      </c>
      <c r="J71" s="429" t="str">
        <f>IF(ISBLANK(INDEX('Policy Characteristics'!D:D,MATCH($C71,'Policy Characteristics'!$C:$C,0))),"",INDEX('Policy Characteristics'!D:D,MATCH($C71,'Policy Characteristics'!$C:$C,0)))</f>
        <v>EV Sales Standard</v>
      </c>
      <c r="K71" s="427" t="str">
        <f>IF(ISBLANK(INDEX('Policy Characteristics'!E:E,MATCH($C71,'Policy Characteristics'!$C:$C,0))),"",INDEX('Policy Characteristics'!E:E,MATCH($C71,'Policy Characteristics'!$C:$C,0)))</f>
        <v>trans EV minimum</v>
      </c>
      <c r="L71" s="450">
        <f>IF(ISBLANK(INDEX('Policy Characteristics'!F:F,MATCH($C71,'Policy Characteristics'!$C:$C,0))),"",INDEX('Policy Characteristics'!F:F,MATCH($C71,'Policy Characteristics'!$C:$C,0)))</f>
        <v>0</v>
      </c>
      <c r="M71" s="450">
        <f>IF(ISBLANK(INDEX('Policy Characteristics'!G:G,MATCH($C71,'Policy Characteristics'!$C:$C,0))),"",INDEX('Policy Characteristics'!G:G,MATCH($C71,'Policy Characteristics'!$C:$C,0)))</f>
        <v>1</v>
      </c>
      <c r="N71" s="450">
        <f>IF(ISBLANK(INDEX('Policy Characteristics'!H:H,MATCH($C71,'Policy Characteristics'!$C:$C,0))),"",INDEX('Policy Characteristics'!H:H,MATCH($C71,'Policy Characteristics'!$C:$C,0)))</f>
        <v>0.01</v>
      </c>
      <c r="O71" s="427" t="str">
        <f>IF(ISBLANK(INDEX('Policy Characteristics'!I:I,MATCH($C71,'Policy Characteristics'!$C:$C,0))),"",INDEX('Policy Characteristics'!I:I,MATCH($C71,'Policy Characteristics'!$C:$C,0)))</f>
        <v>% of new vehicles sold</v>
      </c>
      <c r="P71" s="42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1" s="427" t="str">
        <f>IF(ISBLANK(INDEX('Policy Characteristics'!K:K,MATCH($C71,'Policy Characteristics'!$C:$C,0))),"",INDEX('Policy Characteristics'!K:K,MATCH($C71,'Policy Characteristics'!$C:$C,0)))</f>
        <v>transportation-sector-main.html#ev-mandate</v>
      </c>
      <c r="R71" s="427" t="str">
        <f>IF(ISBLANK(INDEX('Policy Characteristics'!L:L,MATCH($C71,'Policy Characteristics'!$C:$C,0))),"",INDEX('Policy Characteristics'!L:L,MATCH($C71,'Policy Characteristics'!$C:$C,0)))</f>
        <v>ev-mandate.html</v>
      </c>
    </row>
    <row r="72" spans="1:18" s="2" customFormat="1" x14ac:dyDescent="0.75">
      <c r="A72" s="427" t="str">
        <f>IF(ISBLANK(INDEX('Policy Characteristics'!A:A,MATCH($C72,'Policy Characteristics'!$C:$C,0))),"",INDEX('Policy Characteristics'!A:A,MATCH($C72,'Policy Characteristics'!$C:$C,0)))</f>
        <v>Transportation</v>
      </c>
      <c r="B72" s="427" t="str">
        <f>IF(ISBLANK(INDEX('Policy Characteristics'!B:B,MATCH($C72,'Policy Characteristics'!$C:$C,0))),"",INDEX('Policy Characteristics'!B:B,MATCH($C72,'Policy Characteristics'!$C:$C,0)))</f>
        <v>Electric Vehicle Sales Standard</v>
      </c>
      <c r="C72" s="431" t="str">
        <f t="shared" si="3"/>
        <v>Additional Minimum Required EV Sales Percentage</v>
      </c>
      <c r="D72" s="68" t="s">
        <v>47</v>
      </c>
      <c r="E72" s="68" t="s">
        <v>43</v>
      </c>
      <c r="F72" s="68" t="s">
        <v>87</v>
      </c>
      <c r="G72" s="68" t="s">
        <v>91</v>
      </c>
      <c r="H72" s="56">
        <v>500</v>
      </c>
      <c r="I72" s="53" t="s">
        <v>45</v>
      </c>
      <c r="J72" s="429" t="str">
        <f>IF(ISBLANK(INDEX('Policy Characteristics'!D:D,MATCH($C72,'Policy Characteristics'!$C:$C,0))),"",INDEX('Policy Characteristics'!D:D,MATCH($C72,'Policy Characteristics'!$C:$C,0)))</f>
        <v>EV Sales Standard</v>
      </c>
      <c r="K72" s="427" t="str">
        <f>IF(ISBLANK(INDEX('Policy Characteristics'!E:E,MATCH($C72,'Policy Characteristics'!$C:$C,0))),"",INDEX('Policy Characteristics'!E:E,MATCH($C72,'Policy Characteristics'!$C:$C,0)))</f>
        <v>trans EV minimum</v>
      </c>
      <c r="L72" s="450">
        <f>IF(ISBLANK(INDEX('Policy Characteristics'!F:F,MATCH($C72,'Policy Characteristics'!$C:$C,0))),"",INDEX('Policy Characteristics'!F:F,MATCH($C72,'Policy Characteristics'!$C:$C,0)))</f>
        <v>0</v>
      </c>
      <c r="M72" s="450">
        <f>IF(ISBLANK(INDEX('Policy Characteristics'!G:G,MATCH($C72,'Policy Characteristics'!$C:$C,0))),"",INDEX('Policy Characteristics'!G:G,MATCH($C72,'Policy Characteristics'!$C:$C,0)))</f>
        <v>1</v>
      </c>
      <c r="N72" s="450">
        <f>IF(ISBLANK(INDEX('Policy Characteristics'!H:H,MATCH($C72,'Policy Characteristics'!$C:$C,0))),"",INDEX('Policy Characteristics'!H:H,MATCH($C72,'Policy Characteristics'!$C:$C,0)))</f>
        <v>0.01</v>
      </c>
      <c r="O72" s="427" t="str">
        <f>IF(ISBLANK(INDEX('Policy Characteristics'!I:I,MATCH($C72,'Policy Characteristics'!$C:$C,0))),"",INDEX('Policy Characteristics'!I:I,MATCH($C72,'Policy Characteristics'!$C:$C,0)))</f>
        <v>% of new vehicles sold</v>
      </c>
      <c r="P72" s="42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2" s="427" t="str">
        <f>IF(ISBLANK(INDEX('Policy Characteristics'!K:K,MATCH($C72,'Policy Characteristics'!$C:$C,0))),"",INDEX('Policy Characteristics'!K:K,MATCH($C72,'Policy Characteristics'!$C:$C,0)))</f>
        <v>transportation-sector-main.html#ev-mandate</v>
      </c>
      <c r="R72" s="427" t="str">
        <f>IF(ISBLANK(INDEX('Policy Characteristics'!L:L,MATCH($C72,'Policy Characteristics'!$C:$C,0))),"",INDEX('Policy Characteristics'!L:L,MATCH($C72,'Policy Characteristics'!$C:$C,0)))</f>
        <v>ev-mandate.html</v>
      </c>
    </row>
    <row r="73" spans="1:18" s="2" customFormat="1" x14ac:dyDescent="0.75">
      <c r="A73" s="427" t="str">
        <f>IF(ISBLANK(INDEX('Policy Characteristics'!A:A,MATCH($C73,'Policy Characteristics'!$C:$C,0))),"",INDEX('Policy Characteristics'!A:A,MATCH($C73,'Policy Characteristics'!$C:$C,0)))</f>
        <v>Transportation</v>
      </c>
      <c r="B73" s="427" t="str">
        <f>IF(ISBLANK(INDEX('Policy Characteristics'!B:B,MATCH($C73,'Policy Characteristics'!$C:$C,0))),"",INDEX('Policy Characteristics'!B:B,MATCH($C73,'Policy Characteristics'!$C:$C,0)))</f>
        <v>Electric Vehicle Sales Standard</v>
      </c>
      <c r="C73" s="431" t="str">
        <f t="shared" si="3"/>
        <v>Additional Minimum Required EV Sales Percentage</v>
      </c>
      <c r="D73" s="68" t="s">
        <v>44</v>
      </c>
      <c r="E73" s="68" t="s">
        <v>43</v>
      </c>
      <c r="F73" s="68" t="s">
        <v>88</v>
      </c>
      <c r="G73" s="68" t="s">
        <v>91</v>
      </c>
      <c r="H73" s="56">
        <v>501</v>
      </c>
      <c r="I73" s="53" t="s">
        <v>45</v>
      </c>
      <c r="J73" s="429" t="str">
        <f>IF(ISBLANK(INDEX('Policy Characteristics'!D:D,MATCH($C73,'Policy Characteristics'!$C:$C,0))),"",INDEX('Policy Characteristics'!D:D,MATCH($C73,'Policy Characteristics'!$C:$C,0)))</f>
        <v>EV Sales Standard</v>
      </c>
      <c r="K73" s="427" t="str">
        <f>IF(ISBLANK(INDEX('Policy Characteristics'!E:E,MATCH($C73,'Policy Characteristics'!$C:$C,0))),"",INDEX('Policy Characteristics'!E:E,MATCH($C73,'Policy Characteristics'!$C:$C,0)))</f>
        <v>trans EV minimum</v>
      </c>
      <c r="L73" s="450">
        <f>IF(ISBLANK(INDEX('Policy Characteristics'!F:F,MATCH($C73,'Policy Characteristics'!$C:$C,0))),"",INDEX('Policy Characteristics'!F:F,MATCH($C73,'Policy Characteristics'!$C:$C,0)))</f>
        <v>0</v>
      </c>
      <c r="M73" s="450">
        <f>IF(ISBLANK(INDEX('Policy Characteristics'!G:G,MATCH($C73,'Policy Characteristics'!$C:$C,0))),"",INDEX('Policy Characteristics'!G:G,MATCH($C73,'Policy Characteristics'!$C:$C,0)))</f>
        <v>1</v>
      </c>
      <c r="N73" s="450">
        <f>IF(ISBLANK(INDEX('Policy Characteristics'!H:H,MATCH($C73,'Policy Characteristics'!$C:$C,0))),"",INDEX('Policy Characteristics'!H:H,MATCH($C73,'Policy Characteristics'!$C:$C,0)))</f>
        <v>0.01</v>
      </c>
      <c r="O73" s="427" t="str">
        <f>IF(ISBLANK(INDEX('Policy Characteristics'!I:I,MATCH($C73,'Policy Characteristics'!$C:$C,0))),"",INDEX('Policy Characteristics'!I:I,MATCH($C73,'Policy Characteristics'!$C:$C,0)))</f>
        <v>% of new vehicles sold</v>
      </c>
      <c r="P73" s="42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3" s="427" t="str">
        <f>IF(ISBLANK(INDEX('Policy Characteristics'!K:K,MATCH($C73,'Policy Characteristics'!$C:$C,0))),"",INDEX('Policy Characteristics'!K:K,MATCH($C73,'Policy Characteristics'!$C:$C,0)))</f>
        <v>transportation-sector-main.html#ev-mandate</v>
      </c>
      <c r="R73" s="427" t="str">
        <f>IF(ISBLANK(INDEX('Policy Characteristics'!L:L,MATCH($C73,'Policy Characteristics'!$C:$C,0))),"",INDEX('Policy Characteristics'!L:L,MATCH($C73,'Policy Characteristics'!$C:$C,0)))</f>
        <v>ev-mandate.html</v>
      </c>
    </row>
    <row r="74" spans="1:18" s="2" customFormat="1" x14ac:dyDescent="0.75">
      <c r="A74" s="427" t="str">
        <f>IF(ISBLANK(INDEX('Policy Characteristics'!A:A,MATCH($C74,'Policy Characteristics'!$C:$C,0))),"",INDEX('Policy Characteristics'!A:A,MATCH($C74,'Policy Characteristics'!$C:$C,0)))</f>
        <v>Transportation</v>
      </c>
      <c r="B74" s="427" t="str">
        <f>IF(ISBLANK(INDEX('Policy Characteristics'!B:B,MATCH($C74,'Policy Characteristics'!$C:$C,0))),"",INDEX('Policy Characteristics'!B:B,MATCH($C74,'Policy Characteristics'!$C:$C,0)))</f>
        <v>Electric Vehicle Sales Standard</v>
      </c>
      <c r="C74" s="431" t="str">
        <f t="shared" si="3"/>
        <v>Additional Minimum Required EV Sales Percentage</v>
      </c>
      <c r="D74" s="68" t="s">
        <v>47</v>
      </c>
      <c r="E74" s="68" t="s">
        <v>118</v>
      </c>
      <c r="F74" s="68" t="s">
        <v>87</v>
      </c>
      <c r="G74" s="68" t="s">
        <v>152</v>
      </c>
      <c r="H74" s="56">
        <v>188</v>
      </c>
      <c r="I74" s="53" t="s">
        <v>45</v>
      </c>
      <c r="J74" s="429" t="str">
        <f>IF(ISBLANK(INDEX('Policy Characteristics'!D:D,MATCH($C74,'Policy Characteristics'!$C:$C,0))),"",INDEX('Policy Characteristics'!D:D,MATCH($C74,'Policy Characteristics'!$C:$C,0)))</f>
        <v>EV Sales Standard</v>
      </c>
      <c r="K74" s="427" t="str">
        <f>IF(ISBLANK(INDEX('Policy Characteristics'!E:E,MATCH($C74,'Policy Characteristics'!$C:$C,0))),"",INDEX('Policy Characteristics'!E:E,MATCH($C74,'Policy Characteristics'!$C:$C,0)))</f>
        <v>trans EV minimum</v>
      </c>
      <c r="L74" s="450">
        <f>IF(ISBLANK(INDEX('Policy Characteristics'!F:F,MATCH($C74,'Policy Characteristics'!$C:$C,0))),"",INDEX('Policy Characteristics'!F:F,MATCH($C74,'Policy Characteristics'!$C:$C,0)))</f>
        <v>0</v>
      </c>
      <c r="M74" s="450">
        <f>IF(ISBLANK(INDEX('Policy Characteristics'!G:G,MATCH($C74,'Policy Characteristics'!$C:$C,0))),"",INDEX('Policy Characteristics'!G:G,MATCH($C74,'Policy Characteristics'!$C:$C,0)))</f>
        <v>1</v>
      </c>
      <c r="N74" s="450">
        <f>IF(ISBLANK(INDEX('Policy Characteristics'!H:H,MATCH($C74,'Policy Characteristics'!$C:$C,0))),"",INDEX('Policy Characteristics'!H:H,MATCH($C74,'Policy Characteristics'!$C:$C,0)))</f>
        <v>0.01</v>
      </c>
      <c r="O74" s="427" t="str">
        <f>IF(ISBLANK(INDEX('Policy Characteristics'!I:I,MATCH($C74,'Policy Characteristics'!$C:$C,0))),"",INDEX('Policy Characteristics'!I:I,MATCH($C74,'Policy Characteristics'!$C:$C,0)))</f>
        <v>% of new vehicles sold</v>
      </c>
      <c r="P74" s="42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4" s="427" t="str">
        <f>IF(ISBLANK(INDEX('Policy Characteristics'!K:K,MATCH($C74,'Policy Characteristics'!$C:$C,0))),"",INDEX('Policy Characteristics'!K:K,MATCH($C74,'Policy Characteristics'!$C:$C,0)))</f>
        <v>transportation-sector-main.html#ev-mandate</v>
      </c>
      <c r="R74" s="427" t="str">
        <f>IF(ISBLANK(INDEX('Policy Characteristics'!L:L,MATCH($C74,'Policy Characteristics'!$C:$C,0))),"",INDEX('Policy Characteristics'!L:L,MATCH($C74,'Policy Characteristics'!$C:$C,0)))</f>
        <v>ev-mandate.html</v>
      </c>
    </row>
    <row r="75" spans="1:18" s="2" customFormat="1" x14ac:dyDescent="0.75">
      <c r="A75" s="427" t="str">
        <f>IF(ISBLANK(INDEX('Policy Characteristics'!A:A,MATCH($C75,'Policy Characteristics'!$C:$C,0))),"",INDEX('Policy Characteristics'!A:A,MATCH($C75,'Policy Characteristics'!$C:$C,0)))</f>
        <v>Transportation</v>
      </c>
      <c r="B75" s="427" t="str">
        <f>IF(ISBLANK(INDEX('Policy Characteristics'!B:B,MATCH($C75,'Policy Characteristics'!$C:$C,0))),"",INDEX('Policy Characteristics'!B:B,MATCH($C75,'Policy Characteristics'!$C:$C,0)))</f>
        <v>Electric Vehicle Sales Standard</v>
      </c>
      <c r="C75" s="431" t="str">
        <f t="shared" si="3"/>
        <v>Additional Minimum Required EV Sales Percentage</v>
      </c>
      <c r="D75" s="68" t="s">
        <v>44</v>
      </c>
      <c r="E75" s="68" t="s">
        <v>118</v>
      </c>
      <c r="F75" s="68" t="s">
        <v>88</v>
      </c>
      <c r="G75" s="68" t="s">
        <v>152</v>
      </c>
      <c r="H75" s="56">
        <v>591</v>
      </c>
      <c r="I75" s="9" t="s">
        <v>46</v>
      </c>
      <c r="J75" s="429" t="str">
        <f>IF(ISBLANK(INDEX('Policy Characteristics'!D:D,MATCH($C75,'Policy Characteristics'!$C:$C,0))),"",INDEX('Policy Characteristics'!D:D,MATCH($C75,'Policy Characteristics'!$C:$C,0)))</f>
        <v>EV Sales Standard</v>
      </c>
      <c r="K75" s="427" t="str">
        <f>IF(ISBLANK(INDEX('Policy Characteristics'!E:E,MATCH($C75,'Policy Characteristics'!$C:$C,0))),"",INDEX('Policy Characteristics'!E:E,MATCH($C75,'Policy Characteristics'!$C:$C,0)))</f>
        <v>trans EV minimum</v>
      </c>
      <c r="L75" s="450">
        <f>IF(ISBLANK(INDEX('Policy Characteristics'!F:F,MATCH($C75,'Policy Characteristics'!$C:$C,0))),"",INDEX('Policy Characteristics'!F:F,MATCH($C75,'Policy Characteristics'!$C:$C,0)))</f>
        <v>0</v>
      </c>
      <c r="M75" s="450">
        <f>IF(ISBLANK(INDEX('Policy Characteristics'!G:G,MATCH($C75,'Policy Characteristics'!$C:$C,0))),"",INDEX('Policy Characteristics'!G:G,MATCH($C75,'Policy Characteristics'!$C:$C,0)))</f>
        <v>1</v>
      </c>
      <c r="N75" s="450">
        <f>IF(ISBLANK(INDEX('Policy Characteristics'!H:H,MATCH($C75,'Policy Characteristics'!$C:$C,0))),"",INDEX('Policy Characteristics'!H:H,MATCH($C75,'Policy Characteristics'!$C:$C,0)))</f>
        <v>0.01</v>
      </c>
      <c r="O75" s="427" t="str">
        <f>IF(ISBLANK(INDEX('Policy Characteristics'!I:I,MATCH($C75,'Policy Characteristics'!$C:$C,0))),"",INDEX('Policy Characteristics'!I:I,MATCH($C75,'Policy Characteristics'!$C:$C,0)))</f>
        <v>% of new vehicles sold</v>
      </c>
      <c r="P75" s="42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5" s="427" t="str">
        <f>IF(ISBLANK(INDEX('Policy Characteristics'!K:K,MATCH($C75,'Policy Characteristics'!$C:$C,0))),"",INDEX('Policy Characteristics'!K:K,MATCH($C75,'Policy Characteristics'!$C:$C,0)))</f>
        <v>transportation-sector-main.html#ev-mandate</v>
      </c>
      <c r="R75" s="427" t="str">
        <f>IF(ISBLANK(INDEX('Policy Characteristics'!L:L,MATCH($C75,'Policy Characteristics'!$C:$C,0))),"",INDEX('Policy Characteristics'!L:L,MATCH($C75,'Policy Characteristics'!$C:$C,0)))</f>
        <v>ev-mandate.html</v>
      </c>
    </row>
    <row r="76" spans="1:18" s="2" customFormat="1" x14ac:dyDescent="0.75">
      <c r="A76" s="427" t="str">
        <f>IF(ISBLANK(INDEX('Policy Characteristics'!A:A,MATCH($C76,'Policy Characteristics'!$C:$C,0))),"",INDEX('Policy Characteristics'!A:A,MATCH($C76,'Policy Characteristics'!$C:$C,0)))</f>
        <v>Transportation</v>
      </c>
      <c r="B76" s="427" t="str">
        <f>IF(ISBLANK(INDEX('Policy Characteristics'!B:B,MATCH($C76,'Policy Characteristics'!$C:$C,0))),"",INDEX('Policy Characteristics'!B:B,MATCH($C76,'Policy Characteristics'!$C:$C,0)))</f>
        <v>Electric Vehicle Subsidy</v>
      </c>
      <c r="C76" s="430" t="s">
        <v>480</v>
      </c>
      <c r="D76" s="53" t="s">
        <v>47</v>
      </c>
      <c r="E76" s="53" t="s">
        <v>39</v>
      </c>
      <c r="F76" s="53" t="s">
        <v>87</v>
      </c>
      <c r="G76" s="53" t="s">
        <v>39</v>
      </c>
      <c r="H76" s="56">
        <v>189</v>
      </c>
      <c r="I76" s="53" t="s">
        <v>45</v>
      </c>
      <c r="J76" s="429" t="str">
        <f>IF(ISBLANK(INDEX('Policy Characteristics'!D:D,MATCH($C76,'Policy Characteristics'!$C:$C,0))),"",INDEX('Policy Characteristics'!D:D,MATCH($C76,'Policy Characteristics'!$C:$C,0)))</f>
        <v>EV Subsidy</v>
      </c>
      <c r="K76" s="427" t="str">
        <f>IF(ISBLANK(INDEX('Policy Characteristics'!E:E,MATCH($C76,'Policy Characteristics'!$C:$C,0))),"",INDEX('Policy Characteristics'!E:E,MATCH($C76,'Policy Characteristics'!$C:$C,0)))</f>
        <v>trans EV subsidy</v>
      </c>
      <c r="L76" s="450">
        <f>IF(ISBLANK(INDEX('Policy Characteristics'!F:F,MATCH($C76,'Policy Characteristics'!$C:$C,0))),"",INDEX('Policy Characteristics'!F:F,MATCH($C76,'Policy Characteristics'!$C:$C,0)))</f>
        <v>0</v>
      </c>
      <c r="M76" s="450">
        <f>IF(ISBLANK(INDEX('Policy Characteristics'!G:G,MATCH($C76,'Policy Characteristics'!$C:$C,0))),"",INDEX('Policy Characteristics'!G:G,MATCH($C76,'Policy Characteristics'!$C:$C,0)))</f>
        <v>0.5</v>
      </c>
      <c r="N76" s="450">
        <f>IF(ISBLANK(INDEX('Policy Characteristics'!H:H,MATCH($C76,'Policy Characteristics'!$C:$C,0))),"",INDEX('Policy Characteristics'!H:H,MATCH($C76,'Policy Characteristics'!$C:$C,0)))</f>
        <v>0.01</v>
      </c>
      <c r="O76" s="427" t="str">
        <f>IF(ISBLANK(INDEX('Policy Characteristics'!I:I,MATCH($C76,'Policy Characteristics'!$C:$C,0))),"",INDEX('Policy Characteristics'!I:I,MATCH($C76,'Policy Characteristics'!$C:$C,0)))</f>
        <v>% of vehicle cost</v>
      </c>
      <c r="P76" s="427"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6" s="427" t="str">
        <f>IF(ISBLANK(INDEX('Policy Characteristics'!K:K,MATCH($C76,'Policy Characteristics'!$C:$C,0))),"",INDEX('Policy Characteristics'!K:K,MATCH($C76,'Policy Characteristics'!$C:$C,0)))</f>
        <v>transportation-sector-main.html#ev-subsidy</v>
      </c>
      <c r="R76" s="427" t="str">
        <f>IF(ISBLANK(INDEX('Policy Characteristics'!L:L,MATCH($C76,'Policy Characteristics'!$C:$C,0))),"",INDEX('Policy Characteristics'!L:L,MATCH($C76,'Policy Characteristics'!$C:$C,0)))</f>
        <v>ev-subsidy.html</v>
      </c>
    </row>
    <row r="77" spans="1:18" s="69" customFormat="1" x14ac:dyDescent="0.75">
      <c r="A77" s="427" t="str">
        <f>IF(ISBLANK(INDEX('Policy Characteristics'!A:A,MATCH($C77,'Policy Characteristics'!$C:$C,0))),"",INDEX('Policy Characteristics'!A:A,MATCH($C77,'Policy Characteristics'!$C:$C,0)))</f>
        <v>Transportation</v>
      </c>
      <c r="B77" s="427" t="str">
        <f>IF(ISBLANK(INDEX('Policy Characteristics'!B:B,MATCH($C77,'Policy Characteristics'!$C:$C,0))),"",INDEX('Policy Characteristics'!B:B,MATCH($C77,'Policy Characteristics'!$C:$C,0)))</f>
        <v>Electric Vehicle Subsidy</v>
      </c>
      <c r="C77" s="431" t="str">
        <f t="shared" ref="C77:C87" si="4">C$76</f>
        <v>Additional EV Subsidy Percentage</v>
      </c>
      <c r="D77" s="68" t="s">
        <v>44</v>
      </c>
      <c r="E77" s="68" t="s">
        <v>39</v>
      </c>
      <c r="F77" s="68" t="s">
        <v>88</v>
      </c>
      <c r="G77" s="68" t="s">
        <v>39</v>
      </c>
      <c r="H77" s="54">
        <v>592</v>
      </c>
      <c r="I77" s="9" t="s">
        <v>46</v>
      </c>
      <c r="J77" s="429" t="str">
        <f>IF(ISBLANK(INDEX('Policy Characteristics'!D:D,MATCH($C77,'Policy Characteristics'!$C:$C,0))),"",INDEX('Policy Characteristics'!D:D,MATCH($C77,'Policy Characteristics'!$C:$C,0)))</f>
        <v>EV Subsidy</v>
      </c>
      <c r="K77" s="427" t="str">
        <f>IF(ISBLANK(INDEX('Policy Characteristics'!E:E,MATCH($C77,'Policy Characteristics'!$C:$C,0))),"",INDEX('Policy Characteristics'!E:E,MATCH($C77,'Policy Characteristics'!$C:$C,0)))</f>
        <v>trans EV subsidy</v>
      </c>
      <c r="L77" s="450">
        <f>IF(ISBLANK(INDEX('Policy Characteristics'!F:F,MATCH($C77,'Policy Characteristics'!$C:$C,0))),"",INDEX('Policy Characteristics'!F:F,MATCH($C77,'Policy Characteristics'!$C:$C,0)))</f>
        <v>0</v>
      </c>
      <c r="M77" s="450">
        <f>IF(ISBLANK(INDEX('Policy Characteristics'!G:G,MATCH($C77,'Policy Characteristics'!$C:$C,0))),"",INDEX('Policy Characteristics'!G:G,MATCH($C77,'Policy Characteristics'!$C:$C,0)))</f>
        <v>0.5</v>
      </c>
      <c r="N77" s="450">
        <f>IF(ISBLANK(INDEX('Policy Characteristics'!H:H,MATCH($C77,'Policy Characteristics'!$C:$C,0))),"",INDEX('Policy Characteristics'!H:H,MATCH($C77,'Policy Characteristics'!$C:$C,0)))</f>
        <v>0.01</v>
      </c>
      <c r="O77" s="427" t="str">
        <f>IF(ISBLANK(INDEX('Policy Characteristics'!I:I,MATCH($C77,'Policy Characteristics'!$C:$C,0))),"",INDEX('Policy Characteristics'!I:I,MATCH($C77,'Policy Characteristics'!$C:$C,0)))</f>
        <v>% of vehicle cost</v>
      </c>
      <c r="P77" s="427"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7" s="427" t="str">
        <f>IF(ISBLANK(INDEX('Policy Characteristics'!K:K,MATCH($C77,'Policy Characteristics'!$C:$C,0))),"",INDEX('Policy Characteristics'!K:K,MATCH($C77,'Policy Characteristics'!$C:$C,0)))</f>
        <v>transportation-sector-main.html#ev-subsidy</v>
      </c>
      <c r="R77" s="427" t="str">
        <f>IF(ISBLANK(INDEX('Policy Characteristics'!L:L,MATCH($C77,'Policy Characteristics'!$C:$C,0))),"",INDEX('Policy Characteristics'!L:L,MATCH($C77,'Policy Characteristics'!$C:$C,0)))</f>
        <v>ev-subsidy.html</v>
      </c>
    </row>
    <row r="78" spans="1:18" s="69" customFormat="1" x14ac:dyDescent="0.75">
      <c r="A78" s="427" t="str">
        <f>IF(ISBLANK(INDEX('Policy Characteristics'!A:A,MATCH($C78,'Policy Characteristics'!$C:$C,0))),"",INDEX('Policy Characteristics'!A:A,MATCH($C78,'Policy Characteristics'!$C:$C,0)))</f>
        <v>Transportation</v>
      </c>
      <c r="B78" s="427" t="str">
        <f>IF(ISBLANK(INDEX('Policy Characteristics'!B:B,MATCH($C78,'Policy Characteristics'!$C:$C,0))),"",INDEX('Policy Characteristics'!B:B,MATCH($C78,'Policy Characteristics'!$C:$C,0)))</f>
        <v>Electric Vehicle Subsidy</v>
      </c>
      <c r="C78" s="431" t="str">
        <f t="shared" si="4"/>
        <v>Additional EV Subsidy Percentage</v>
      </c>
      <c r="D78" s="68" t="s">
        <v>47</v>
      </c>
      <c r="E78" s="68" t="s">
        <v>40</v>
      </c>
      <c r="F78" s="68" t="s">
        <v>87</v>
      </c>
      <c r="G78" s="68" t="s">
        <v>40</v>
      </c>
      <c r="H78" s="54">
        <v>593</v>
      </c>
      <c r="I78" s="9" t="s">
        <v>46</v>
      </c>
      <c r="J78" s="429" t="str">
        <f>IF(ISBLANK(INDEX('Policy Characteristics'!D:D,MATCH($C78,'Policy Characteristics'!$C:$C,0))),"",INDEX('Policy Characteristics'!D:D,MATCH($C78,'Policy Characteristics'!$C:$C,0)))</f>
        <v>EV Subsidy</v>
      </c>
      <c r="K78" s="427" t="str">
        <f>IF(ISBLANK(INDEX('Policy Characteristics'!E:E,MATCH($C78,'Policy Characteristics'!$C:$C,0))),"",INDEX('Policy Characteristics'!E:E,MATCH($C78,'Policy Characteristics'!$C:$C,0)))</f>
        <v>trans EV subsidy</v>
      </c>
      <c r="L78" s="450">
        <f>IF(ISBLANK(INDEX('Policy Characteristics'!F:F,MATCH($C78,'Policy Characteristics'!$C:$C,0))),"",INDEX('Policy Characteristics'!F:F,MATCH($C78,'Policy Characteristics'!$C:$C,0)))</f>
        <v>0</v>
      </c>
      <c r="M78" s="450">
        <f>IF(ISBLANK(INDEX('Policy Characteristics'!G:G,MATCH($C78,'Policy Characteristics'!$C:$C,0))),"",INDEX('Policy Characteristics'!G:G,MATCH($C78,'Policy Characteristics'!$C:$C,0)))</f>
        <v>0.5</v>
      </c>
      <c r="N78" s="450">
        <f>IF(ISBLANK(INDEX('Policy Characteristics'!H:H,MATCH($C78,'Policy Characteristics'!$C:$C,0))),"",INDEX('Policy Characteristics'!H:H,MATCH($C78,'Policy Characteristics'!$C:$C,0)))</f>
        <v>0.01</v>
      </c>
      <c r="O78" s="427" t="str">
        <f>IF(ISBLANK(INDEX('Policy Characteristics'!I:I,MATCH($C78,'Policy Characteristics'!$C:$C,0))),"",INDEX('Policy Characteristics'!I:I,MATCH($C78,'Policy Characteristics'!$C:$C,0)))</f>
        <v>% of vehicle cost</v>
      </c>
      <c r="P78" s="427"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8" s="427" t="str">
        <f>IF(ISBLANK(INDEX('Policy Characteristics'!K:K,MATCH($C78,'Policy Characteristics'!$C:$C,0))),"",INDEX('Policy Characteristics'!K:K,MATCH($C78,'Policy Characteristics'!$C:$C,0)))</f>
        <v>transportation-sector-main.html#ev-subsidy</v>
      </c>
      <c r="R78" s="427" t="str">
        <f>IF(ISBLANK(INDEX('Policy Characteristics'!L:L,MATCH($C78,'Policy Characteristics'!$C:$C,0))),"",INDEX('Policy Characteristics'!L:L,MATCH($C78,'Policy Characteristics'!$C:$C,0)))</f>
        <v>ev-subsidy.html</v>
      </c>
    </row>
    <row r="79" spans="1:18" s="69" customFormat="1" x14ac:dyDescent="0.75">
      <c r="A79" s="427" t="str">
        <f>IF(ISBLANK(INDEX('Policy Characteristics'!A:A,MATCH($C79,'Policy Characteristics'!$C:$C,0))),"",INDEX('Policy Characteristics'!A:A,MATCH($C79,'Policy Characteristics'!$C:$C,0)))</f>
        <v>Transportation</v>
      </c>
      <c r="B79" s="427" t="str">
        <f>IF(ISBLANK(INDEX('Policy Characteristics'!B:B,MATCH($C79,'Policy Characteristics'!$C:$C,0))),"",INDEX('Policy Characteristics'!B:B,MATCH($C79,'Policy Characteristics'!$C:$C,0)))</f>
        <v>Electric Vehicle Subsidy</v>
      </c>
      <c r="C79" s="431" t="str">
        <f t="shared" si="4"/>
        <v>Additional EV Subsidy Percentage</v>
      </c>
      <c r="D79" s="68" t="s">
        <v>44</v>
      </c>
      <c r="E79" s="68" t="s">
        <v>40</v>
      </c>
      <c r="F79" s="68" t="s">
        <v>88</v>
      </c>
      <c r="G79" s="68" t="s">
        <v>40</v>
      </c>
      <c r="H79" s="54">
        <v>594</v>
      </c>
      <c r="I79" s="9" t="s">
        <v>46</v>
      </c>
      <c r="J79" s="429" t="str">
        <f>IF(ISBLANK(INDEX('Policy Characteristics'!D:D,MATCH($C79,'Policy Characteristics'!$C:$C,0))),"",INDEX('Policy Characteristics'!D:D,MATCH($C79,'Policy Characteristics'!$C:$C,0)))</f>
        <v>EV Subsidy</v>
      </c>
      <c r="K79" s="427" t="str">
        <f>IF(ISBLANK(INDEX('Policy Characteristics'!E:E,MATCH($C79,'Policy Characteristics'!$C:$C,0))),"",INDEX('Policy Characteristics'!E:E,MATCH($C79,'Policy Characteristics'!$C:$C,0)))</f>
        <v>trans EV subsidy</v>
      </c>
      <c r="L79" s="450">
        <f>IF(ISBLANK(INDEX('Policy Characteristics'!F:F,MATCH($C79,'Policy Characteristics'!$C:$C,0))),"",INDEX('Policy Characteristics'!F:F,MATCH($C79,'Policy Characteristics'!$C:$C,0)))</f>
        <v>0</v>
      </c>
      <c r="M79" s="450">
        <f>IF(ISBLANK(INDEX('Policy Characteristics'!G:G,MATCH($C79,'Policy Characteristics'!$C:$C,0))),"",INDEX('Policy Characteristics'!G:G,MATCH($C79,'Policy Characteristics'!$C:$C,0)))</f>
        <v>0.5</v>
      </c>
      <c r="N79" s="450">
        <f>IF(ISBLANK(INDEX('Policy Characteristics'!H:H,MATCH($C79,'Policy Characteristics'!$C:$C,0))),"",INDEX('Policy Characteristics'!H:H,MATCH($C79,'Policy Characteristics'!$C:$C,0)))</f>
        <v>0.01</v>
      </c>
      <c r="O79" s="427" t="str">
        <f>IF(ISBLANK(INDEX('Policy Characteristics'!I:I,MATCH($C79,'Policy Characteristics'!$C:$C,0))),"",INDEX('Policy Characteristics'!I:I,MATCH($C79,'Policy Characteristics'!$C:$C,0)))</f>
        <v>% of vehicle cost</v>
      </c>
      <c r="P79" s="427"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9" s="427" t="str">
        <f>IF(ISBLANK(INDEX('Policy Characteristics'!K:K,MATCH($C79,'Policy Characteristics'!$C:$C,0))),"",INDEX('Policy Characteristics'!K:K,MATCH($C79,'Policy Characteristics'!$C:$C,0)))</f>
        <v>transportation-sector-main.html#ev-subsidy</v>
      </c>
      <c r="R79" s="427" t="str">
        <f>IF(ISBLANK(INDEX('Policy Characteristics'!L:L,MATCH($C79,'Policy Characteristics'!$C:$C,0))),"",INDEX('Policy Characteristics'!L:L,MATCH($C79,'Policy Characteristics'!$C:$C,0)))</f>
        <v>ev-subsidy.html</v>
      </c>
    </row>
    <row r="80" spans="1:18" s="69" customFormat="1" x14ac:dyDescent="0.75">
      <c r="A80" s="427" t="str">
        <f>IF(ISBLANK(INDEX('Policy Characteristics'!A:A,MATCH($C80,'Policy Characteristics'!$C:$C,0))),"",INDEX('Policy Characteristics'!A:A,MATCH($C80,'Policy Characteristics'!$C:$C,0)))</f>
        <v>Transportation</v>
      </c>
      <c r="B80" s="427" t="str">
        <f>IF(ISBLANK(INDEX('Policy Characteristics'!B:B,MATCH($C80,'Policy Characteristics'!$C:$C,0))),"",INDEX('Policy Characteristics'!B:B,MATCH($C80,'Policy Characteristics'!$C:$C,0)))</f>
        <v>Electric Vehicle Subsidy</v>
      </c>
      <c r="C80" s="431" t="str">
        <f t="shared" si="4"/>
        <v>Additional EV Subsidy Percentage</v>
      </c>
      <c r="D80" s="68" t="s">
        <v>47</v>
      </c>
      <c r="E80" s="68" t="s">
        <v>41</v>
      </c>
      <c r="F80" s="68" t="s">
        <v>87</v>
      </c>
      <c r="G80" s="68" t="s">
        <v>89</v>
      </c>
      <c r="H80" s="54">
        <v>595</v>
      </c>
      <c r="I80" s="9" t="s">
        <v>46</v>
      </c>
      <c r="J80" s="429" t="str">
        <f>IF(ISBLANK(INDEX('Policy Characteristics'!D:D,MATCH($C80,'Policy Characteristics'!$C:$C,0))),"",INDEX('Policy Characteristics'!D:D,MATCH($C80,'Policy Characteristics'!$C:$C,0)))</f>
        <v>EV Subsidy</v>
      </c>
      <c r="K80" s="427" t="str">
        <f>IF(ISBLANK(INDEX('Policy Characteristics'!E:E,MATCH($C80,'Policy Characteristics'!$C:$C,0))),"",INDEX('Policy Characteristics'!E:E,MATCH($C80,'Policy Characteristics'!$C:$C,0)))</f>
        <v>trans EV subsidy</v>
      </c>
      <c r="L80" s="450">
        <f>IF(ISBLANK(INDEX('Policy Characteristics'!F:F,MATCH($C80,'Policy Characteristics'!$C:$C,0))),"",INDEX('Policy Characteristics'!F:F,MATCH($C80,'Policy Characteristics'!$C:$C,0)))</f>
        <v>0</v>
      </c>
      <c r="M80" s="450">
        <f>IF(ISBLANK(INDEX('Policy Characteristics'!G:G,MATCH($C80,'Policy Characteristics'!$C:$C,0))),"",INDEX('Policy Characteristics'!G:G,MATCH($C80,'Policy Characteristics'!$C:$C,0)))</f>
        <v>0.5</v>
      </c>
      <c r="N80" s="450">
        <f>IF(ISBLANK(INDEX('Policy Characteristics'!H:H,MATCH($C80,'Policy Characteristics'!$C:$C,0))),"",INDEX('Policy Characteristics'!H:H,MATCH($C80,'Policy Characteristics'!$C:$C,0)))</f>
        <v>0.01</v>
      </c>
      <c r="O80" s="427" t="str">
        <f>IF(ISBLANK(INDEX('Policy Characteristics'!I:I,MATCH($C80,'Policy Characteristics'!$C:$C,0))),"",INDEX('Policy Characteristics'!I:I,MATCH($C80,'Policy Characteristics'!$C:$C,0)))</f>
        <v>% of vehicle cost</v>
      </c>
      <c r="P80" s="427"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0" s="427" t="str">
        <f>IF(ISBLANK(INDEX('Policy Characteristics'!K:K,MATCH($C80,'Policy Characteristics'!$C:$C,0))),"",INDEX('Policy Characteristics'!K:K,MATCH($C80,'Policy Characteristics'!$C:$C,0)))</f>
        <v>transportation-sector-main.html#ev-subsidy</v>
      </c>
      <c r="R80" s="427" t="str">
        <f>IF(ISBLANK(INDEX('Policy Characteristics'!L:L,MATCH($C80,'Policy Characteristics'!$C:$C,0))),"",INDEX('Policy Characteristics'!L:L,MATCH($C80,'Policy Characteristics'!$C:$C,0)))</f>
        <v>ev-subsidy.html</v>
      </c>
    </row>
    <row r="81" spans="1:18" s="69" customFormat="1" x14ac:dyDescent="0.75">
      <c r="A81" s="427" t="str">
        <f>IF(ISBLANK(INDEX('Policy Characteristics'!A:A,MATCH($C81,'Policy Characteristics'!$C:$C,0))),"",INDEX('Policy Characteristics'!A:A,MATCH($C81,'Policy Characteristics'!$C:$C,0)))</f>
        <v>Transportation</v>
      </c>
      <c r="B81" s="427" t="str">
        <f>IF(ISBLANK(INDEX('Policy Characteristics'!B:B,MATCH($C81,'Policy Characteristics'!$C:$C,0))),"",INDEX('Policy Characteristics'!B:B,MATCH($C81,'Policy Characteristics'!$C:$C,0)))</f>
        <v>Electric Vehicle Subsidy</v>
      </c>
      <c r="C81" s="431" t="str">
        <f t="shared" si="4"/>
        <v>Additional EV Subsidy Percentage</v>
      </c>
      <c r="D81" s="68" t="s">
        <v>44</v>
      </c>
      <c r="E81" s="68" t="s">
        <v>41</v>
      </c>
      <c r="F81" s="68" t="s">
        <v>88</v>
      </c>
      <c r="G81" s="68" t="s">
        <v>89</v>
      </c>
      <c r="H81" s="54">
        <v>596</v>
      </c>
      <c r="I81" s="9" t="s">
        <v>46</v>
      </c>
      <c r="J81" s="429" t="str">
        <f>IF(ISBLANK(INDEX('Policy Characteristics'!D:D,MATCH($C81,'Policy Characteristics'!$C:$C,0))),"",INDEX('Policy Characteristics'!D:D,MATCH($C81,'Policy Characteristics'!$C:$C,0)))</f>
        <v>EV Subsidy</v>
      </c>
      <c r="K81" s="427" t="str">
        <f>IF(ISBLANK(INDEX('Policy Characteristics'!E:E,MATCH($C81,'Policy Characteristics'!$C:$C,0))),"",INDEX('Policy Characteristics'!E:E,MATCH($C81,'Policy Characteristics'!$C:$C,0)))</f>
        <v>trans EV subsidy</v>
      </c>
      <c r="L81" s="450">
        <f>IF(ISBLANK(INDEX('Policy Characteristics'!F:F,MATCH($C81,'Policy Characteristics'!$C:$C,0))),"",INDEX('Policy Characteristics'!F:F,MATCH($C81,'Policy Characteristics'!$C:$C,0)))</f>
        <v>0</v>
      </c>
      <c r="M81" s="450">
        <f>IF(ISBLANK(INDEX('Policy Characteristics'!G:G,MATCH($C81,'Policy Characteristics'!$C:$C,0))),"",INDEX('Policy Characteristics'!G:G,MATCH($C81,'Policy Characteristics'!$C:$C,0)))</f>
        <v>0.5</v>
      </c>
      <c r="N81" s="450">
        <f>IF(ISBLANK(INDEX('Policy Characteristics'!H:H,MATCH($C81,'Policy Characteristics'!$C:$C,0))),"",INDEX('Policy Characteristics'!H:H,MATCH($C81,'Policy Characteristics'!$C:$C,0)))</f>
        <v>0.01</v>
      </c>
      <c r="O81" s="427" t="str">
        <f>IF(ISBLANK(INDEX('Policy Characteristics'!I:I,MATCH($C81,'Policy Characteristics'!$C:$C,0))),"",INDEX('Policy Characteristics'!I:I,MATCH($C81,'Policy Characteristics'!$C:$C,0)))</f>
        <v>% of vehicle cost</v>
      </c>
      <c r="P81" s="427"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1" s="427" t="str">
        <f>IF(ISBLANK(INDEX('Policy Characteristics'!K:K,MATCH($C81,'Policy Characteristics'!$C:$C,0))),"",INDEX('Policy Characteristics'!K:K,MATCH($C81,'Policy Characteristics'!$C:$C,0)))</f>
        <v>transportation-sector-main.html#ev-subsidy</v>
      </c>
      <c r="R81" s="427" t="str">
        <f>IF(ISBLANK(INDEX('Policy Characteristics'!L:L,MATCH($C81,'Policy Characteristics'!$C:$C,0))),"",INDEX('Policy Characteristics'!L:L,MATCH($C81,'Policy Characteristics'!$C:$C,0)))</f>
        <v>ev-subsidy.html</v>
      </c>
    </row>
    <row r="82" spans="1:18" s="69" customFormat="1" x14ac:dyDescent="0.75">
      <c r="A82" s="427" t="str">
        <f>IF(ISBLANK(INDEX('Policy Characteristics'!A:A,MATCH($C82,'Policy Characteristics'!$C:$C,0))),"",INDEX('Policy Characteristics'!A:A,MATCH($C82,'Policy Characteristics'!$C:$C,0)))</f>
        <v>Transportation</v>
      </c>
      <c r="B82" s="427" t="str">
        <f>IF(ISBLANK(INDEX('Policy Characteristics'!B:B,MATCH($C82,'Policy Characteristics'!$C:$C,0))),"",INDEX('Policy Characteristics'!B:B,MATCH($C82,'Policy Characteristics'!$C:$C,0)))</f>
        <v>Electric Vehicle Subsidy</v>
      </c>
      <c r="C82" s="431" t="str">
        <f t="shared" si="4"/>
        <v>Additional EV Subsidy Percentage</v>
      </c>
      <c r="D82" s="68" t="s">
        <v>47</v>
      </c>
      <c r="E82" s="68" t="s">
        <v>42</v>
      </c>
      <c r="F82" s="68" t="s">
        <v>87</v>
      </c>
      <c r="G82" s="68" t="s">
        <v>90</v>
      </c>
      <c r="H82" s="54">
        <v>597</v>
      </c>
      <c r="I82" s="9" t="s">
        <v>46</v>
      </c>
      <c r="J82" s="429" t="str">
        <f>IF(ISBLANK(INDEX('Policy Characteristics'!D:D,MATCH($C82,'Policy Characteristics'!$C:$C,0))),"",INDEX('Policy Characteristics'!D:D,MATCH($C82,'Policy Characteristics'!$C:$C,0)))</f>
        <v>EV Subsidy</v>
      </c>
      <c r="K82" s="427" t="str">
        <f>IF(ISBLANK(INDEX('Policy Characteristics'!E:E,MATCH($C82,'Policy Characteristics'!$C:$C,0))),"",INDEX('Policy Characteristics'!E:E,MATCH($C82,'Policy Characteristics'!$C:$C,0)))</f>
        <v>trans EV subsidy</v>
      </c>
      <c r="L82" s="450">
        <f>IF(ISBLANK(INDEX('Policy Characteristics'!F:F,MATCH($C82,'Policy Characteristics'!$C:$C,0))),"",INDEX('Policy Characteristics'!F:F,MATCH($C82,'Policy Characteristics'!$C:$C,0)))</f>
        <v>0</v>
      </c>
      <c r="M82" s="450">
        <f>IF(ISBLANK(INDEX('Policy Characteristics'!G:G,MATCH($C82,'Policy Characteristics'!$C:$C,0))),"",INDEX('Policy Characteristics'!G:G,MATCH($C82,'Policy Characteristics'!$C:$C,0)))</f>
        <v>0.5</v>
      </c>
      <c r="N82" s="450">
        <f>IF(ISBLANK(INDEX('Policy Characteristics'!H:H,MATCH($C82,'Policy Characteristics'!$C:$C,0))),"",INDEX('Policy Characteristics'!H:H,MATCH($C82,'Policy Characteristics'!$C:$C,0)))</f>
        <v>0.01</v>
      </c>
      <c r="O82" s="427" t="str">
        <f>IF(ISBLANK(INDEX('Policy Characteristics'!I:I,MATCH($C82,'Policy Characteristics'!$C:$C,0))),"",INDEX('Policy Characteristics'!I:I,MATCH($C82,'Policy Characteristics'!$C:$C,0)))</f>
        <v>% of vehicle cost</v>
      </c>
      <c r="P82" s="427"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2" s="427" t="str">
        <f>IF(ISBLANK(INDEX('Policy Characteristics'!K:K,MATCH($C82,'Policy Characteristics'!$C:$C,0))),"",INDEX('Policy Characteristics'!K:K,MATCH($C82,'Policy Characteristics'!$C:$C,0)))</f>
        <v>transportation-sector-main.html#ev-subsidy</v>
      </c>
      <c r="R82" s="427" t="str">
        <f>IF(ISBLANK(INDEX('Policy Characteristics'!L:L,MATCH($C82,'Policy Characteristics'!$C:$C,0))),"",INDEX('Policy Characteristics'!L:L,MATCH($C82,'Policy Characteristics'!$C:$C,0)))</f>
        <v>ev-subsidy.html</v>
      </c>
    </row>
    <row r="83" spans="1:18" s="69" customFormat="1" x14ac:dyDescent="0.75">
      <c r="A83" s="427" t="str">
        <f>IF(ISBLANK(INDEX('Policy Characteristics'!A:A,MATCH($C83,'Policy Characteristics'!$C:$C,0))),"",INDEX('Policy Characteristics'!A:A,MATCH($C83,'Policy Characteristics'!$C:$C,0)))</f>
        <v>Transportation</v>
      </c>
      <c r="B83" s="427" t="str">
        <f>IF(ISBLANK(INDEX('Policy Characteristics'!B:B,MATCH($C83,'Policy Characteristics'!$C:$C,0))),"",INDEX('Policy Characteristics'!B:B,MATCH($C83,'Policy Characteristics'!$C:$C,0)))</f>
        <v>Electric Vehicle Subsidy</v>
      </c>
      <c r="C83" s="431" t="str">
        <f t="shared" si="4"/>
        <v>Additional EV Subsidy Percentage</v>
      </c>
      <c r="D83" s="68" t="s">
        <v>44</v>
      </c>
      <c r="E83" s="68" t="s">
        <v>42</v>
      </c>
      <c r="F83" s="68" t="s">
        <v>88</v>
      </c>
      <c r="G83" s="68" t="s">
        <v>90</v>
      </c>
      <c r="H83" s="54">
        <v>598</v>
      </c>
      <c r="I83" s="9" t="s">
        <v>46</v>
      </c>
      <c r="J83" s="429" t="str">
        <f>IF(ISBLANK(INDEX('Policy Characteristics'!D:D,MATCH($C83,'Policy Characteristics'!$C:$C,0))),"",INDEX('Policy Characteristics'!D:D,MATCH($C83,'Policy Characteristics'!$C:$C,0)))</f>
        <v>EV Subsidy</v>
      </c>
      <c r="K83" s="427" t="str">
        <f>IF(ISBLANK(INDEX('Policy Characteristics'!E:E,MATCH($C83,'Policy Characteristics'!$C:$C,0))),"",INDEX('Policy Characteristics'!E:E,MATCH($C83,'Policy Characteristics'!$C:$C,0)))</f>
        <v>trans EV subsidy</v>
      </c>
      <c r="L83" s="450">
        <f>IF(ISBLANK(INDEX('Policy Characteristics'!F:F,MATCH($C83,'Policy Characteristics'!$C:$C,0))),"",INDEX('Policy Characteristics'!F:F,MATCH($C83,'Policy Characteristics'!$C:$C,0)))</f>
        <v>0</v>
      </c>
      <c r="M83" s="450">
        <f>IF(ISBLANK(INDEX('Policy Characteristics'!G:G,MATCH($C83,'Policy Characteristics'!$C:$C,0))),"",INDEX('Policy Characteristics'!G:G,MATCH($C83,'Policy Characteristics'!$C:$C,0)))</f>
        <v>0.5</v>
      </c>
      <c r="N83" s="450">
        <f>IF(ISBLANK(INDEX('Policy Characteristics'!H:H,MATCH($C83,'Policy Characteristics'!$C:$C,0))),"",INDEX('Policy Characteristics'!H:H,MATCH($C83,'Policy Characteristics'!$C:$C,0)))</f>
        <v>0.01</v>
      </c>
      <c r="O83" s="427" t="str">
        <f>IF(ISBLANK(INDEX('Policy Characteristics'!I:I,MATCH($C83,'Policy Characteristics'!$C:$C,0))),"",INDEX('Policy Characteristics'!I:I,MATCH($C83,'Policy Characteristics'!$C:$C,0)))</f>
        <v>% of vehicle cost</v>
      </c>
      <c r="P83" s="427"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3" s="427" t="str">
        <f>IF(ISBLANK(INDEX('Policy Characteristics'!K:K,MATCH($C83,'Policy Characteristics'!$C:$C,0))),"",INDEX('Policy Characteristics'!K:K,MATCH($C83,'Policy Characteristics'!$C:$C,0)))</f>
        <v>transportation-sector-main.html#ev-subsidy</v>
      </c>
      <c r="R83" s="427" t="str">
        <f>IF(ISBLANK(INDEX('Policy Characteristics'!L:L,MATCH($C83,'Policy Characteristics'!$C:$C,0))),"",INDEX('Policy Characteristics'!L:L,MATCH($C83,'Policy Characteristics'!$C:$C,0)))</f>
        <v>ev-subsidy.html</v>
      </c>
    </row>
    <row r="84" spans="1:18" s="69" customFormat="1" x14ac:dyDescent="0.75">
      <c r="A84" s="427" t="str">
        <f>IF(ISBLANK(INDEX('Policy Characteristics'!A:A,MATCH($C84,'Policy Characteristics'!$C:$C,0))),"",INDEX('Policy Characteristics'!A:A,MATCH($C84,'Policy Characteristics'!$C:$C,0)))</f>
        <v>Transportation</v>
      </c>
      <c r="B84" s="427" t="str">
        <f>IF(ISBLANK(INDEX('Policy Characteristics'!B:B,MATCH($C84,'Policy Characteristics'!$C:$C,0))),"",INDEX('Policy Characteristics'!B:B,MATCH($C84,'Policy Characteristics'!$C:$C,0)))</f>
        <v>Electric Vehicle Subsidy</v>
      </c>
      <c r="C84" s="431" t="str">
        <f t="shared" si="4"/>
        <v>Additional EV Subsidy Percentage</v>
      </c>
      <c r="D84" s="68" t="s">
        <v>47</v>
      </c>
      <c r="E84" s="68" t="s">
        <v>43</v>
      </c>
      <c r="F84" s="68" t="s">
        <v>87</v>
      </c>
      <c r="G84" s="68" t="s">
        <v>91</v>
      </c>
      <c r="H84" s="54">
        <v>599</v>
      </c>
      <c r="I84" s="9" t="s">
        <v>46</v>
      </c>
      <c r="J84" s="429" t="str">
        <f>IF(ISBLANK(INDEX('Policy Characteristics'!D:D,MATCH($C84,'Policy Characteristics'!$C:$C,0))),"",INDEX('Policy Characteristics'!D:D,MATCH($C84,'Policy Characteristics'!$C:$C,0)))</f>
        <v>EV Subsidy</v>
      </c>
      <c r="K84" s="427" t="str">
        <f>IF(ISBLANK(INDEX('Policy Characteristics'!E:E,MATCH($C84,'Policy Characteristics'!$C:$C,0))),"",INDEX('Policy Characteristics'!E:E,MATCH($C84,'Policy Characteristics'!$C:$C,0)))</f>
        <v>trans EV subsidy</v>
      </c>
      <c r="L84" s="450">
        <f>IF(ISBLANK(INDEX('Policy Characteristics'!F:F,MATCH($C84,'Policy Characteristics'!$C:$C,0))),"",INDEX('Policy Characteristics'!F:F,MATCH($C84,'Policy Characteristics'!$C:$C,0)))</f>
        <v>0</v>
      </c>
      <c r="M84" s="450">
        <f>IF(ISBLANK(INDEX('Policy Characteristics'!G:G,MATCH($C84,'Policy Characteristics'!$C:$C,0))),"",INDEX('Policy Characteristics'!G:G,MATCH($C84,'Policy Characteristics'!$C:$C,0)))</f>
        <v>0.5</v>
      </c>
      <c r="N84" s="450">
        <f>IF(ISBLANK(INDEX('Policy Characteristics'!H:H,MATCH($C84,'Policy Characteristics'!$C:$C,0))),"",INDEX('Policy Characteristics'!H:H,MATCH($C84,'Policy Characteristics'!$C:$C,0)))</f>
        <v>0.01</v>
      </c>
      <c r="O84" s="427" t="str">
        <f>IF(ISBLANK(INDEX('Policy Characteristics'!I:I,MATCH($C84,'Policy Characteristics'!$C:$C,0))),"",INDEX('Policy Characteristics'!I:I,MATCH($C84,'Policy Characteristics'!$C:$C,0)))</f>
        <v>% of vehicle cost</v>
      </c>
      <c r="P84" s="427"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4" s="427" t="str">
        <f>IF(ISBLANK(INDEX('Policy Characteristics'!K:K,MATCH($C84,'Policy Characteristics'!$C:$C,0))),"",INDEX('Policy Characteristics'!K:K,MATCH($C84,'Policy Characteristics'!$C:$C,0)))</f>
        <v>transportation-sector-main.html#ev-subsidy</v>
      </c>
      <c r="R84" s="427" t="str">
        <f>IF(ISBLANK(INDEX('Policy Characteristics'!L:L,MATCH($C84,'Policy Characteristics'!$C:$C,0))),"",INDEX('Policy Characteristics'!L:L,MATCH($C84,'Policy Characteristics'!$C:$C,0)))</f>
        <v>ev-subsidy.html</v>
      </c>
    </row>
    <row r="85" spans="1:18" s="69" customFormat="1" x14ac:dyDescent="0.75">
      <c r="A85" s="427" t="str">
        <f>IF(ISBLANK(INDEX('Policy Characteristics'!A:A,MATCH($C85,'Policy Characteristics'!$C:$C,0))),"",INDEX('Policy Characteristics'!A:A,MATCH($C85,'Policy Characteristics'!$C:$C,0)))</f>
        <v>Transportation</v>
      </c>
      <c r="B85" s="427" t="str">
        <f>IF(ISBLANK(INDEX('Policy Characteristics'!B:B,MATCH($C85,'Policy Characteristics'!$C:$C,0))),"",INDEX('Policy Characteristics'!B:B,MATCH($C85,'Policy Characteristics'!$C:$C,0)))</f>
        <v>Electric Vehicle Subsidy</v>
      </c>
      <c r="C85" s="431" t="str">
        <f t="shared" si="4"/>
        <v>Additional EV Subsidy Percentage</v>
      </c>
      <c r="D85" s="68" t="s">
        <v>44</v>
      </c>
      <c r="E85" s="68" t="s">
        <v>43</v>
      </c>
      <c r="F85" s="68" t="s">
        <v>88</v>
      </c>
      <c r="G85" s="68" t="s">
        <v>91</v>
      </c>
      <c r="H85" s="54">
        <v>600</v>
      </c>
      <c r="I85" s="9" t="s">
        <v>46</v>
      </c>
      <c r="J85" s="429" t="str">
        <f>IF(ISBLANK(INDEX('Policy Characteristics'!D:D,MATCH($C85,'Policy Characteristics'!$C:$C,0))),"",INDEX('Policy Characteristics'!D:D,MATCH($C85,'Policy Characteristics'!$C:$C,0)))</f>
        <v>EV Subsidy</v>
      </c>
      <c r="K85" s="427" t="str">
        <f>IF(ISBLANK(INDEX('Policy Characteristics'!E:E,MATCH($C85,'Policy Characteristics'!$C:$C,0))),"",INDEX('Policy Characteristics'!E:E,MATCH($C85,'Policy Characteristics'!$C:$C,0)))</f>
        <v>trans EV subsidy</v>
      </c>
      <c r="L85" s="450">
        <f>IF(ISBLANK(INDEX('Policy Characteristics'!F:F,MATCH($C85,'Policy Characteristics'!$C:$C,0))),"",INDEX('Policy Characteristics'!F:F,MATCH($C85,'Policy Characteristics'!$C:$C,0)))</f>
        <v>0</v>
      </c>
      <c r="M85" s="450">
        <f>IF(ISBLANK(INDEX('Policy Characteristics'!G:G,MATCH($C85,'Policy Characteristics'!$C:$C,0))),"",INDEX('Policy Characteristics'!G:G,MATCH($C85,'Policy Characteristics'!$C:$C,0)))</f>
        <v>0.5</v>
      </c>
      <c r="N85" s="450">
        <f>IF(ISBLANK(INDEX('Policy Characteristics'!H:H,MATCH($C85,'Policy Characteristics'!$C:$C,0))),"",INDEX('Policy Characteristics'!H:H,MATCH($C85,'Policy Characteristics'!$C:$C,0)))</f>
        <v>0.01</v>
      </c>
      <c r="O85" s="427" t="str">
        <f>IF(ISBLANK(INDEX('Policy Characteristics'!I:I,MATCH($C85,'Policy Characteristics'!$C:$C,0))),"",INDEX('Policy Characteristics'!I:I,MATCH($C85,'Policy Characteristics'!$C:$C,0)))</f>
        <v>% of vehicle cost</v>
      </c>
      <c r="P85" s="427"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5" s="427" t="str">
        <f>IF(ISBLANK(INDEX('Policy Characteristics'!K:K,MATCH($C85,'Policy Characteristics'!$C:$C,0))),"",INDEX('Policy Characteristics'!K:K,MATCH($C85,'Policy Characteristics'!$C:$C,0)))</f>
        <v>transportation-sector-main.html#ev-subsidy</v>
      </c>
      <c r="R85" s="427" t="str">
        <f>IF(ISBLANK(INDEX('Policy Characteristics'!L:L,MATCH($C85,'Policy Characteristics'!$C:$C,0))),"",INDEX('Policy Characteristics'!L:L,MATCH($C85,'Policy Characteristics'!$C:$C,0)))</f>
        <v>ev-subsidy.html</v>
      </c>
    </row>
    <row r="86" spans="1:18" s="69" customFormat="1" x14ac:dyDescent="0.75">
      <c r="A86" s="427" t="str">
        <f>IF(ISBLANK(INDEX('Policy Characteristics'!A:A,MATCH($C86,'Policy Characteristics'!$C:$C,0))),"",INDEX('Policy Characteristics'!A:A,MATCH($C86,'Policy Characteristics'!$C:$C,0)))</f>
        <v>Transportation</v>
      </c>
      <c r="B86" s="427" t="str">
        <f>IF(ISBLANK(INDEX('Policy Characteristics'!B:B,MATCH($C86,'Policy Characteristics'!$C:$C,0))),"",INDEX('Policy Characteristics'!B:B,MATCH($C86,'Policy Characteristics'!$C:$C,0)))</f>
        <v>Electric Vehicle Subsidy</v>
      </c>
      <c r="C86" s="431" t="str">
        <f t="shared" si="4"/>
        <v>Additional EV Subsidy Percentage</v>
      </c>
      <c r="D86" s="68" t="s">
        <v>47</v>
      </c>
      <c r="E86" s="68" t="s">
        <v>118</v>
      </c>
      <c r="F86" s="68" t="s">
        <v>87</v>
      </c>
      <c r="G86" s="68" t="s">
        <v>152</v>
      </c>
      <c r="H86" s="54">
        <v>601</v>
      </c>
      <c r="I86" s="9" t="s">
        <v>46</v>
      </c>
      <c r="J86" s="429" t="str">
        <f>IF(ISBLANK(INDEX('Policy Characteristics'!D:D,MATCH($C86,'Policy Characteristics'!$C:$C,0))),"",INDEX('Policy Characteristics'!D:D,MATCH($C86,'Policy Characteristics'!$C:$C,0)))</f>
        <v>EV Subsidy</v>
      </c>
      <c r="K86" s="427" t="str">
        <f>IF(ISBLANK(INDEX('Policy Characteristics'!E:E,MATCH($C86,'Policy Characteristics'!$C:$C,0))),"",INDEX('Policy Characteristics'!E:E,MATCH($C86,'Policy Characteristics'!$C:$C,0)))</f>
        <v>trans EV subsidy</v>
      </c>
      <c r="L86" s="450">
        <f>IF(ISBLANK(INDEX('Policy Characteristics'!F:F,MATCH($C86,'Policy Characteristics'!$C:$C,0))),"",INDEX('Policy Characteristics'!F:F,MATCH($C86,'Policy Characteristics'!$C:$C,0)))</f>
        <v>0</v>
      </c>
      <c r="M86" s="450">
        <f>IF(ISBLANK(INDEX('Policy Characteristics'!G:G,MATCH($C86,'Policy Characteristics'!$C:$C,0))),"",INDEX('Policy Characteristics'!G:G,MATCH($C86,'Policy Characteristics'!$C:$C,0)))</f>
        <v>0.5</v>
      </c>
      <c r="N86" s="450">
        <f>IF(ISBLANK(INDEX('Policy Characteristics'!H:H,MATCH($C86,'Policy Characteristics'!$C:$C,0))),"",INDEX('Policy Characteristics'!H:H,MATCH($C86,'Policy Characteristics'!$C:$C,0)))</f>
        <v>0.01</v>
      </c>
      <c r="O86" s="427" t="str">
        <f>IF(ISBLANK(INDEX('Policy Characteristics'!I:I,MATCH($C86,'Policy Characteristics'!$C:$C,0))),"",INDEX('Policy Characteristics'!I:I,MATCH($C86,'Policy Characteristics'!$C:$C,0)))</f>
        <v>% of vehicle cost</v>
      </c>
      <c r="P86" s="427"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6" s="427" t="str">
        <f>IF(ISBLANK(INDEX('Policy Characteristics'!K:K,MATCH($C86,'Policy Characteristics'!$C:$C,0))),"",INDEX('Policy Characteristics'!K:K,MATCH($C86,'Policy Characteristics'!$C:$C,0)))</f>
        <v>transportation-sector-main.html#ev-subsidy</v>
      </c>
      <c r="R86" s="427" t="str">
        <f>IF(ISBLANK(INDEX('Policy Characteristics'!L:L,MATCH($C86,'Policy Characteristics'!$C:$C,0))),"",INDEX('Policy Characteristics'!L:L,MATCH($C86,'Policy Characteristics'!$C:$C,0)))</f>
        <v>ev-subsidy.html</v>
      </c>
    </row>
    <row r="87" spans="1:18" s="69" customFormat="1" x14ac:dyDescent="0.75">
      <c r="A87" s="427" t="str">
        <f>IF(ISBLANK(INDEX('Policy Characteristics'!A:A,MATCH($C87,'Policy Characteristics'!$C:$C,0))),"",INDEX('Policy Characteristics'!A:A,MATCH($C87,'Policy Characteristics'!$C:$C,0)))</f>
        <v>Transportation</v>
      </c>
      <c r="B87" s="427" t="str">
        <f>IF(ISBLANK(INDEX('Policy Characteristics'!B:B,MATCH($C87,'Policy Characteristics'!$C:$C,0))),"",INDEX('Policy Characteristics'!B:B,MATCH($C87,'Policy Characteristics'!$C:$C,0)))</f>
        <v>Electric Vehicle Subsidy</v>
      </c>
      <c r="C87" s="431" t="str">
        <f t="shared" si="4"/>
        <v>Additional EV Subsidy Percentage</v>
      </c>
      <c r="D87" s="68" t="s">
        <v>44</v>
      </c>
      <c r="E87" s="68" t="s">
        <v>118</v>
      </c>
      <c r="F87" s="68" t="s">
        <v>88</v>
      </c>
      <c r="G87" s="68" t="s">
        <v>152</v>
      </c>
      <c r="H87" s="54">
        <v>602</v>
      </c>
      <c r="I87" s="9" t="s">
        <v>46</v>
      </c>
      <c r="J87" s="429" t="str">
        <f>IF(ISBLANK(INDEX('Policy Characteristics'!D:D,MATCH($C87,'Policy Characteristics'!$C:$C,0))),"",INDEX('Policy Characteristics'!D:D,MATCH($C87,'Policy Characteristics'!$C:$C,0)))</f>
        <v>EV Subsidy</v>
      </c>
      <c r="K87" s="427" t="str">
        <f>IF(ISBLANK(INDEX('Policy Characteristics'!E:E,MATCH($C87,'Policy Characteristics'!$C:$C,0))),"",INDEX('Policy Characteristics'!E:E,MATCH($C87,'Policy Characteristics'!$C:$C,0)))</f>
        <v>trans EV subsidy</v>
      </c>
      <c r="L87" s="450">
        <f>IF(ISBLANK(INDEX('Policy Characteristics'!F:F,MATCH($C87,'Policy Characteristics'!$C:$C,0))),"",INDEX('Policy Characteristics'!F:F,MATCH($C87,'Policy Characteristics'!$C:$C,0)))</f>
        <v>0</v>
      </c>
      <c r="M87" s="450">
        <f>IF(ISBLANK(INDEX('Policy Characteristics'!G:G,MATCH($C87,'Policy Characteristics'!$C:$C,0))),"",INDEX('Policy Characteristics'!G:G,MATCH($C87,'Policy Characteristics'!$C:$C,0)))</f>
        <v>0.5</v>
      </c>
      <c r="N87" s="450">
        <f>IF(ISBLANK(INDEX('Policy Characteristics'!H:H,MATCH($C87,'Policy Characteristics'!$C:$C,0))),"",INDEX('Policy Characteristics'!H:H,MATCH($C87,'Policy Characteristics'!$C:$C,0)))</f>
        <v>0.01</v>
      </c>
      <c r="O87" s="427" t="str">
        <f>IF(ISBLANK(INDEX('Policy Characteristics'!I:I,MATCH($C87,'Policy Characteristics'!$C:$C,0))),"",INDEX('Policy Characteristics'!I:I,MATCH($C87,'Policy Characteristics'!$C:$C,0)))</f>
        <v>% of vehicle cost</v>
      </c>
      <c r="P87" s="427"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7" s="427" t="str">
        <f>IF(ISBLANK(INDEX('Policy Characteristics'!K:K,MATCH($C87,'Policy Characteristics'!$C:$C,0))),"",INDEX('Policy Characteristics'!K:K,MATCH($C87,'Policy Characteristics'!$C:$C,0)))</f>
        <v>transportation-sector-main.html#ev-subsidy</v>
      </c>
      <c r="R87" s="427" t="str">
        <f>IF(ISBLANK(INDEX('Policy Characteristics'!L:L,MATCH($C87,'Policy Characteristics'!$C:$C,0))),"",INDEX('Policy Characteristics'!L:L,MATCH($C87,'Policy Characteristics'!$C:$C,0)))</f>
        <v>ev-subsidy.html</v>
      </c>
    </row>
    <row r="88" spans="1:18" x14ac:dyDescent="0.75">
      <c r="A88" s="427" t="str">
        <f>IF(ISBLANK(INDEX('Policy Characteristics'!A:A,MATCH($C88,'Policy Characteristics'!$C:$C,0))),"",INDEX('Policy Characteristics'!A:A,MATCH($C88,'Policy Characteristics'!$C:$C,0)))</f>
        <v>Transportation</v>
      </c>
      <c r="B88" s="427" t="str">
        <f>IF(ISBLANK(INDEX('Policy Characteristics'!B:B,MATCH($C88,'Policy Characteristics'!$C:$C,0))),"",INDEX('Policy Characteristics'!B:B,MATCH($C88,'Policy Characteristics'!$C:$C,0)))</f>
        <v>Feebate</v>
      </c>
      <c r="C88" s="432" t="s">
        <v>116</v>
      </c>
      <c r="D88" s="53"/>
      <c r="E88" s="53"/>
      <c r="F88" s="53"/>
      <c r="G88" s="53"/>
      <c r="H88" s="54">
        <v>1</v>
      </c>
      <c r="I88" s="53" t="s">
        <v>45</v>
      </c>
      <c r="J88" s="429" t="str">
        <f>IF(ISBLANK(INDEX('Policy Characteristics'!D:D,MATCH($C88,'Policy Characteristics'!$C:$C,0))),"",INDEX('Policy Characteristics'!D:D,MATCH($C88,'Policy Characteristics'!$C:$C,0)))</f>
        <v>Feebate</v>
      </c>
      <c r="K88" s="427" t="str">
        <f>IF(ISBLANK(INDEX('Policy Characteristics'!E:E,MATCH($C88,'Policy Characteristics'!$C:$C,0))),"",INDEX('Policy Characteristics'!E:E,MATCH($C88,'Policy Characteristics'!$C:$C,0)))</f>
        <v>trans LDVs feebate</v>
      </c>
      <c r="L88" s="450">
        <f>IF(ISBLANK(INDEX('Policy Characteristics'!F:F,MATCH($C88,'Policy Characteristics'!$C:$C,0))),"",INDEX('Policy Characteristics'!F:F,MATCH($C88,'Policy Characteristics'!$C:$C,0)))</f>
        <v>0</v>
      </c>
      <c r="M88" s="450">
        <f>IF(ISBLANK(INDEX('Policy Characteristics'!G:G,MATCH($C88,'Policy Characteristics'!$C:$C,0))),"",INDEX('Policy Characteristics'!G:G,MATCH($C88,'Policy Characteristics'!$C:$C,0)))</f>
        <v>1</v>
      </c>
      <c r="N88" s="450">
        <f>IF(ISBLANK(INDEX('Policy Characteristics'!H:H,MATCH($C88,'Policy Characteristics'!$C:$C,0))),"",INDEX('Policy Characteristics'!H:H,MATCH($C88,'Policy Characteristics'!$C:$C,0)))</f>
        <v>0.02</v>
      </c>
      <c r="O88" s="427" t="str">
        <f>IF(ISBLANK(INDEX('Policy Characteristics'!I:I,MATCH($C88,'Policy Characteristics'!$C:$C,0))),"",INDEX('Policy Characteristics'!I:I,MATCH($C88,'Policy Characteristics'!$C:$C,0)))</f>
        <v>% of global best practice rate</v>
      </c>
      <c r="P88" s="427"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€1685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v>
      </c>
      <c r="Q88" s="427" t="str">
        <f>IF(ISBLANK(INDEX('Policy Characteristics'!K:K,MATCH($C88,'Policy Characteristics'!$C:$C,0))),"",INDEX('Policy Characteristics'!K:K,MATCH($C88,'Policy Characteristics'!$C:$C,0)))</f>
        <v>transportation-sector-main.html#feebate</v>
      </c>
      <c r="R88" s="427" t="str">
        <f>IF(ISBLANK(INDEX('Policy Characteristics'!L:L,MATCH($C88,'Policy Characteristics'!$C:$C,0))),"",INDEX('Policy Characteristics'!L:L,MATCH($C88,'Policy Characteristics'!$C:$C,0)))</f>
        <v>feebate.html</v>
      </c>
    </row>
    <row r="89" spans="1:18" x14ac:dyDescent="0.75">
      <c r="A89" s="427" t="str">
        <f>IF(ISBLANK(INDEX('Policy Characteristics'!A:A,MATCH($C89,'Policy Characteristics'!$C:$C,0))),"",INDEX('Policy Characteristics'!A:A,MATCH($C89,'Policy Characteristics'!$C:$C,0)))</f>
        <v>Transportation</v>
      </c>
      <c r="B89" s="427" t="str">
        <f>IF(ISBLANK(INDEX('Policy Characteristics'!B:B,MATCH($C89,'Policy Characteristics'!$C:$C,0))),"",INDEX('Policy Characteristics'!B:B,MATCH($C89,'Policy Characteristics'!$C:$C,0)))</f>
        <v>Fuel Economy Standard</v>
      </c>
      <c r="C89" s="432" t="s">
        <v>316</v>
      </c>
      <c r="D89" s="53" t="s">
        <v>47</v>
      </c>
      <c r="E89" s="53" t="s">
        <v>39</v>
      </c>
      <c r="F89" s="53" t="s">
        <v>87</v>
      </c>
      <c r="G89" s="53" t="s">
        <v>39</v>
      </c>
      <c r="H89" s="221">
        <v>362</v>
      </c>
      <c r="I89" s="9" t="s">
        <v>45</v>
      </c>
      <c r="J89" s="429" t="str">
        <f>IF(ISBLANK(INDEX('Policy Characteristics'!D:D,MATCH($C89,'Policy Characteristics'!$C:$C,0))),"",INDEX('Policy Characteristics'!D:D,MATCH($C89,'Policy Characteristics'!$C:$C,0)))</f>
        <v>Vehicle Fuel Economy Standards</v>
      </c>
      <c r="K89" s="427" t="str">
        <f>IF(ISBLANK(INDEX('Policy Characteristics'!E:E,MATCH($C89,'Policy Characteristics'!$C:$C,0))),"",INDEX('Policy Characteristics'!E:E,MATCH($C89,'Policy Characteristics'!$C:$C,0)))</f>
        <v>trans fuel economy standards</v>
      </c>
      <c r="L89" s="450">
        <f>IF(ISBLANK(INDEX('Policy Characteristics'!F:F,MATCH($C89,'Policy Characteristics'!$C:$C,0))),"",INDEX('Policy Characteristics'!F:F,MATCH($C89,'Policy Characteristics'!$C:$C,0)))</f>
        <v>0</v>
      </c>
      <c r="M89" s="450">
        <f>IF(ISBLANK(INDEX('Policy Characteristics'!G:G,MATCH($C89,'Policy Characteristics'!$C:$C,0))),"",INDEX('Policy Characteristics'!G:G,MATCH($C89,'Policy Characteristics'!$C:$C,0)))</f>
        <v>1</v>
      </c>
      <c r="N89" s="450">
        <f>IF(ISBLANK(INDEX('Policy Characteristics'!H:H,MATCH($C89,'Policy Characteristics'!$C:$C,0))),"",INDEX('Policy Characteristics'!H:H,MATCH($C89,'Policy Characteristics'!$C:$C,0)))</f>
        <v>0.01</v>
      </c>
      <c r="O89" s="427" t="str">
        <f>IF(ISBLANK(INDEX('Policy Characteristics'!I:I,MATCH($C89,'Policy Characteristics'!$C:$C,0))),"",INDEX('Policy Characteristics'!I:I,MATCH($C89,'Policy Characteristics'!$C:$C,0)))</f>
        <v>% increase in miles/gal</v>
      </c>
      <c r="P89" s="42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89" s="427" t="str">
        <f>IF(ISBLANK(INDEX('Policy Characteristics'!K:K,MATCH($C89,'Policy Characteristics'!$C:$C,0))),"",INDEX('Policy Characteristics'!K:K,MATCH($C89,'Policy Characteristics'!$C:$C,0)))</f>
        <v>transportation-sector-main.html#fuel-econ-std</v>
      </c>
      <c r="R89" s="427" t="str">
        <f>IF(ISBLANK(INDEX('Policy Characteristics'!L:L,MATCH($C89,'Policy Characteristics'!$C:$C,0))),"",INDEX('Policy Characteristics'!L:L,MATCH($C89,'Policy Characteristics'!$C:$C,0)))</f>
        <v>fuel-economy-standard.html</v>
      </c>
    </row>
    <row r="90" spans="1:18" x14ac:dyDescent="0.75">
      <c r="A90" s="427" t="str">
        <f>IF(ISBLANK(INDEX('Policy Characteristics'!A:A,MATCH($C90,'Policy Characteristics'!$C:$C,0))),"",INDEX('Policy Characteristics'!A:A,MATCH($C90,'Policy Characteristics'!$C:$C,0)))</f>
        <v>Transportation</v>
      </c>
      <c r="B90" s="427" t="str">
        <f>IF(ISBLANK(INDEX('Policy Characteristics'!B:B,MATCH($C90,'Policy Characteristics'!$C:$C,0))),"",INDEX('Policy Characteristics'!B:B,MATCH($C90,'Policy Characteristics'!$C:$C,0)))</f>
        <v>Fuel Economy Standard</v>
      </c>
      <c r="C90" s="431" t="str">
        <f t="shared" ref="C90:C93" si="5">C$89</f>
        <v>Percentage Additional Improvement of Fuel Economy Std</v>
      </c>
      <c r="D90" s="53" t="s">
        <v>44</v>
      </c>
      <c r="E90" s="53" t="s">
        <v>39</v>
      </c>
      <c r="F90" s="53" t="s">
        <v>88</v>
      </c>
      <c r="G90" s="53" t="s">
        <v>39</v>
      </c>
      <c r="H90" s="54">
        <v>363</v>
      </c>
      <c r="I90" s="9" t="s">
        <v>45</v>
      </c>
      <c r="J90" s="429" t="str">
        <f>IF(ISBLANK(INDEX('Policy Characteristics'!D:D,MATCH($C90,'Policy Characteristics'!$C:$C,0))),"",INDEX('Policy Characteristics'!D:D,MATCH($C90,'Policy Characteristics'!$C:$C,0)))</f>
        <v>Vehicle Fuel Economy Standards</v>
      </c>
      <c r="K90" s="427" t="str">
        <f>IF(ISBLANK(INDEX('Policy Characteristics'!E:E,MATCH($C90,'Policy Characteristics'!$C:$C,0))),"",INDEX('Policy Characteristics'!E:E,MATCH($C90,'Policy Characteristics'!$C:$C,0)))</f>
        <v>trans fuel economy standards</v>
      </c>
      <c r="L90" s="450">
        <f>IF(ISBLANK(INDEX('Policy Characteristics'!F:F,MATCH($C90,'Policy Characteristics'!$C:$C,0))),"",INDEX('Policy Characteristics'!F:F,MATCH($C90,'Policy Characteristics'!$C:$C,0)))</f>
        <v>0</v>
      </c>
      <c r="M90" s="450">
        <f>IF(ISBLANK(INDEX('Policy Characteristics'!G:G,MATCH($C90,'Policy Characteristics'!$C:$C,0))),"",INDEX('Policy Characteristics'!G:G,MATCH($C90,'Policy Characteristics'!$C:$C,0)))</f>
        <v>1</v>
      </c>
      <c r="N90" s="450">
        <f>IF(ISBLANK(INDEX('Policy Characteristics'!H:H,MATCH($C90,'Policy Characteristics'!$C:$C,0))),"",INDEX('Policy Characteristics'!H:H,MATCH($C90,'Policy Characteristics'!$C:$C,0)))</f>
        <v>0.01</v>
      </c>
      <c r="O90" s="427" t="str">
        <f>IF(ISBLANK(INDEX('Policy Characteristics'!I:I,MATCH($C90,'Policy Characteristics'!$C:$C,0))),"",INDEX('Policy Characteristics'!I:I,MATCH($C90,'Policy Characteristics'!$C:$C,0)))</f>
        <v>% increase in miles/gal</v>
      </c>
      <c r="P90" s="42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0" s="427" t="str">
        <f>IF(ISBLANK(INDEX('Policy Characteristics'!K:K,MATCH($C90,'Policy Characteristics'!$C:$C,0))),"",INDEX('Policy Characteristics'!K:K,MATCH($C90,'Policy Characteristics'!$C:$C,0)))</f>
        <v>transportation-sector-main.html#fuel-econ-std</v>
      </c>
      <c r="R90" s="427" t="str">
        <f>IF(ISBLANK(INDEX('Policy Characteristics'!L:L,MATCH($C90,'Policy Characteristics'!$C:$C,0))),"",INDEX('Policy Characteristics'!L:L,MATCH($C90,'Policy Characteristics'!$C:$C,0)))</f>
        <v>fuel-economy-standard.html</v>
      </c>
    </row>
    <row r="91" spans="1:18" x14ac:dyDescent="0.75">
      <c r="A91" s="427" t="str">
        <f>IF(ISBLANK(INDEX('Policy Characteristics'!A:A,MATCH($C91,'Policy Characteristics'!$C:$C,0))),"",INDEX('Policy Characteristics'!A:A,MATCH($C91,'Policy Characteristics'!$C:$C,0)))</f>
        <v>Transportation</v>
      </c>
      <c r="B91" s="427" t="str">
        <f>IF(ISBLANK(INDEX('Policy Characteristics'!B:B,MATCH($C91,'Policy Characteristics'!$C:$C,0))),"",INDEX('Policy Characteristics'!B:B,MATCH($C91,'Policy Characteristics'!$C:$C,0)))</f>
        <v>Fuel Economy Standard</v>
      </c>
      <c r="C91" s="431" t="str">
        <f t="shared" ref="C91:C94" si="6">C$89</f>
        <v>Percentage Additional Improvement of Fuel Economy Std</v>
      </c>
      <c r="D91" s="53" t="s">
        <v>47</v>
      </c>
      <c r="E91" s="53" t="s">
        <v>40</v>
      </c>
      <c r="F91" s="53" t="s">
        <v>87</v>
      </c>
      <c r="G91" s="53" t="s">
        <v>40</v>
      </c>
      <c r="H91" s="225">
        <v>364</v>
      </c>
      <c r="I91" s="9" t="s">
        <v>45</v>
      </c>
      <c r="J91" s="429" t="str">
        <f>IF(ISBLANK(INDEX('Policy Characteristics'!D:D,MATCH($C91,'Policy Characteristics'!$C:$C,0))),"",INDEX('Policy Characteristics'!D:D,MATCH($C91,'Policy Characteristics'!$C:$C,0)))</f>
        <v>Vehicle Fuel Economy Standards</v>
      </c>
      <c r="K91" s="427" t="str">
        <f>IF(ISBLANK(INDEX('Policy Characteristics'!E:E,MATCH($C91,'Policy Characteristics'!$C:$C,0))),"",INDEX('Policy Characteristics'!E:E,MATCH($C91,'Policy Characteristics'!$C:$C,0)))</f>
        <v>trans fuel economy standards</v>
      </c>
      <c r="L91" s="450">
        <f>IF(ISBLANK(INDEX('Policy Characteristics'!F:F,MATCH($C91,'Policy Characteristics'!$C:$C,0))),"",INDEX('Policy Characteristics'!F:F,MATCH($C91,'Policy Characteristics'!$C:$C,0)))</f>
        <v>0</v>
      </c>
      <c r="M91" s="450">
        <f>IF(ISBLANK(INDEX('Policy Characteristics'!G:G,MATCH($C91,'Policy Characteristics'!$C:$C,0))),"",INDEX('Policy Characteristics'!G:G,MATCH($C91,'Policy Characteristics'!$C:$C,0)))</f>
        <v>1</v>
      </c>
      <c r="N91" s="450">
        <f>IF(ISBLANK(INDEX('Policy Characteristics'!H:H,MATCH($C91,'Policy Characteristics'!$C:$C,0))),"",INDEX('Policy Characteristics'!H:H,MATCH($C91,'Policy Characteristics'!$C:$C,0)))</f>
        <v>0.01</v>
      </c>
      <c r="O91" s="427" t="str">
        <f>IF(ISBLANK(INDEX('Policy Characteristics'!I:I,MATCH($C91,'Policy Characteristics'!$C:$C,0))),"",INDEX('Policy Characteristics'!I:I,MATCH($C91,'Policy Characteristics'!$C:$C,0)))</f>
        <v>% increase in miles/gal</v>
      </c>
      <c r="P91" s="42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1" s="427" t="str">
        <f>IF(ISBLANK(INDEX('Policy Characteristics'!K:K,MATCH($C91,'Policy Characteristics'!$C:$C,0))),"",INDEX('Policy Characteristics'!K:K,MATCH($C91,'Policy Characteristics'!$C:$C,0)))</f>
        <v>transportation-sector-main.html#fuel-econ-std</v>
      </c>
      <c r="R91" s="427" t="str">
        <f>IF(ISBLANK(INDEX('Policy Characteristics'!L:L,MATCH($C91,'Policy Characteristics'!$C:$C,0))),"",INDEX('Policy Characteristics'!L:L,MATCH($C91,'Policy Characteristics'!$C:$C,0)))</f>
        <v>fuel-economy-standard.html</v>
      </c>
    </row>
    <row r="92" spans="1:18" x14ac:dyDescent="0.75">
      <c r="A92" s="427" t="str">
        <f>IF(ISBLANK(INDEX('Policy Characteristics'!A:A,MATCH($C92,'Policy Characteristics'!$C:$C,0))),"",INDEX('Policy Characteristics'!A:A,MATCH($C92,'Policy Characteristics'!$C:$C,0)))</f>
        <v>Transportation</v>
      </c>
      <c r="B92" s="427" t="str">
        <f>IF(ISBLANK(INDEX('Policy Characteristics'!B:B,MATCH($C92,'Policy Characteristics'!$C:$C,0))),"",INDEX('Policy Characteristics'!B:B,MATCH($C92,'Policy Characteristics'!$C:$C,0)))</f>
        <v>Fuel Economy Standard</v>
      </c>
      <c r="C92" s="431" t="str">
        <f t="shared" si="5"/>
        <v>Percentage Additional Improvement of Fuel Economy Std</v>
      </c>
      <c r="D92" s="53" t="s">
        <v>44</v>
      </c>
      <c r="E92" s="53" t="s">
        <v>40</v>
      </c>
      <c r="F92" s="53" t="s">
        <v>88</v>
      </c>
      <c r="G92" s="53" t="s">
        <v>40</v>
      </c>
      <c r="H92" s="54">
        <v>365</v>
      </c>
      <c r="I92" s="9" t="s">
        <v>45</v>
      </c>
      <c r="J92" s="429" t="str">
        <f>IF(ISBLANK(INDEX('Policy Characteristics'!D:D,MATCH($C92,'Policy Characteristics'!$C:$C,0))),"",INDEX('Policy Characteristics'!D:D,MATCH($C92,'Policy Characteristics'!$C:$C,0)))</f>
        <v>Vehicle Fuel Economy Standards</v>
      </c>
      <c r="K92" s="427" t="str">
        <f>IF(ISBLANK(INDEX('Policy Characteristics'!E:E,MATCH($C92,'Policy Characteristics'!$C:$C,0))),"",INDEX('Policy Characteristics'!E:E,MATCH($C92,'Policy Characteristics'!$C:$C,0)))</f>
        <v>trans fuel economy standards</v>
      </c>
      <c r="L92" s="450">
        <f>IF(ISBLANK(INDEX('Policy Characteristics'!F:F,MATCH($C92,'Policy Characteristics'!$C:$C,0))),"",INDEX('Policy Characteristics'!F:F,MATCH($C92,'Policy Characteristics'!$C:$C,0)))</f>
        <v>0</v>
      </c>
      <c r="M92" s="450">
        <f>IF(ISBLANK(INDEX('Policy Characteristics'!G:G,MATCH($C92,'Policy Characteristics'!$C:$C,0))),"",INDEX('Policy Characteristics'!G:G,MATCH($C92,'Policy Characteristics'!$C:$C,0)))</f>
        <v>1</v>
      </c>
      <c r="N92" s="450">
        <f>IF(ISBLANK(INDEX('Policy Characteristics'!H:H,MATCH($C92,'Policy Characteristics'!$C:$C,0))),"",INDEX('Policy Characteristics'!H:H,MATCH($C92,'Policy Characteristics'!$C:$C,0)))</f>
        <v>0.01</v>
      </c>
      <c r="O92" s="427" t="str">
        <f>IF(ISBLANK(INDEX('Policy Characteristics'!I:I,MATCH($C92,'Policy Characteristics'!$C:$C,0))),"",INDEX('Policy Characteristics'!I:I,MATCH($C92,'Policy Characteristics'!$C:$C,0)))</f>
        <v>% increase in miles/gal</v>
      </c>
      <c r="P92" s="42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2" s="427" t="str">
        <f>IF(ISBLANK(INDEX('Policy Characteristics'!K:K,MATCH($C92,'Policy Characteristics'!$C:$C,0))),"",INDEX('Policy Characteristics'!K:K,MATCH($C92,'Policy Characteristics'!$C:$C,0)))</f>
        <v>transportation-sector-main.html#fuel-econ-std</v>
      </c>
      <c r="R92" s="427" t="str">
        <f>IF(ISBLANK(INDEX('Policy Characteristics'!L:L,MATCH($C92,'Policy Characteristics'!$C:$C,0))),"",INDEX('Policy Characteristics'!L:L,MATCH($C92,'Policy Characteristics'!$C:$C,0)))</f>
        <v>fuel-economy-standard.html</v>
      </c>
    </row>
    <row r="93" spans="1:18" x14ac:dyDescent="0.75">
      <c r="A93" s="427" t="str">
        <f>IF(ISBLANK(INDEX('Policy Characteristics'!A:A,MATCH($C93,'Policy Characteristics'!$C:$C,0))),"",INDEX('Policy Characteristics'!A:A,MATCH($C93,'Policy Characteristics'!$C:$C,0)))</f>
        <v>Transportation</v>
      </c>
      <c r="B93" s="427" t="str">
        <f>IF(ISBLANK(INDEX('Policy Characteristics'!B:B,MATCH($C93,'Policy Characteristics'!$C:$C,0))),"",INDEX('Policy Characteristics'!B:B,MATCH($C93,'Policy Characteristics'!$C:$C,0)))</f>
        <v>Fuel Economy Standard</v>
      </c>
      <c r="C93" s="431" t="str">
        <f t="shared" si="5"/>
        <v>Percentage Additional Improvement of Fuel Economy Std</v>
      </c>
      <c r="D93" s="53" t="s">
        <v>47</v>
      </c>
      <c r="E93" s="53" t="s">
        <v>41</v>
      </c>
      <c r="F93" s="53" t="s">
        <v>87</v>
      </c>
      <c r="G93" s="53" t="s">
        <v>89</v>
      </c>
      <c r="H93" s="225">
        <v>366</v>
      </c>
      <c r="I93" s="9" t="s">
        <v>45</v>
      </c>
      <c r="J93" s="429" t="str">
        <f>IF(ISBLANK(INDEX('Policy Characteristics'!D:D,MATCH($C93,'Policy Characteristics'!$C:$C,0))),"",INDEX('Policy Characteristics'!D:D,MATCH($C93,'Policy Characteristics'!$C:$C,0)))</f>
        <v>Vehicle Fuel Economy Standards</v>
      </c>
      <c r="K93" s="427" t="str">
        <f>IF(ISBLANK(INDEX('Policy Characteristics'!E:E,MATCH($C93,'Policy Characteristics'!$C:$C,0))),"",INDEX('Policy Characteristics'!E:E,MATCH($C93,'Policy Characteristics'!$C:$C,0)))</f>
        <v>trans fuel economy standards</v>
      </c>
      <c r="L93" s="450">
        <f>IF(ISBLANK(INDEX('Policy Characteristics'!F:F,MATCH($C93,'Policy Characteristics'!$C:$C,0))),"",INDEX('Policy Characteristics'!F:F,MATCH($C93,'Policy Characteristics'!$C:$C,0)))</f>
        <v>0</v>
      </c>
      <c r="M93" s="450">
        <f>IF(ISBLANK(INDEX('Policy Characteristics'!G:G,MATCH($C93,'Policy Characteristics'!$C:$C,0))),"",INDEX('Policy Characteristics'!G:G,MATCH($C93,'Policy Characteristics'!$C:$C,0)))</f>
        <v>1</v>
      </c>
      <c r="N93" s="450">
        <f>IF(ISBLANK(INDEX('Policy Characteristics'!H:H,MATCH($C93,'Policy Characteristics'!$C:$C,0))),"",INDEX('Policy Characteristics'!H:H,MATCH($C93,'Policy Characteristics'!$C:$C,0)))</f>
        <v>0.01</v>
      </c>
      <c r="O93" s="427" t="str">
        <f>IF(ISBLANK(INDEX('Policy Characteristics'!I:I,MATCH($C93,'Policy Characteristics'!$C:$C,0))),"",INDEX('Policy Characteristics'!I:I,MATCH($C93,'Policy Characteristics'!$C:$C,0)))</f>
        <v>% increase in miles/gal</v>
      </c>
      <c r="P93" s="42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3" s="427" t="str">
        <f>IF(ISBLANK(INDEX('Policy Characteristics'!K:K,MATCH($C93,'Policy Characteristics'!$C:$C,0))),"",INDEX('Policy Characteristics'!K:K,MATCH($C93,'Policy Characteristics'!$C:$C,0)))</f>
        <v>transportation-sector-main.html#fuel-econ-std</v>
      </c>
      <c r="R93" s="427" t="str">
        <f>IF(ISBLANK(INDEX('Policy Characteristics'!L:L,MATCH($C93,'Policy Characteristics'!$C:$C,0))),"",INDEX('Policy Characteristics'!L:L,MATCH($C93,'Policy Characteristics'!$C:$C,0)))</f>
        <v>fuel-economy-standard.html</v>
      </c>
    </row>
    <row r="94" spans="1:18" x14ac:dyDescent="0.75">
      <c r="A94" s="427" t="str">
        <f>IF(ISBLANK(INDEX('Policy Characteristics'!A:A,MATCH($C94,'Policy Characteristics'!$C:$C,0))),"",INDEX('Policy Characteristics'!A:A,MATCH($C94,'Policy Characteristics'!$C:$C,0)))</f>
        <v>Transportation</v>
      </c>
      <c r="B94" s="427" t="str">
        <f>IF(ISBLANK(INDEX('Policy Characteristics'!B:B,MATCH($C94,'Policy Characteristics'!$C:$C,0))),"",INDEX('Policy Characteristics'!B:B,MATCH($C94,'Policy Characteristics'!$C:$C,0)))</f>
        <v>Fuel Economy Standard</v>
      </c>
      <c r="C94" s="431" t="str">
        <f t="shared" si="6"/>
        <v>Percentage Additional Improvement of Fuel Economy Std</v>
      </c>
      <c r="D94" s="53" t="s">
        <v>44</v>
      </c>
      <c r="E94" s="53" t="s">
        <v>41</v>
      </c>
      <c r="F94" s="53" t="s">
        <v>88</v>
      </c>
      <c r="G94" s="53" t="s">
        <v>89</v>
      </c>
      <c r="H94" s="54">
        <v>367</v>
      </c>
      <c r="I94" s="9" t="s">
        <v>45</v>
      </c>
      <c r="J94" s="429" t="str">
        <f>IF(ISBLANK(INDEX('Policy Characteristics'!D:D,MATCH($C94,'Policy Characteristics'!$C:$C,0))),"",INDEX('Policy Characteristics'!D:D,MATCH($C94,'Policy Characteristics'!$C:$C,0)))</f>
        <v>Vehicle Fuel Economy Standards</v>
      </c>
      <c r="K94" s="427" t="str">
        <f>IF(ISBLANK(INDEX('Policy Characteristics'!E:E,MATCH($C94,'Policy Characteristics'!$C:$C,0))),"",INDEX('Policy Characteristics'!E:E,MATCH($C94,'Policy Characteristics'!$C:$C,0)))</f>
        <v>trans fuel economy standards</v>
      </c>
      <c r="L94" s="450">
        <f>IF(ISBLANK(INDEX('Policy Characteristics'!F:F,MATCH($C94,'Policy Characteristics'!$C:$C,0))),"",INDEX('Policy Characteristics'!F:F,MATCH($C94,'Policy Characteristics'!$C:$C,0)))</f>
        <v>0</v>
      </c>
      <c r="M94" s="450">
        <f>IF(ISBLANK(INDEX('Policy Characteristics'!G:G,MATCH($C94,'Policy Characteristics'!$C:$C,0))),"",INDEX('Policy Characteristics'!G:G,MATCH($C94,'Policy Characteristics'!$C:$C,0)))</f>
        <v>1</v>
      </c>
      <c r="N94" s="450">
        <f>IF(ISBLANK(INDEX('Policy Characteristics'!H:H,MATCH($C94,'Policy Characteristics'!$C:$C,0))),"",INDEX('Policy Characteristics'!H:H,MATCH($C94,'Policy Characteristics'!$C:$C,0)))</f>
        <v>0.01</v>
      </c>
      <c r="O94" s="427" t="str">
        <f>IF(ISBLANK(INDEX('Policy Characteristics'!I:I,MATCH($C94,'Policy Characteristics'!$C:$C,0))),"",INDEX('Policy Characteristics'!I:I,MATCH($C94,'Policy Characteristics'!$C:$C,0)))</f>
        <v>% increase in miles/gal</v>
      </c>
      <c r="P94" s="42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4" s="427" t="str">
        <f>IF(ISBLANK(INDEX('Policy Characteristics'!K:K,MATCH($C94,'Policy Characteristics'!$C:$C,0))),"",INDEX('Policy Characteristics'!K:K,MATCH($C94,'Policy Characteristics'!$C:$C,0)))</f>
        <v>transportation-sector-main.html#fuel-econ-std</v>
      </c>
      <c r="R94" s="427" t="str">
        <f>IF(ISBLANK(INDEX('Policy Characteristics'!L:L,MATCH($C94,'Policy Characteristics'!$C:$C,0))),"",INDEX('Policy Characteristics'!L:L,MATCH($C94,'Policy Characteristics'!$C:$C,0)))</f>
        <v>fuel-economy-standard.html</v>
      </c>
    </row>
    <row r="95" spans="1:18" x14ac:dyDescent="0.75">
      <c r="A95" s="427" t="str">
        <f>IF(ISBLANK(INDEX('Policy Characteristics'!A:A,MATCH($C95,'Policy Characteristics'!$C:$C,0))),"",INDEX('Policy Characteristics'!A:A,MATCH($C95,'Policy Characteristics'!$C:$C,0)))</f>
        <v>Transportation</v>
      </c>
      <c r="B95" s="427" t="str">
        <f>IF(ISBLANK(INDEX('Policy Characteristics'!B:B,MATCH($C95,'Policy Characteristics'!$C:$C,0))),"",INDEX('Policy Characteristics'!B:B,MATCH($C95,'Policy Characteristics'!$C:$C,0)))</f>
        <v>Fuel Economy Standard</v>
      </c>
      <c r="C95" s="431" t="str">
        <f t="shared" ref="C95:C100" si="7">C$89</f>
        <v>Percentage Additional Improvement of Fuel Economy Std</v>
      </c>
      <c r="D95" s="53" t="s">
        <v>47</v>
      </c>
      <c r="E95" s="53" t="s">
        <v>42</v>
      </c>
      <c r="F95" s="53" t="s">
        <v>87</v>
      </c>
      <c r="G95" s="53" t="s">
        <v>90</v>
      </c>
      <c r="H95" s="225">
        <v>368</v>
      </c>
      <c r="I95" s="9" t="s">
        <v>45</v>
      </c>
      <c r="J95" s="429" t="str">
        <f>IF(ISBLANK(INDEX('Policy Characteristics'!D:D,MATCH($C95,'Policy Characteristics'!$C:$C,0))),"",INDEX('Policy Characteristics'!D:D,MATCH($C95,'Policy Characteristics'!$C:$C,0)))</f>
        <v>Vehicle Fuel Economy Standards</v>
      </c>
      <c r="K95" s="427" t="str">
        <f>IF(ISBLANK(INDEX('Policy Characteristics'!E:E,MATCH($C95,'Policy Characteristics'!$C:$C,0))),"",INDEX('Policy Characteristics'!E:E,MATCH($C95,'Policy Characteristics'!$C:$C,0)))</f>
        <v>trans fuel economy standards</v>
      </c>
      <c r="L95" s="450">
        <f>IF(ISBLANK(INDEX('Policy Characteristics'!F:F,MATCH($C95,'Policy Characteristics'!$C:$C,0))),"",INDEX('Policy Characteristics'!F:F,MATCH($C95,'Policy Characteristics'!$C:$C,0)))</f>
        <v>0</v>
      </c>
      <c r="M95" s="450">
        <f>IF(ISBLANK(INDEX('Policy Characteristics'!G:G,MATCH($C95,'Policy Characteristics'!$C:$C,0))),"",INDEX('Policy Characteristics'!G:G,MATCH($C95,'Policy Characteristics'!$C:$C,0)))</f>
        <v>1</v>
      </c>
      <c r="N95" s="450">
        <f>IF(ISBLANK(INDEX('Policy Characteristics'!H:H,MATCH($C95,'Policy Characteristics'!$C:$C,0))),"",INDEX('Policy Characteristics'!H:H,MATCH($C95,'Policy Characteristics'!$C:$C,0)))</f>
        <v>0.01</v>
      </c>
      <c r="O95" s="427" t="str">
        <f>IF(ISBLANK(INDEX('Policy Characteristics'!I:I,MATCH($C95,'Policy Characteristics'!$C:$C,0))),"",INDEX('Policy Characteristics'!I:I,MATCH($C95,'Policy Characteristics'!$C:$C,0)))</f>
        <v>% increase in miles/gal</v>
      </c>
      <c r="P95" s="42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5" s="427" t="str">
        <f>IF(ISBLANK(INDEX('Policy Characteristics'!K:K,MATCH($C95,'Policy Characteristics'!$C:$C,0))),"",INDEX('Policy Characteristics'!K:K,MATCH($C95,'Policy Characteristics'!$C:$C,0)))</f>
        <v>transportation-sector-main.html#fuel-econ-std</v>
      </c>
      <c r="R95" s="427" t="str">
        <f>IF(ISBLANK(INDEX('Policy Characteristics'!L:L,MATCH($C95,'Policy Characteristics'!$C:$C,0))),"",INDEX('Policy Characteristics'!L:L,MATCH($C95,'Policy Characteristics'!$C:$C,0)))</f>
        <v>fuel-economy-standard.html</v>
      </c>
    </row>
    <row r="96" spans="1:18" x14ac:dyDescent="0.75">
      <c r="A96" s="427" t="str">
        <f>IF(ISBLANK(INDEX('Policy Characteristics'!A:A,MATCH($C96,'Policy Characteristics'!$C:$C,0))),"",INDEX('Policy Characteristics'!A:A,MATCH($C96,'Policy Characteristics'!$C:$C,0)))</f>
        <v>Transportation</v>
      </c>
      <c r="B96" s="427" t="str">
        <f>IF(ISBLANK(INDEX('Policy Characteristics'!B:B,MATCH($C96,'Policy Characteristics'!$C:$C,0))),"",INDEX('Policy Characteristics'!B:B,MATCH($C96,'Policy Characteristics'!$C:$C,0)))</f>
        <v>Fuel Economy Standard</v>
      </c>
      <c r="C96" s="431" t="str">
        <f t="shared" si="7"/>
        <v>Percentage Additional Improvement of Fuel Economy Std</v>
      </c>
      <c r="D96" s="53" t="s">
        <v>44</v>
      </c>
      <c r="E96" s="53" t="s">
        <v>42</v>
      </c>
      <c r="F96" s="53" t="s">
        <v>88</v>
      </c>
      <c r="G96" s="53" t="s">
        <v>90</v>
      </c>
      <c r="H96" s="54">
        <v>369</v>
      </c>
      <c r="I96" s="9" t="s">
        <v>45</v>
      </c>
      <c r="J96" s="429" t="str">
        <f>IF(ISBLANK(INDEX('Policy Characteristics'!D:D,MATCH($C96,'Policy Characteristics'!$C:$C,0))),"",INDEX('Policy Characteristics'!D:D,MATCH($C96,'Policy Characteristics'!$C:$C,0)))</f>
        <v>Vehicle Fuel Economy Standards</v>
      </c>
      <c r="K96" s="427" t="str">
        <f>IF(ISBLANK(INDEX('Policy Characteristics'!E:E,MATCH($C96,'Policy Characteristics'!$C:$C,0))),"",INDEX('Policy Characteristics'!E:E,MATCH($C96,'Policy Characteristics'!$C:$C,0)))</f>
        <v>trans fuel economy standards</v>
      </c>
      <c r="L96" s="450">
        <f>IF(ISBLANK(INDEX('Policy Characteristics'!F:F,MATCH($C96,'Policy Characteristics'!$C:$C,0))),"",INDEX('Policy Characteristics'!F:F,MATCH($C96,'Policy Characteristics'!$C:$C,0)))</f>
        <v>0</v>
      </c>
      <c r="M96" s="450">
        <f>IF(ISBLANK(INDEX('Policy Characteristics'!G:G,MATCH($C96,'Policy Characteristics'!$C:$C,0))),"",INDEX('Policy Characteristics'!G:G,MATCH($C96,'Policy Characteristics'!$C:$C,0)))</f>
        <v>1</v>
      </c>
      <c r="N96" s="450">
        <f>IF(ISBLANK(INDEX('Policy Characteristics'!H:H,MATCH($C96,'Policy Characteristics'!$C:$C,0))),"",INDEX('Policy Characteristics'!H:H,MATCH($C96,'Policy Characteristics'!$C:$C,0)))</f>
        <v>0.01</v>
      </c>
      <c r="O96" s="427" t="str">
        <f>IF(ISBLANK(INDEX('Policy Characteristics'!I:I,MATCH($C96,'Policy Characteristics'!$C:$C,0))),"",INDEX('Policy Characteristics'!I:I,MATCH($C96,'Policy Characteristics'!$C:$C,0)))</f>
        <v>% increase in miles/gal</v>
      </c>
      <c r="P96" s="42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6" s="427" t="str">
        <f>IF(ISBLANK(INDEX('Policy Characteristics'!K:K,MATCH($C96,'Policy Characteristics'!$C:$C,0))),"",INDEX('Policy Characteristics'!K:K,MATCH($C96,'Policy Characteristics'!$C:$C,0)))</f>
        <v>transportation-sector-main.html#fuel-econ-std</v>
      </c>
      <c r="R96" s="427" t="str">
        <f>IF(ISBLANK(INDEX('Policy Characteristics'!L:L,MATCH($C96,'Policy Characteristics'!$C:$C,0))),"",INDEX('Policy Characteristics'!L:L,MATCH($C96,'Policy Characteristics'!$C:$C,0)))</f>
        <v>fuel-economy-standard.html</v>
      </c>
    </row>
    <row r="97" spans="1:18" x14ac:dyDescent="0.75">
      <c r="A97" s="427" t="str">
        <f>IF(ISBLANK(INDEX('Policy Characteristics'!A:A,MATCH($C97,'Policy Characteristics'!$C:$C,0))),"",INDEX('Policy Characteristics'!A:A,MATCH($C97,'Policy Characteristics'!$C:$C,0)))</f>
        <v>Transportation</v>
      </c>
      <c r="B97" s="427" t="str">
        <f>IF(ISBLANK(INDEX('Policy Characteristics'!B:B,MATCH($C97,'Policy Characteristics'!$C:$C,0))),"",INDEX('Policy Characteristics'!B:B,MATCH($C97,'Policy Characteristics'!$C:$C,0)))</f>
        <v>Fuel Economy Standard</v>
      </c>
      <c r="C97" s="431" t="str">
        <f t="shared" si="7"/>
        <v>Percentage Additional Improvement of Fuel Economy Std</v>
      </c>
      <c r="D97" s="53" t="s">
        <v>47</v>
      </c>
      <c r="E97" s="53" t="s">
        <v>43</v>
      </c>
      <c r="F97" s="53" t="s">
        <v>87</v>
      </c>
      <c r="G97" s="53" t="s">
        <v>91</v>
      </c>
      <c r="H97" s="225">
        <v>370</v>
      </c>
      <c r="I97" s="9" t="s">
        <v>45</v>
      </c>
      <c r="J97" s="429" t="str">
        <f>IF(ISBLANK(INDEX('Policy Characteristics'!D:D,MATCH($C97,'Policy Characteristics'!$C:$C,0))),"",INDEX('Policy Characteristics'!D:D,MATCH($C97,'Policy Characteristics'!$C:$C,0)))</f>
        <v>Vehicle Fuel Economy Standards</v>
      </c>
      <c r="K97" s="427" t="str">
        <f>IF(ISBLANK(INDEX('Policy Characteristics'!E:E,MATCH($C97,'Policy Characteristics'!$C:$C,0))),"",INDEX('Policy Characteristics'!E:E,MATCH($C97,'Policy Characteristics'!$C:$C,0)))</f>
        <v>trans fuel economy standards</v>
      </c>
      <c r="L97" s="450">
        <f>IF(ISBLANK(INDEX('Policy Characteristics'!F:F,MATCH($C97,'Policy Characteristics'!$C:$C,0))),"",INDEX('Policy Characteristics'!F:F,MATCH($C97,'Policy Characteristics'!$C:$C,0)))</f>
        <v>0</v>
      </c>
      <c r="M97" s="450">
        <f>IF(ISBLANK(INDEX('Policy Characteristics'!G:G,MATCH($C97,'Policy Characteristics'!$C:$C,0))),"",INDEX('Policy Characteristics'!G:G,MATCH($C97,'Policy Characteristics'!$C:$C,0)))</f>
        <v>1</v>
      </c>
      <c r="N97" s="450">
        <f>IF(ISBLANK(INDEX('Policy Characteristics'!H:H,MATCH($C97,'Policy Characteristics'!$C:$C,0))),"",INDEX('Policy Characteristics'!H:H,MATCH($C97,'Policy Characteristics'!$C:$C,0)))</f>
        <v>0.01</v>
      </c>
      <c r="O97" s="427" t="str">
        <f>IF(ISBLANK(INDEX('Policy Characteristics'!I:I,MATCH($C97,'Policy Characteristics'!$C:$C,0))),"",INDEX('Policy Characteristics'!I:I,MATCH($C97,'Policy Characteristics'!$C:$C,0)))</f>
        <v>% increase in miles/gal</v>
      </c>
      <c r="P97" s="42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7" s="427" t="str">
        <f>IF(ISBLANK(INDEX('Policy Characteristics'!K:K,MATCH($C97,'Policy Characteristics'!$C:$C,0))),"",INDEX('Policy Characteristics'!K:K,MATCH($C97,'Policy Characteristics'!$C:$C,0)))</f>
        <v>transportation-sector-main.html#fuel-econ-std</v>
      </c>
      <c r="R97" s="427" t="str">
        <f>IF(ISBLANK(INDEX('Policy Characteristics'!L:L,MATCH($C97,'Policy Characteristics'!$C:$C,0))),"",INDEX('Policy Characteristics'!L:L,MATCH($C97,'Policy Characteristics'!$C:$C,0)))</f>
        <v>fuel-economy-standard.html</v>
      </c>
    </row>
    <row r="98" spans="1:18" x14ac:dyDescent="0.75">
      <c r="A98" s="427" t="str">
        <f>IF(ISBLANK(INDEX('Policy Characteristics'!A:A,MATCH($C98,'Policy Characteristics'!$C:$C,0))),"",INDEX('Policy Characteristics'!A:A,MATCH($C98,'Policy Characteristics'!$C:$C,0)))</f>
        <v>Transportation</v>
      </c>
      <c r="B98" s="427" t="str">
        <f>IF(ISBLANK(INDEX('Policy Characteristics'!B:B,MATCH($C98,'Policy Characteristics'!$C:$C,0))),"",INDEX('Policy Characteristics'!B:B,MATCH($C98,'Policy Characteristics'!$C:$C,0)))</f>
        <v>Fuel Economy Standard</v>
      </c>
      <c r="C98" s="431" t="str">
        <f t="shared" si="7"/>
        <v>Percentage Additional Improvement of Fuel Economy Std</v>
      </c>
      <c r="D98" s="53" t="s">
        <v>44</v>
      </c>
      <c r="E98" s="53" t="s">
        <v>43</v>
      </c>
      <c r="F98" s="53" t="s">
        <v>88</v>
      </c>
      <c r="G98" s="53" t="s">
        <v>91</v>
      </c>
      <c r="H98" s="54">
        <v>371</v>
      </c>
      <c r="I98" s="9" t="s">
        <v>45</v>
      </c>
      <c r="J98" s="429" t="str">
        <f>IF(ISBLANK(INDEX('Policy Characteristics'!D:D,MATCH($C98,'Policy Characteristics'!$C:$C,0))),"",INDEX('Policy Characteristics'!D:D,MATCH($C98,'Policy Characteristics'!$C:$C,0)))</f>
        <v>Vehicle Fuel Economy Standards</v>
      </c>
      <c r="K98" s="427" t="str">
        <f>IF(ISBLANK(INDEX('Policy Characteristics'!E:E,MATCH($C98,'Policy Characteristics'!$C:$C,0))),"",INDEX('Policy Characteristics'!E:E,MATCH($C98,'Policy Characteristics'!$C:$C,0)))</f>
        <v>trans fuel economy standards</v>
      </c>
      <c r="L98" s="450">
        <f>IF(ISBLANK(INDEX('Policy Characteristics'!F:F,MATCH($C98,'Policy Characteristics'!$C:$C,0))),"",INDEX('Policy Characteristics'!F:F,MATCH($C98,'Policy Characteristics'!$C:$C,0)))</f>
        <v>0</v>
      </c>
      <c r="M98" s="450">
        <f>IF(ISBLANK(INDEX('Policy Characteristics'!G:G,MATCH($C98,'Policy Characteristics'!$C:$C,0))),"",INDEX('Policy Characteristics'!G:G,MATCH($C98,'Policy Characteristics'!$C:$C,0)))</f>
        <v>1</v>
      </c>
      <c r="N98" s="450">
        <f>IF(ISBLANK(INDEX('Policy Characteristics'!H:H,MATCH($C98,'Policy Characteristics'!$C:$C,0))),"",INDEX('Policy Characteristics'!H:H,MATCH($C98,'Policy Characteristics'!$C:$C,0)))</f>
        <v>0.01</v>
      </c>
      <c r="O98" s="427" t="str">
        <f>IF(ISBLANK(INDEX('Policy Characteristics'!I:I,MATCH($C98,'Policy Characteristics'!$C:$C,0))),"",INDEX('Policy Characteristics'!I:I,MATCH($C98,'Policy Characteristics'!$C:$C,0)))</f>
        <v>% increase in miles/gal</v>
      </c>
      <c r="P98" s="42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8" s="427" t="str">
        <f>IF(ISBLANK(INDEX('Policy Characteristics'!K:K,MATCH($C98,'Policy Characteristics'!$C:$C,0))),"",INDEX('Policy Characteristics'!K:K,MATCH($C98,'Policy Characteristics'!$C:$C,0)))</f>
        <v>transportation-sector-main.html#fuel-econ-std</v>
      </c>
      <c r="R98" s="427" t="str">
        <f>IF(ISBLANK(INDEX('Policy Characteristics'!L:L,MATCH($C98,'Policy Characteristics'!$C:$C,0))),"",INDEX('Policy Characteristics'!L:L,MATCH($C98,'Policy Characteristics'!$C:$C,0)))</f>
        <v>fuel-economy-standard.html</v>
      </c>
    </row>
    <row r="99" spans="1:18" x14ac:dyDescent="0.75">
      <c r="A99" s="427" t="str">
        <f>IF(ISBLANK(INDEX('Policy Characteristics'!A:A,MATCH($C99,'Policy Characteristics'!$C:$C,0))),"",INDEX('Policy Characteristics'!A:A,MATCH($C99,'Policy Characteristics'!$C:$C,0)))</f>
        <v>Transportation</v>
      </c>
      <c r="B99" s="427" t="str">
        <f>IF(ISBLANK(INDEX('Policy Characteristics'!B:B,MATCH($C99,'Policy Characteristics'!$C:$C,0))),"",INDEX('Policy Characteristics'!B:B,MATCH($C99,'Policy Characteristics'!$C:$C,0)))</f>
        <v>Fuel Economy Standard</v>
      </c>
      <c r="C99" s="431" t="str">
        <f t="shared" si="7"/>
        <v>Percentage Additional Improvement of Fuel Economy Std</v>
      </c>
      <c r="D99" s="53" t="s">
        <v>47</v>
      </c>
      <c r="E99" s="53" t="s">
        <v>118</v>
      </c>
      <c r="F99" s="53" t="s">
        <v>87</v>
      </c>
      <c r="G99" s="53" t="s">
        <v>152</v>
      </c>
      <c r="H99" s="225">
        <v>372</v>
      </c>
      <c r="I99" s="9" t="s">
        <v>45</v>
      </c>
      <c r="J99" s="429" t="str">
        <f>IF(ISBLANK(INDEX('Policy Characteristics'!D:D,MATCH($C99,'Policy Characteristics'!$C:$C,0))),"",INDEX('Policy Characteristics'!D:D,MATCH($C99,'Policy Characteristics'!$C:$C,0)))</f>
        <v>Vehicle Fuel Economy Standards</v>
      </c>
      <c r="K99" s="427" t="str">
        <f>IF(ISBLANK(INDEX('Policy Characteristics'!E:E,MATCH($C99,'Policy Characteristics'!$C:$C,0))),"",INDEX('Policy Characteristics'!E:E,MATCH($C99,'Policy Characteristics'!$C:$C,0)))</f>
        <v>trans fuel economy standards</v>
      </c>
      <c r="L99" s="450">
        <f>IF(ISBLANK(INDEX('Policy Characteristics'!F:F,MATCH($C99,'Policy Characteristics'!$C:$C,0))),"",INDEX('Policy Characteristics'!F:F,MATCH($C99,'Policy Characteristics'!$C:$C,0)))</f>
        <v>0</v>
      </c>
      <c r="M99" s="450">
        <f>IF(ISBLANK(INDEX('Policy Characteristics'!G:G,MATCH($C99,'Policy Characteristics'!$C:$C,0))),"",INDEX('Policy Characteristics'!G:G,MATCH($C99,'Policy Characteristics'!$C:$C,0)))</f>
        <v>1</v>
      </c>
      <c r="N99" s="450">
        <f>IF(ISBLANK(INDEX('Policy Characteristics'!H:H,MATCH($C99,'Policy Characteristics'!$C:$C,0))),"",INDEX('Policy Characteristics'!H:H,MATCH($C99,'Policy Characteristics'!$C:$C,0)))</f>
        <v>0.01</v>
      </c>
      <c r="O99" s="427" t="str">
        <f>IF(ISBLANK(INDEX('Policy Characteristics'!I:I,MATCH($C99,'Policy Characteristics'!$C:$C,0))),"",INDEX('Policy Characteristics'!I:I,MATCH($C99,'Policy Characteristics'!$C:$C,0)))</f>
        <v>% increase in miles/gal</v>
      </c>
      <c r="P99" s="42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9" s="427" t="str">
        <f>IF(ISBLANK(INDEX('Policy Characteristics'!K:K,MATCH($C99,'Policy Characteristics'!$C:$C,0))),"",INDEX('Policy Characteristics'!K:K,MATCH($C99,'Policy Characteristics'!$C:$C,0)))</f>
        <v>transportation-sector-main.html#fuel-econ-std</v>
      </c>
      <c r="R99" s="427" t="str">
        <f>IF(ISBLANK(INDEX('Policy Characteristics'!L:L,MATCH($C99,'Policy Characteristics'!$C:$C,0))),"",INDEX('Policy Characteristics'!L:L,MATCH($C99,'Policy Characteristics'!$C:$C,0)))</f>
        <v>fuel-economy-standard.html</v>
      </c>
    </row>
    <row r="100" spans="1:18" x14ac:dyDescent="0.75">
      <c r="A100" s="427" t="str">
        <f>IF(ISBLANK(INDEX('Policy Characteristics'!A:A,MATCH($C100,'Policy Characteristics'!$C:$C,0))),"",INDEX('Policy Characteristics'!A:A,MATCH($C100,'Policy Characteristics'!$C:$C,0)))</f>
        <v>Transportation</v>
      </c>
      <c r="B100" s="427" t="str">
        <f>IF(ISBLANK(INDEX('Policy Characteristics'!B:B,MATCH($C100,'Policy Characteristics'!$C:$C,0))),"",INDEX('Policy Characteristics'!B:B,MATCH($C100,'Policy Characteristics'!$C:$C,0)))</f>
        <v>Fuel Economy Standard</v>
      </c>
      <c r="C100" s="431" t="str">
        <f t="shared" si="7"/>
        <v>Percentage Additional Improvement of Fuel Economy Std</v>
      </c>
      <c r="D100" s="53" t="s">
        <v>44</v>
      </c>
      <c r="E100" s="53" t="s">
        <v>118</v>
      </c>
      <c r="F100" s="53" t="s">
        <v>88</v>
      </c>
      <c r="G100" s="53" t="s">
        <v>152</v>
      </c>
      <c r="H100" s="54">
        <v>373</v>
      </c>
      <c r="I100" s="9" t="s">
        <v>46</v>
      </c>
      <c r="J100" s="429" t="str">
        <f>IF(ISBLANK(INDEX('Policy Characteristics'!D:D,MATCH($C100,'Policy Characteristics'!$C:$C,0))),"",INDEX('Policy Characteristics'!D:D,MATCH($C100,'Policy Characteristics'!$C:$C,0)))</f>
        <v>Vehicle Fuel Economy Standards</v>
      </c>
      <c r="K100" s="427" t="str">
        <f>IF(ISBLANK(INDEX('Policy Characteristics'!E:E,MATCH($C100,'Policy Characteristics'!$C:$C,0))),"",INDEX('Policy Characteristics'!E:E,MATCH($C100,'Policy Characteristics'!$C:$C,0)))</f>
        <v>trans fuel economy standards</v>
      </c>
      <c r="L100" s="450">
        <f>IF(ISBLANK(INDEX('Policy Characteristics'!F:F,MATCH($C100,'Policy Characteristics'!$C:$C,0))),"",INDEX('Policy Characteristics'!F:F,MATCH($C100,'Policy Characteristics'!$C:$C,0)))</f>
        <v>0</v>
      </c>
      <c r="M100" s="450">
        <f>IF(ISBLANK(INDEX('Policy Characteristics'!G:G,MATCH($C100,'Policy Characteristics'!$C:$C,0))),"",INDEX('Policy Characteristics'!G:G,MATCH($C100,'Policy Characteristics'!$C:$C,0)))</f>
        <v>1</v>
      </c>
      <c r="N100" s="450">
        <f>IF(ISBLANK(INDEX('Policy Characteristics'!H:H,MATCH($C100,'Policy Characteristics'!$C:$C,0))),"",INDEX('Policy Characteristics'!H:H,MATCH($C100,'Policy Characteristics'!$C:$C,0)))</f>
        <v>0.01</v>
      </c>
      <c r="O100" s="427" t="str">
        <f>IF(ISBLANK(INDEX('Policy Characteristics'!I:I,MATCH($C100,'Policy Characteristics'!$C:$C,0))),"",INDEX('Policy Characteristics'!I:I,MATCH($C100,'Policy Characteristics'!$C:$C,0)))</f>
        <v>% increase in miles/gal</v>
      </c>
      <c r="P100" s="42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100" s="427" t="str">
        <f>IF(ISBLANK(INDEX('Policy Characteristics'!K:K,MATCH($C100,'Policy Characteristics'!$C:$C,0))),"",INDEX('Policy Characteristics'!K:K,MATCH($C100,'Policy Characteristics'!$C:$C,0)))</f>
        <v>transportation-sector-main.html#fuel-econ-std</v>
      </c>
      <c r="R100" s="427" t="str">
        <f>IF(ISBLANK(INDEX('Policy Characteristics'!L:L,MATCH($C100,'Policy Characteristics'!$C:$C,0))),"",INDEX('Policy Characteristics'!L:L,MATCH($C100,'Policy Characteristics'!$C:$C,0)))</f>
        <v>fuel-economy-standard.html</v>
      </c>
    </row>
    <row r="101" spans="1:18" s="2" customFormat="1" x14ac:dyDescent="0.75">
      <c r="A101" s="427" t="str">
        <f>IF(ISBLANK(INDEX('Policy Characteristics'!A:A,MATCH($C101,'Policy Characteristics'!$C:$C,0))),"",INDEX('Policy Characteristics'!A:A,MATCH($C101,'Policy Characteristics'!$C:$C,0)))</f>
        <v>Transportation</v>
      </c>
      <c r="B101" s="427" t="str">
        <f>IF(ISBLANK(INDEX('Policy Characteristics'!B:B,MATCH($C101,'Policy Characteristics'!$C:$C,0))),"",INDEX('Policy Characteristics'!B:B,MATCH($C101,'Policy Characteristics'!$C:$C,0)))</f>
        <v>Hydrogen Vehicle Sales Standard</v>
      </c>
      <c r="C101" s="430" t="s">
        <v>2584</v>
      </c>
      <c r="D101" s="53" t="s">
        <v>47</v>
      </c>
      <c r="E101" s="53" t="s">
        <v>39</v>
      </c>
      <c r="F101" s="53" t="s">
        <v>87</v>
      </c>
      <c r="G101" s="53" t="s">
        <v>39</v>
      </c>
      <c r="H101" s="56">
        <v>460</v>
      </c>
      <c r="I101" s="53" t="s">
        <v>45</v>
      </c>
      <c r="J101" s="429" t="str">
        <f>IF(ISBLANK(INDEX('Policy Characteristics'!D:D,MATCH($C101,'Policy Characteristics'!$C:$C,0))),"",INDEX('Policy Characteristics'!D:D,MATCH($C101,'Policy Characteristics'!$C:$C,0)))</f>
        <v>Hydrogen Veh Sales Standard</v>
      </c>
      <c r="K101" s="427" t="str">
        <f>IF(ISBLANK(INDEX('Policy Characteristics'!E:E,MATCH($C101,'Policy Characteristics'!$C:$C,0))),"",INDEX('Policy Characteristics'!E:E,MATCH($C101,'Policy Characteristics'!$C:$C,0)))</f>
        <v>trans hydrogen vehicle minimum</v>
      </c>
      <c r="L101" s="450">
        <f>IF(ISBLANK(INDEX('Policy Characteristics'!F:F,MATCH($C101,'Policy Characteristics'!$C:$C,0))),"",INDEX('Policy Characteristics'!F:F,MATCH($C101,'Policy Characteristics'!$C:$C,0)))</f>
        <v>0</v>
      </c>
      <c r="M101" s="450">
        <f>IF(ISBLANK(INDEX('Policy Characteristics'!G:G,MATCH($C101,'Policy Characteristics'!$C:$C,0))),"",INDEX('Policy Characteristics'!G:G,MATCH($C101,'Policy Characteristics'!$C:$C,0)))</f>
        <v>1</v>
      </c>
      <c r="N101" s="450">
        <f>IF(ISBLANK(INDEX('Policy Characteristics'!H:H,MATCH($C101,'Policy Characteristics'!$C:$C,0))),"",INDEX('Policy Characteristics'!H:H,MATCH($C101,'Policy Characteristics'!$C:$C,0)))</f>
        <v>0.01</v>
      </c>
      <c r="O101" s="427" t="str">
        <f>IF(ISBLANK(INDEX('Policy Characteristics'!I:I,MATCH($C101,'Policy Characteristics'!$C:$C,0))),"",INDEX('Policy Characteristics'!I:I,MATCH($C101,'Policy Characteristics'!$C:$C,0)))</f>
        <v>% of new vehicles sold</v>
      </c>
      <c r="P101" s="42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427" t="str">
        <f>IF(ISBLANK(INDEX('Policy Characteristics'!K:K,MATCH($C101,'Policy Characteristics'!$C:$C,0))),"",INDEX('Policy Characteristics'!K:K,MATCH($C101,'Policy Characteristics'!$C:$C,0)))</f>
        <v/>
      </c>
      <c r="R101" s="427" t="str">
        <f>IF(ISBLANK(INDEX('Policy Characteristics'!L:L,MATCH($C101,'Policy Characteristics'!$C:$C,0))),"",INDEX('Policy Characteristics'!L:L,MATCH($C101,'Policy Characteristics'!$C:$C,0)))</f>
        <v>hydrogen-vehicle-mandate.html</v>
      </c>
    </row>
    <row r="102" spans="1:18" x14ac:dyDescent="0.75">
      <c r="A102" s="427" t="str">
        <f>IF(ISBLANK(INDEX('Policy Characteristics'!A:A,MATCH($C102,'Policy Characteristics'!$C:$C,0))),"",INDEX('Policy Characteristics'!A:A,MATCH($C102,'Policy Characteristics'!$C:$C,0)))</f>
        <v>Transportation</v>
      </c>
      <c r="B102" s="427" t="str">
        <f>IF(ISBLANK(INDEX('Policy Characteristics'!B:B,MATCH($C102,'Policy Characteristics'!$C:$C,0))),"",INDEX('Policy Characteristics'!B:B,MATCH($C102,'Policy Characteristics'!$C:$C,0)))</f>
        <v>Hydrogen Vehicle Sales Standard</v>
      </c>
      <c r="C102" s="431" t="str">
        <f t="shared" ref="C102:C112" si="8">C$101</f>
        <v>Minimum Required Hydrogen Vehicle Sales Percentage</v>
      </c>
      <c r="D102" s="53" t="s">
        <v>44</v>
      </c>
      <c r="E102" s="53" t="s">
        <v>39</v>
      </c>
      <c r="F102" s="53" t="s">
        <v>88</v>
      </c>
      <c r="G102" s="53" t="s">
        <v>39</v>
      </c>
      <c r="H102" s="54">
        <v>461</v>
      </c>
      <c r="I102" s="53" t="s">
        <v>45</v>
      </c>
      <c r="J102" s="429" t="str">
        <f>IF(ISBLANK(INDEX('Policy Characteristics'!D:D,MATCH($C102,'Policy Characteristics'!$C:$C,0))),"",INDEX('Policy Characteristics'!D:D,MATCH($C102,'Policy Characteristics'!$C:$C,0)))</f>
        <v>Hydrogen Veh Sales Standard</v>
      </c>
      <c r="K102" s="427" t="str">
        <f>IF(ISBLANK(INDEX('Policy Characteristics'!E:E,MATCH($C102,'Policy Characteristics'!$C:$C,0))),"",INDEX('Policy Characteristics'!E:E,MATCH($C102,'Policy Characteristics'!$C:$C,0)))</f>
        <v>trans hydrogen vehicle minimum</v>
      </c>
      <c r="L102" s="450">
        <f>IF(ISBLANK(INDEX('Policy Characteristics'!F:F,MATCH($C102,'Policy Characteristics'!$C:$C,0))),"",INDEX('Policy Characteristics'!F:F,MATCH($C102,'Policy Characteristics'!$C:$C,0)))</f>
        <v>0</v>
      </c>
      <c r="M102" s="450">
        <f>IF(ISBLANK(INDEX('Policy Characteristics'!G:G,MATCH($C102,'Policy Characteristics'!$C:$C,0))),"",INDEX('Policy Characteristics'!G:G,MATCH($C102,'Policy Characteristics'!$C:$C,0)))</f>
        <v>1</v>
      </c>
      <c r="N102" s="450">
        <f>IF(ISBLANK(INDEX('Policy Characteristics'!H:H,MATCH($C102,'Policy Characteristics'!$C:$C,0))),"",INDEX('Policy Characteristics'!H:H,MATCH($C102,'Policy Characteristics'!$C:$C,0)))</f>
        <v>0.01</v>
      </c>
      <c r="O102" s="427" t="str">
        <f>IF(ISBLANK(INDEX('Policy Characteristics'!I:I,MATCH($C102,'Policy Characteristics'!$C:$C,0))),"",INDEX('Policy Characteristics'!I:I,MATCH($C102,'Policy Characteristics'!$C:$C,0)))</f>
        <v>% of new vehicles sold</v>
      </c>
      <c r="P102" s="42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427" t="str">
        <f>IF(ISBLANK(INDEX('Policy Characteristics'!K:K,MATCH($C102,'Policy Characteristics'!$C:$C,0))),"",INDEX('Policy Characteristics'!K:K,MATCH($C102,'Policy Characteristics'!$C:$C,0)))</f>
        <v/>
      </c>
      <c r="R102" s="427" t="str">
        <f>IF(ISBLANK(INDEX('Policy Characteristics'!L:L,MATCH($C102,'Policy Characteristics'!$C:$C,0))),"",INDEX('Policy Characteristics'!L:L,MATCH($C102,'Policy Characteristics'!$C:$C,0)))</f>
        <v>hydrogen-vehicle-mandate.html</v>
      </c>
    </row>
    <row r="103" spans="1:18" x14ac:dyDescent="0.75">
      <c r="A103" s="427" t="str">
        <f>IF(ISBLANK(INDEX('Policy Characteristics'!A:A,MATCH($C103,'Policy Characteristics'!$C:$C,0))),"",INDEX('Policy Characteristics'!A:A,MATCH($C103,'Policy Characteristics'!$C:$C,0)))</f>
        <v>Transportation</v>
      </c>
      <c r="B103" s="427" t="str">
        <f>IF(ISBLANK(INDEX('Policy Characteristics'!B:B,MATCH($C103,'Policy Characteristics'!$C:$C,0))),"",INDEX('Policy Characteristics'!B:B,MATCH($C103,'Policy Characteristics'!$C:$C,0)))</f>
        <v>Hydrogen Vehicle Sales Standard</v>
      </c>
      <c r="C103" s="431" t="str">
        <f t="shared" si="8"/>
        <v>Minimum Required Hydrogen Vehicle Sales Percentage</v>
      </c>
      <c r="D103" s="53" t="s">
        <v>47</v>
      </c>
      <c r="E103" s="53" t="s">
        <v>40</v>
      </c>
      <c r="F103" s="53" t="s">
        <v>87</v>
      </c>
      <c r="G103" s="53" t="s">
        <v>40</v>
      </c>
      <c r="H103" s="56">
        <v>462</v>
      </c>
      <c r="I103" s="53" t="s">
        <v>45</v>
      </c>
      <c r="J103" s="429" t="str">
        <f>IF(ISBLANK(INDEX('Policy Characteristics'!D:D,MATCH($C103,'Policy Characteristics'!$C:$C,0))),"",INDEX('Policy Characteristics'!D:D,MATCH($C103,'Policy Characteristics'!$C:$C,0)))</f>
        <v>Hydrogen Veh Sales Standard</v>
      </c>
      <c r="K103" s="427" t="str">
        <f>IF(ISBLANK(INDEX('Policy Characteristics'!E:E,MATCH($C103,'Policy Characteristics'!$C:$C,0))),"",INDEX('Policy Characteristics'!E:E,MATCH($C103,'Policy Characteristics'!$C:$C,0)))</f>
        <v>trans hydrogen vehicle minimum</v>
      </c>
      <c r="L103" s="450">
        <f>IF(ISBLANK(INDEX('Policy Characteristics'!F:F,MATCH($C103,'Policy Characteristics'!$C:$C,0))),"",INDEX('Policy Characteristics'!F:F,MATCH($C103,'Policy Characteristics'!$C:$C,0)))</f>
        <v>0</v>
      </c>
      <c r="M103" s="450">
        <f>IF(ISBLANK(INDEX('Policy Characteristics'!G:G,MATCH($C103,'Policy Characteristics'!$C:$C,0))),"",INDEX('Policy Characteristics'!G:G,MATCH($C103,'Policy Characteristics'!$C:$C,0)))</f>
        <v>1</v>
      </c>
      <c r="N103" s="450">
        <f>IF(ISBLANK(INDEX('Policy Characteristics'!H:H,MATCH($C103,'Policy Characteristics'!$C:$C,0))),"",INDEX('Policy Characteristics'!H:H,MATCH($C103,'Policy Characteristics'!$C:$C,0)))</f>
        <v>0.01</v>
      </c>
      <c r="O103" s="427" t="str">
        <f>IF(ISBLANK(INDEX('Policy Characteristics'!I:I,MATCH($C103,'Policy Characteristics'!$C:$C,0))),"",INDEX('Policy Characteristics'!I:I,MATCH($C103,'Policy Characteristics'!$C:$C,0)))</f>
        <v>% of new vehicles sold</v>
      </c>
      <c r="P103" s="42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427" t="str">
        <f>IF(ISBLANK(INDEX('Policy Characteristics'!K:K,MATCH($C103,'Policy Characteristics'!$C:$C,0))),"",INDEX('Policy Characteristics'!K:K,MATCH($C103,'Policy Characteristics'!$C:$C,0)))</f>
        <v/>
      </c>
      <c r="R103" s="427" t="str">
        <f>IF(ISBLANK(INDEX('Policy Characteristics'!L:L,MATCH($C103,'Policy Characteristics'!$C:$C,0))),"",INDEX('Policy Characteristics'!L:L,MATCH($C103,'Policy Characteristics'!$C:$C,0)))</f>
        <v>hydrogen-vehicle-mandate.html</v>
      </c>
    </row>
    <row r="104" spans="1:18" x14ac:dyDescent="0.75">
      <c r="A104" s="427" t="str">
        <f>IF(ISBLANK(INDEX('Policy Characteristics'!A:A,MATCH($C104,'Policy Characteristics'!$C:$C,0))),"",INDEX('Policy Characteristics'!A:A,MATCH($C104,'Policy Characteristics'!$C:$C,0)))</f>
        <v>Transportation</v>
      </c>
      <c r="B104" s="427" t="str">
        <f>IF(ISBLANK(INDEX('Policy Characteristics'!B:B,MATCH($C104,'Policy Characteristics'!$C:$C,0))),"",INDEX('Policy Characteristics'!B:B,MATCH($C104,'Policy Characteristics'!$C:$C,0)))</f>
        <v>Hydrogen Vehicle Sales Standard</v>
      </c>
      <c r="C104" s="431" t="str">
        <f t="shared" si="8"/>
        <v>Minimum Required Hydrogen Vehicle Sales Percentage</v>
      </c>
      <c r="D104" s="53" t="s">
        <v>44</v>
      </c>
      <c r="E104" s="53" t="s">
        <v>40</v>
      </c>
      <c r="F104" s="53" t="s">
        <v>88</v>
      </c>
      <c r="G104" s="53" t="s">
        <v>40</v>
      </c>
      <c r="H104" s="54">
        <v>463</v>
      </c>
      <c r="I104" s="53" t="s">
        <v>45</v>
      </c>
      <c r="J104" s="429" t="str">
        <f>IF(ISBLANK(INDEX('Policy Characteristics'!D:D,MATCH($C104,'Policy Characteristics'!$C:$C,0))),"",INDEX('Policy Characteristics'!D:D,MATCH($C104,'Policy Characteristics'!$C:$C,0)))</f>
        <v>Hydrogen Veh Sales Standard</v>
      </c>
      <c r="K104" s="427" t="str">
        <f>IF(ISBLANK(INDEX('Policy Characteristics'!E:E,MATCH($C104,'Policy Characteristics'!$C:$C,0))),"",INDEX('Policy Characteristics'!E:E,MATCH($C104,'Policy Characteristics'!$C:$C,0)))</f>
        <v>trans hydrogen vehicle minimum</v>
      </c>
      <c r="L104" s="450">
        <f>IF(ISBLANK(INDEX('Policy Characteristics'!F:F,MATCH($C104,'Policy Characteristics'!$C:$C,0))),"",INDEX('Policy Characteristics'!F:F,MATCH($C104,'Policy Characteristics'!$C:$C,0)))</f>
        <v>0</v>
      </c>
      <c r="M104" s="450">
        <f>IF(ISBLANK(INDEX('Policy Characteristics'!G:G,MATCH($C104,'Policy Characteristics'!$C:$C,0))),"",INDEX('Policy Characteristics'!G:G,MATCH($C104,'Policy Characteristics'!$C:$C,0)))</f>
        <v>1</v>
      </c>
      <c r="N104" s="450">
        <f>IF(ISBLANK(INDEX('Policy Characteristics'!H:H,MATCH($C104,'Policy Characteristics'!$C:$C,0))),"",INDEX('Policy Characteristics'!H:H,MATCH($C104,'Policy Characteristics'!$C:$C,0)))</f>
        <v>0.01</v>
      </c>
      <c r="O104" s="427" t="str">
        <f>IF(ISBLANK(INDEX('Policy Characteristics'!I:I,MATCH($C104,'Policy Characteristics'!$C:$C,0))),"",INDEX('Policy Characteristics'!I:I,MATCH($C104,'Policy Characteristics'!$C:$C,0)))</f>
        <v>% of new vehicles sold</v>
      </c>
      <c r="P104" s="42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427" t="str">
        <f>IF(ISBLANK(INDEX('Policy Characteristics'!K:K,MATCH($C104,'Policy Characteristics'!$C:$C,0))),"",INDEX('Policy Characteristics'!K:K,MATCH($C104,'Policy Characteristics'!$C:$C,0)))</f>
        <v/>
      </c>
      <c r="R104" s="427" t="str">
        <f>IF(ISBLANK(INDEX('Policy Characteristics'!L:L,MATCH($C104,'Policy Characteristics'!$C:$C,0))),"",INDEX('Policy Characteristics'!L:L,MATCH($C104,'Policy Characteristics'!$C:$C,0)))</f>
        <v>hydrogen-vehicle-mandate.html</v>
      </c>
    </row>
    <row r="105" spans="1:18" x14ac:dyDescent="0.75">
      <c r="A105" s="427" t="str">
        <f>IF(ISBLANK(INDEX('Policy Characteristics'!A:A,MATCH($C105,'Policy Characteristics'!$C:$C,0))),"",INDEX('Policy Characteristics'!A:A,MATCH($C105,'Policy Characteristics'!$C:$C,0)))</f>
        <v>Transportation</v>
      </c>
      <c r="B105" s="427" t="str">
        <f>IF(ISBLANK(INDEX('Policy Characteristics'!B:B,MATCH($C105,'Policy Characteristics'!$C:$C,0))),"",INDEX('Policy Characteristics'!B:B,MATCH($C105,'Policy Characteristics'!$C:$C,0)))</f>
        <v>Hydrogen Vehicle Sales Standard</v>
      </c>
      <c r="C105" s="431" t="str">
        <f t="shared" si="8"/>
        <v>Minimum Required Hydrogen Vehicle Sales Percentage</v>
      </c>
      <c r="D105" s="53" t="s">
        <v>47</v>
      </c>
      <c r="E105" s="53" t="s">
        <v>41</v>
      </c>
      <c r="F105" s="53" t="s">
        <v>87</v>
      </c>
      <c r="G105" s="53" t="s">
        <v>89</v>
      </c>
      <c r="H105" s="54">
        <v>502</v>
      </c>
      <c r="I105" s="53" t="s">
        <v>45</v>
      </c>
      <c r="J105" s="429" t="str">
        <f>IF(ISBLANK(INDEX('Policy Characteristics'!D:D,MATCH($C105,'Policy Characteristics'!$C:$C,0))),"",INDEX('Policy Characteristics'!D:D,MATCH($C105,'Policy Characteristics'!$C:$C,0)))</f>
        <v>Hydrogen Veh Sales Standard</v>
      </c>
      <c r="K105" s="427" t="str">
        <f>IF(ISBLANK(INDEX('Policy Characteristics'!E:E,MATCH($C105,'Policy Characteristics'!$C:$C,0))),"",INDEX('Policy Characteristics'!E:E,MATCH($C105,'Policy Characteristics'!$C:$C,0)))</f>
        <v>trans hydrogen vehicle minimum</v>
      </c>
      <c r="L105" s="450">
        <f>IF(ISBLANK(INDEX('Policy Characteristics'!F:F,MATCH($C105,'Policy Characteristics'!$C:$C,0))),"",INDEX('Policy Characteristics'!F:F,MATCH($C105,'Policy Characteristics'!$C:$C,0)))</f>
        <v>0</v>
      </c>
      <c r="M105" s="450">
        <f>IF(ISBLANK(INDEX('Policy Characteristics'!G:G,MATCH($C105,'Policy Characteristics'!$C:$C,0))),"",INDEX('Policy Characteristics'!G:G,MATCH($C105,'Policy Characteristics'!$C:$C,0)))</f>
        <v>1</v>
      </c>
      <c r="N105" s="450">
        <f>IF(ISBLANK(INDEX('Policy Characteristics'!H:H,MATCH($C105,'Policy Characteristics'!$C:$C,0))),"",INDEX('Policy Characteristics'!H:H,MATCH($C105,'Policy Characteristics'!$C:$C,0)))</f>
        <v>0.01</v>
      </c>
      <c r="O105" s="427" t="str">
        <f>IF(ISBLANK(INDEX('Policy Characteristics'!I:I,MATCH($C105,'Policy Characteristics'!$C:$C,0))),"",INDEX('Policy Characteristics'!I:I,MATCH($C105,'Policy Characteristics'!$C:$C,0)))</f>
        <v>% of new vehicles sold</v>
      </c>
      <c r="P105" s="42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427" t="str">
        <f>IF(ISBLANK(INDEX('Policy Characteristics'!K:K,MATCH($C105,'Policy Characteristics'!$C:$C,0))),"",INDEX('Policy Characteristics'!K:K,MATCH($C105,'Policy Characteristics'!$C:$C,0)))</f>
        <v/>
      </c>
      <c r="R105" s="427" t="str">
        <f>IF(ISBLANK(INDEX('Policy Characteristics'!L:L,MATCH($C105,'Policy Characteristics'!$C:$C,0))),"",INDEX('Policy Characteristics'!L:L,MATCH($C105,'Policy Characteristics'!$C:$C,0)))</f>
        <v>hydrogen-vehicle-mandate.html</v>
      </c>
    </row>
    <row r="106" spans="1:18" x14ac:dyDescent="0.75">
      <c r="A106" s="427" t="str">
        <f>IF(ISBLANK(INDEX('Policy Characteristics'!A:A,MATCH($C106,'Policy Characteristics'!$C:$C,0))),"",INDEX('Policy Characteristics'!A:A,MATCH($C106,'Policy Characteristics'!$C:$C,0)))</f>
        <v>Transportation</v>
      </c>
      <c r="B106" s="427" t="str">
        <f>IF(ISBLANK(INDEX('Policy Characteristics'!B:B,MATCH($C106,'Policy Characteristics'!$C:$C,0))),"",INDEX('Policy Characteristics'!B:B,MATCH($C106,'Policy Characteristics'!$C:$C,0)))</f>
        <v>Hydrogen Vehicle Sales Standard</v>
      </c>
      <c r="C106" s="431" t="str">
        <f t="shared" si="8"/>
        <v>Minimum Required Hydrogen Vehicle Sales Percentage</v>
      </c>
      <c r="D106" s="53" t="s">
        <v>44</v>
      </c>
      <c r="E106" s="53" t="s">
        <v>41</v>
      </c>
      <c r="F106" s="53" t="s">
        <v>88</v>
      </c>
      <c r="G106" s="53" t="s">
        <v>89</v>
      </c>
      <c r="H106" s="54">
        <v>503</v>
      </c>
      <c r="I106" s="53" t="s">
        <v>45</v>
      </c>
      <c r="J106" s="429" t="str">
        <f>IF(ISBLANK(INDEX('Policy Characteristics'!D:D,MATCH($C106,'Policy Characteristics'!$C:$C,0))),"",INDEX('Policy Characteristics'!D:D,MATCH($C106,'Policy Characteristics'!$C:$C,0)))</f>
        <v>Hydrogen Veh Sales Standard</v>
      </c>
      <c r="K106" s="427" t="str">
        <f>IF(ISBLANK(INDEX('Policy Characteristics'!E:E,MATCH($C106,'Policy Characteristics'!$C:$C,0))),"",INDEX('Policy Characteristics'!E:E,MATCH($C106,'Policy Characteristics'!$C:$C,0)))</f>
        <v>trans hydrogen vehicle minimum</v>
      </c>
      <c r="L106" s="450">
        <f>IF(ISBLANK(INDEX('Policy Characteristics'!F:F,MATCH($C106,'Policy Characteristics'!$C:$C,0))),"",INDEX('Policy Characteristics'!F:F,MATCH($C106,'Policy Characteristics'!$C:$C,0)))</f>
        <v>0</v>
      </c>
      <c r="M106" s="450">
        <f>IF(ISBLANK(INDEX('Policy Characteristics'!G:G,MATCH($C106,'Policy Characteristics'!$C:$C,0))),"",INDEX('Policy Characteristics'!G:G,MATCH($C106,'Policy Characteristics'!$C:$C,0)))</f>
        <v>1</v>
      </c>
      <c r="N106" s="450">
        <f>IF(ISBLANK(INDEX('Policy Characteristics'!H:H,MATCH($C106,'Policy Characteristics'!$C:$C,0))),"",INDEX('Policy Characteristics'!H:H,MATCH($C106,'Policy Characteristics'!$C:$C,0)))</f>
        <v>0.01</v>
      </c>
      <c r="O106" s="427" t="str">
        <f>IF(ISBLANK(INDEX('Policy Characteristics'!I:I,MATCH($C106,'Policy Characteristics'!$C:$C,0))),"",INDEX('Policy Characteristics'!I:I,MATCH($C106,'Policy Characteristics'!$C:$C,0)))</f>
        <v>% of new vehicles sold</v>
      </c>
      <c r="P106" s="42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427" t="str">
        <f>IF(ISBLANK(INDEX('Policy Characteristics'!K:K,MATCH($C106,'Policy Characteristics'!$C:$C,0))),"",INDEX('Policy Characteristics'!K:K,MATCH($C106,'Policy Characteristics'!$C:$C,0)))</f>
        <v/>
      </c>
      <c r="R106" s="427" t="str">
        <f>IF(ISBLANK(INDEX('Policy Characteristics'!L:L,MATCH($C106,'Policy Characteristics'!$C:$C,0))),"",INDEX('Policy Characteristics'!L:L,MATCH($C106,'Policy Characteristics'!$C:$C,0)))</f>
        <v>hydrogen-vehicle-mandate.html</v>
      </c>
    </row>
    <row r="107" spans="1:18" x14ac:dyDescent="0.75">
      <c r="A107" s="427" t="str">
        <f>IF(ISBLANK(INDEX('Policy Characteristics'!A:A,MATCH($C107,'Policy Characteristics'!$C:$C,0))),"",INDEX('Policy Characteristics'!A:A,MATCH($C107,'Policy Characteristics'!$C:$C,0)))</f>
        <v>Transportation</v>
      </c>
      <c r="B107" s="427" t="str">
        <f>IF(ISBLANK(INDEX('Policy Characteristics'!B:B,MATCH($C107,'Policy Characteristics'!$C:$C,0))),"",INDEX('Policy Characteristics'!B:B,MATCH($C107,'Policy Characteristics'!$C:$C,0)))</f>
        <v>Hydrogen Vehicle Sales Standard</v>
      </c>
      <c r="C107" s="431" t="str">
        <f t="shared" si="8"/>
        <v>Minimum Required Hydrogen Vehicle Sales Percentage</v>
      </c>
      <c r="D107" s="53" t="s">
        <v>47</v>
      </c>
      <c r="E107" s="53" t="s">
        <v>42</v>
      </c>
      <c r="F107" s="53" t="s">
        <v>87</v>
      </c>
      <c r="G107" s="53" t="s">
        <v>90</v>
      </c>
      <c r="H107" s="54">
        <v>504</v>
      </c>
      <c r="I107" s="53" t="s">
        <v>45</v>
      </c>
      <c r="J107" s="429" t="str">
        <f>IF(ISBLANK(INDEX('Policy Characteristics'!D:D,MATCH($C107,'Policy Characteristics'!$C:$C,0))),"",INDEX('Policy Characteristics'!D:D,MATCH($C107,'Policy Characteristics'!$C:$C,0)))</f>
        <v>Hydrogen Veh Sales Standard</v>
      </c>
      <c r="K107" s="427" t="str">
        <f>IF(ISBLANK(INDEX('Policy Characteristics'!E:E,MATCH($C107,'Policy Characteristics'!$C:$C,0))),"",INDEX('Policy Characteristics'!E:E,MATCH($C107,'Policy Characteristics'!$C:$C,0)))</f>
        <v>trans hydrogen vehicle minimum</v>
      </c>
      <c r="L107" s="450">
        <f>IF(ISBLANK(INDEX('Policy Characteristics'!F:F,MATCH($C107,'Policy Characteristics'!$C:$C,0))),"",INDEX('Policy Characteristics'!F:F,MATCH($C107,'Policy Characteristics'!$C:$C,0)))</f>
        <v>0</v>
      </c>
      <c r="M107" s="450">
        <f>IF(ISBLANK(INDEX('Policy Characteristics'!G:G,MATCH($C107,'Policy Characteristics'!$C:$C,0))),"",INDEX('Policy Characteristics'!G:G,MATCH($C107,'Policy Characteristics'!$C:$C,0)))</f>
        <v>1</v>
      </c>
      <c r="N107" s="450">
        <f>IF(ISBLANK(INDEX('Policy Characteristics'!H:H,MATCH($C107,'Policy Characteristics'!$C:$C,0))),"",INDEX('Policy Characteristics'!H:H,MATCH($C107,'Policy Characteristics'!$C:$C,0)))</f>
        <v>0.01</v>
      </c>
      <c r="O107" s="427" t="str">
        <f>IF(ISBLANK(INDEX('Policy Characteristics'!I:I,MATCH($C107,'Policy Characteristics'!$C:$C,0))),"",INDEX('Policy Characteristics'!I:I,MATCH($C107,'Policy Characteristics'!$C:$C,0)))</f>
        <v>% of new vehicles sold</v>
      </c>
      <c r="P107" s="42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427" t="str">
        <f>IF(ISBLANK(INDEX('Policy Characteristics'!K:K,MATCH($C107,'Policy Characteristics'!$C:$C,0))),"",INDEX('Policy Characteristics'!K:K,MATCH($C107,'Policy Characteristics'!$C:$C,0)))</f>
        <v/>
      </c>
      <c r="R107" s="427" t="str">
        <f>IF(ISBLANK(INDEX('Policy Characteristics'!L:L,MATCH($C107,'Policy Characteristics'!$C:$C,0))),"",INDEX('Policy Characteristics'!L:L,MATCH($C107,'Policy Characteristics'!$C:$C,0)))</f>
        <v>hydrogen-vehicle-mandate.html</v>
      </c>
    </row>
    <row r="108" spans="1:18" x14ac:dyDescent="0.75">
      <c r="A108" s="427" t="str">
        <f>IF(ISBLANK(INDEX('Policy Characteristics'!A:A,MATCH($C108,'Policy Characteristics'!$C:$C,0))),"",INDEX('Policy Characteristics'!A:A,MATCH($C108,'Policy Characteristics'!$C:$C,0)))</f>
        <v>Transportation</v>
      </c>
      <c r="B108" s="427" t="str">
        <f>IF(ISBLANK(INDEX('Policy Characteristics'!B:B,MATCH($C108,'Policy Characteristics'!$C:$C,0))),"",INDEX('Policy Characteristics'!B:B,MATCH($C108,'Policy Characteristics'!$C:$C,0)))</f>
        <v>Hydrogen Vehicle Sales Standard</v>
      </c>
      <c r="C108" s="431" t="str">
        <f t="shared" si="8"/>
        <v>Minimum Required Hydrogen Vehicle Sales Percentage</v>
      </c>
      <c r="D108" s="53" t="s">
        <v>44</v>
      </c>
      <c r="E108" s="53" t="s">
        <v>42</v>
      </c>
      <c r="F108" s="53" t="s">
        <v>88</v>
      </c>
      <c r="G108" s="53" t="s">
        <v>90</v>
      </c>
      <c r="H108" s="54">
        <v>505</v>
      </c>
      <c r="I108" s="53" t="s">
        <v>45</v>
      </c>
      <c r="J108" s="429" t="str">
        <f>IF(ISBLANK(INDEX('Policy Characteristics'!D:D,MATCH($C108,'Policy Characteristics'!$C:$C,0))),"",INDEX('Policy Characteristics'!D:D,MATCH($C108,'Policy Characteristics'!$C:$C,0)))</f>
        <v>Hydrogen Veh Sales Standard</v>
      </c>
      <c r="K108" s="427" t="str">
        <f>IF(ISBLANK(INDEX('Policy Characteristics'!E:E,MATCH($C108,'Policy Characteristics'!$C:$C,0))),"",INDEX('Policy Characteristics'!E:E,MATCH($C108,'Policy Characteristics'!$C:$C,0)))</f>
        <v>trans hydrogen vehicle minimum</v>
      </c>
      <c r="L108" s="450">
        <f>IF(ISBLANK(INDEX('Policy Characteristics'!F:F,MATCH($C108,'Policy Characteristics'!$C:$C,0))),"",INDEX('Policy Characteristics'!F:F,MATCH($C108,'Policy Characteristics'!$C:$C,0)))</f>
        <v>0</v>
      </c>
      <c r="M108" s="450">
        <f>IF(ISBLANK(INDEX('Policy Characteristics'!G:G,MATCH($C108,'Policy Characteristics'!$C:$C,0))),"",INDEX('Policy Characteristics'!G:G,MATCH($C108,'Policy Characteristics'!$C:$C,0)))</f>
        <v>1</v>
      </c>
      <c r="N108" s="450">
        <f>IF(ISBLANK(INDEX('Policy Characteristics'!H:H,MATCH($C108,'Policy Characteristics'!$C:$C,0))),"",INDEX('Policy Characteristics'!H:H,MATCH($C108,'Policy Characteristics'!$C:$C,0)))</f>
        <v>0.01</v>
      </c>
      <c r="O108" s="427" t="str">
        <f>IF(ISBLANK(INDEX('Policy Characteristics'!I:I,MATCH($C108,'Policy Characteristics'!$C:$C,0))),"",INDEX('Policy Characteristics'!I:I,MATCH($C108,'Policy Characteristics'!$C:$C,0)))</f>
        <v>% of new vehicles sold</v>
      </c>
      <c r="P108" s="42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427" t="str">
        <f>IF(ISBLANK(INDEX('Policy Characteristics'!K:K,MATCH($C108,'Policy Characteristics'!$C:$C,0))),"",INDEX('Policy Characteristics'!K:K,MATCH($C108,'Policy Characteristics'!$C:$C,0)))</f>
        <v/>
      </c>
      <c r="R108" s="427" t="str">
        <f>IF(ISBLANK(INDEX('Policy Characteristics'!L:L,MATCH($C108,'Policy Characteristics'!$C:$C,0))),"",INDEX('Policy Characteristics'!L:L,MATCH($C108,'Policy Characteristics'!$C:$C,0)))</f>
        <v>hydrogen-vehicle-mandate.html</v>
      </c>
    </row>
    <row r="109" spans="1:18" x14ac:dyDescent="0.75">
      <c r="A109" s="427" t="str">
        <f>IF(ISBLANK(INDEX('Policy Characteristics'!A:A,MATCH($C109,'Policy Characteristics'!$C:$C,0))),"",INDEX('Policy Characteristics'!A:A,MATCH($C109,'Policy Characteristics'!$C:$C,0)))</f>
        <v>Transportation</v>
      </c>
      <c r="B109" s="427" t="str">
        <f>IF(ISBLANK(INDEX('Policy Characteristics'!B:B,MATCH($C109,'Policy Characteristics'!$C:$C,0))),"",INDEX('Policy Characteristics'!B:B,MATCH($C109,'Policy Characteristics'!$C:$C,0)))</f>
        <v>Hydrogen Vehicle Sales Standard</v>
      </c>
      <c r="C109" s="431" t="str">
        <f t="shared" si="8"/>
        <v>Minimum Required Hydrogen Vehicle Sales Percentage</v>
      </c>
      <c r="D109" s="53" t="s">
        <v>47</v>
      </c>
      <c r="E109" s="53" t="s">
        <v>43</v>
      </c>
      <c r="F109" s="53" t="s">
        <v>87</v>
      </c>
      <c r="G109" s="53" t="s">
        <v>91</v>
      </c>
      <c r="H109" s="54">
        <v>506</v>
      </c>
      <c r="I109" s="53" t="s">
        <v>45</v>
      </c>
      <c r="J109" s="429" t="str">
        <f>IF(ISBLANK(INDEX('Policy Characteristics'!D:D,MATCH($C109,'Policy Characteristics'!$C:$C,0))),"",INDEX('Policy Characteristics'!D:D,MATCH($C109,'Policy Characteristics'!$C:$C,0)))</f>
        <v>Hydrogen Veh Sales Standard</v>
      </c>
      <c r="K109" s="427" t="str">
        <f>IF(ISBLANK(INDEX('Policy Characteristics'!E:E,MATCH($C109,'Policy Characteristics'!$C:$C,0))),"",INDEX('Policy Characteristics'!E:E,MATCH($C109,'Policy Characteristics'!$C:$C,0)))</f>
        <v>trans hydrogen vehicle minimum</v>
      </c>
      <c r="L109" s="450">
        <f>IF(ISBLANK(INDEX('Policy Characteristics'!F:F,MATCH($C109,'Policy Characteristics'!$C:$C,0))),"",INDEX('Policy Characteristics'!F:F,MATCH($C109,'Policy Characteristics'!$C:$C,0)))</f>
        <v>0</v>
      </c>
      <c r="M109" s="450">
        <f>IF(ISBLANK(INDEX('Policy Characteristics'!G:G,MATCH($C109,'Policy Characteristics'!$C:$C,0))),"",INDEX('Policy Characteristics'!G:G,MATCH($C109,'Policy Characteristics'!$C:$C,0)))</f>
        <v>1</v>
      </c>
      <c r="N109" s="450">
        <f>IF(ISBLANK(INDEX('Policy Characteristics'!H:H,MATCH($C109,'Policy Characteristics'!$C:$C,0))),"",INDEX('Policy Characteristics'!H:H,MATCH($C109,'Policy Characteristics'!$C:$C,0)))</f>
        <v>0.01</v>
      </c>
      <c r="O109" s="427" t="str">
        <f>IF(ISBLANK(INDEX('Policy Characteristics'!I:I,MATCH($C109,'Policy Characteristics'!$C:$C,0))),"",INDEX('Policy Characteristics'!I:I,MATCH($C109,'Policy Characteristics'!$C:$C,0)))</f>
        <v>% of new vehicles sold</v>
      </c>
      <c r="P109" s="42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427" t="str">
        <f>IF(ISBLANK(INDEX('Policy Characteristics'!K:K,MATCH($C109,'Policy Characteristics'!$C:$C,0))),"",INDEX('Policy Characteristics'!K:K,MATCH($C109,'Policy Characteristics'!$C:$C,0)))</f>
        <v/>
      </c>
      <c r="R109" s="427" t="str">
        <f>IF(ISBLANK(INDEX('Policy Characteristics'!L:L,MATCH($C109,'Policy Characteristics'!$C:$C,0))),"",INDEX('Policy Characteristics'!L:L,MATCH($C109,'Policy Characteristics'!$C:$C,0)))</f>
        <v>hydrogen-vehicle-mandate.html</v>
      </c>
    </row>
    <row r="110" spans="1:18" x14ac:dyDescent="0.75">
      <c r="A110" s="427" t="str">
        <f>IF(ISBLANK(INDEX('Policy Characteristics'!A:A,MATCH($C110,'Policy Characteristics'!$C:$C,0))),"",INDEX('Policy Characteristics'!A:A,MATCH($C110,'Policy Characteristics'!$C:$C,0)))</f>
        <v>Transportation</v>
      </c>
      <c r="B110" s="427" t="str">
        <f>IF(ISBLANK(INDEX('Policy Characteristics'!B:B,MATCH($C110,'Policy Characteristics'!$C:$C,0))),"",INDEX('Policy Characteristics'!B:B,MATCH($C110,'Policy Characteristics'!$C:$C,0)))</f>
        <v>Hydrogen Vehicle Sales Standard</v>
      </c>
      <c r="C110" s="431" t="str">
        <f t="shared" si="8"/>
        <v>Minimum Required Hydrogen Vehicle Sales Percentage</v>
      </c>
      <c r="D110" s="53" t="s">
        <v>44</v>
      </c>
      <c r="E110" s="53" t="s">
        <v>43</v>
      </c>
      <c r="F110" s="53" t="s">
        <v>88</v>
      </c>
      <c r="G110" s="53" t="s">
        <v>91</v>
      </c>
      <c r="H110" s="54">
        <v>507</v>
      </c>
      <c r="I110" s="53" t="s">
        <v>45</v>
      </c>
      <c r="J110" s="429" t="str">
        <f>IF(ISBLANK(INDEX('Policy Characteristics'!D:D,MATCH($C110,'Policy Characteristics'!$C:$C,0))),"",INDEX('Policy Characteristics'!D:D,MATCH($C110,'Policy Characteristics'!$C:$C,0)))</f>
        <v>Hydrogen Veh Sales Standard</v>
      </c>
      <c r="K110" s="427" t="str">
        <f>IF(ISBLANK(INDEX('Policy Characteristics'!E:E,MATCH($C110,'Policy Characteristics'!$C:$C,0))),"",INDEX('Policy Characteristics'!E:E,MATCH($C110,'Policy Characteristics'!$C:$C,0)))</f>
        <v>trans hydrogen vehicle minimum</v>
      </c>
      <c r="L110" s="450">
        <f>IF(ISBLANK(INDEX('Policy Characteristics'!F:F,MATCH($C110,'Policy Characteristics'!$C:$C,0))),"",INDEX('Policy Characteristics'!F:F,MATCH($C110,'Policy Characteristics'!$C:$C,0)))</f>
        <v>0</v>
      </c>
      <c r="M110" s="450">
        <f>IF(ISBLANK(INDEX('Policy Characteristics'!G:G,MATCH($C110,'Policy Characteristics'!$C:$C,0))),"",INDEX('Policy Characteristics'!G:G,MATCH($C110,'Policy Characteristics'!$C:$C,0)))</f>
        <v>1</v>
      </c>
      <c r="N110" s="450">
        <f>IF(ISBLANK(INDEX('Policy Characteristics'!H:H,MATCH($C110,'Policy Characteristics'!$C:$C,0))),"",INDEX('Policy Characteristics'!H:H,MATCH($C110,'Policy Characteristics'!$C:$C,0)))</f>
        <v>0.01</v>
      </c>
      <c r="O110" s="427" t="str">
        <f>IF(ISBLANK(INDEX('Policy Characteristics'!I:I,MATCH($C110,'Policy Characteristics'!$C:$C,0))),"",INDEX('Policy Characteristics'!I:I,MATCH($C110,'Policy Characteristics'!$C:$C,0)))</f>
        <v>% of new vehicles sold</v>
      </c>
      <c r="P110" s="42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427" t="str">
        <f>IF(ISBLANK(INDEX('Policy Characteristics'!K:K,MATCH($C110,'Policy Characteristics'!$C:$C,0))),"",INDEX('Policy Characteristics'!K:K,MATCH($C110,'Policy Characteristics'!$C:$C,0)))</f>
        <v/>
      </c>
      <c r="R110" s="427" t="str">
        <f>IF(ISBLANK(INDEX('Policy Characteristics'!L:L,MATCH($C110,'Policy Characteristics'!$C:$C,0))),"",INDEX('Policy Characteristics'!L:L,MATCH($C110,'Policy Characteristics'!$C:$C,0)))</f>
        <v>hydrogen-vehicle-mandate.html</v>
      </c>
    </row>
    <row r="111" spans="1:18" x14ac:dyDescent="0.75">
      <c r="A111" s="427" t="str">
        <f>IF(ISBLANK(INDEX('Policy Characteristics'!A:A,MATCH($C111,'Policy Characteristics'!$C:$C,0))),"",INDEX('Policy Characteristics'!A:A,MATCH($C111,'Policy Characteristics'!$C:$C,0)))</f>
        <v>Transportation</v>
      </c>
      <c r="B111" s="427" t="str">
        <f>IF(ISBLANK(INDEX('Policy Characteristics'!B:B,MATCH($C111,'Policy Characteristics'!$C:$C,0))),"",INDEX('Policy Characteristics'!B:B,MATCH($C111,'Policy Characteristics'!$C:$C,0)))</f>
        <v>Hydrogen Vehicle Sales Standard</v>
      </c>
      <c r="C111" s="431" t="str">
        <f t="shared" si="8"/>
        <v>Minimum Required Hydrogen Vehicle Sales Percentage</v>
      </c>
      <c r="D111" s="53" t="s">
        <v>47</v>
      </c>
      <c r="E111" s="53" t="s">
        <v>118</v>
      </c>
      <c r="F111" s="53" t="s">
        <v>87</v>
      </c>
      <c r="G111" s="53" t="s">
        <v>152</v>
      </c>
      <c r="H111" s="54">
        <v>603</v>
      </c>
      <c r="I111" s="9" t="s">
        <v>46</v>
      </c>
      <c r="J111" s="429" t="str">
        <f>IF(ISBLANK(INDEX('Policy Characteristics'!D:D,MATCH($C111,'Policy Characteristics'!$C:$C,0))),"",INDEX('Policy Characteristics'!D:D,MATCH($C111,'Policy Characteristics'!$C:$C,0)))</f>
        <v>Hydrogen Veh Sales Standard</v>
      </c>
      <c r="K111" s="427" t="str">
        <f>IF(ISBLANK(INDEX('Policy Characteristics'!E:E,MATCH($C111,'Policy Characteristics'!$C:$C,0))),"",INDEX('Policy Characteristics'!E:E,MATCH($C111,'Policy Characteristics'!$C:$C,0)))</f>
        <v>trans hydrogen vehicle minimum</v>
      </c>
      <c r="L111" s="450">
        <f>IF(ISBLANK(INDEX('Policy Characteristics'!F:F,MATCH($C111,'Policy Characteristics'!$C:$C,0))),"",INDEX('Policy Characteristics'!F:F,MATCH($C111,'Policy Characteristics'!$C:$C,0)))</f>
        <v>0</v>
      </c>
      <c r="M111" s="450">
        <f>IF(ISBLANK(INDEX('Policy Characteristics'!G:G,MATCH($C111,'Policy Characteristics'!$C:$C,0))),"",INDEX('Policy Characteristics'!G:G,MATCH($C111,'Policy Characteristics'!$C:$C,0)))</f>
        <v>1</v>
      </c>
      <c r="N111" s="450">
        <f>IF(ISBLANK(INDEX('Policy Characteristics'!H:H,MATCH($C111,'Policy Characteristics'!$C:$C,0))),"",INDEX('Policy Characteristics'!H:H,MATCH($C111,'Policy Characteristics'!$C:$C,0)))</f>
        <v>0.01</v>
      </c>
      <c r="O111" s="427" t="str">
        <f>IF(ISBLANK(INDEX('Policy Characteristics'!I:I,MATCH($C111,'Policy Characteristics'!$C:$C,0))),"",INDEX('Policy Characteristics'!I:I,MATCH($C111,'Policy Characteristics'!$C:$C,0)))</f>
        <v>% of new vehicles sold</v>
      </c>
      <c r="P111" s="42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427" t="str">
        <f>IF(ISBLANK(INDEX('Policy Characteristics'!K:K,MATCH($C111,'Policy Characteristics'!$C:$C,0))),"",INDEX('Policy Characteristics'!K:K,MATCH($C111,'Policy Characteristics'!$C:$C,0)))</f>
        <v/>
      </c>
      <c r="R111" s="427" t="str">
        <f>IF(ISBLANK(INDEX('Policy Characteristics'!L:L,MATCH($C111,'Policy Characteristics'!$C:$C,0))),"",INDEX('Policy Characteristics'!L:L,MATCH($C111,'Policy Characteristics'!$C:$C,0)))</f>
        <v>hydrogen-vehicle-mandate.html</v>
      </c>
    </row>
    <row r="112" spans="1:18" x14ac:dyDescent="0.75">
      <c r="A112" s="427" t="str">
        <f>IF(ISBLANK(INDEX('Policy Characteristics'!A:A,MATCH($C112,'Policy Characteristics'!$C:$C,0))),"",INDEX('Policy Characteristics'!A:A,MATCH($C112,'Policy Characteristics'!$C:$C,0)))</f>
        <v>Transportation</v>
      </c>
      <c r="B112" s="427" t="str">
        <f>IF(ISBLANK(INDEX('Policy Characteristics'!B:B,MATCH($C112,'Policy Characteristics'!$C:$C,0))),"",INDEX('Policy Characteristics'!B:B,MATCH($C112,'Policy Characteristics'!$C:$C,0)))</f>
        <v>Hydrogen Vehicle Sales Standard</v>
      </c>
      <c r="C112" s="431" t="str">
        <f t="shared" si="8"/>
        <v>Minimum Required Hydrogen Vehicle Sales Percentage</v>
      </c>
      <c r="D112" s="53" t="s">
        <v>44</v>
      </c>
      <c r="E112" s="53" t="s">
        <v>118</v>
      </c>
      <c r="F112" s="53" t="s">
        <v>88</v>
      </c>
      <c r="G112" s="53" t="s">
        <v>152</v>
      </c>
      <c r="H112" s="54">
        <v>604</v>
      </c>
      <c r="I112" s="9" t="s">
        <v>46</v>
      </c>
      <c r="J112" s="429" t="str">
        <f>IF(ISBLANK(INDEX('Policy Characteristics'!D:D,MATCH($C112,'Policy Characteristics'!$C:$C,0))),"",INDEX('Policy Characteristics'!D:D,MATCH($C112,'Policy Characteristics'!$C:$C,0)))</f>
        <v>Hydrogen Veh Sales Standard</v>
      </c>
      <c r="K112" s="427" t="str">
        <f>IF(ISBLANK(INDEX('Policy Characteristics'!E:E,MATCH($C112,'Policy Characteristics'!$C:$C,0))),"",INDEX('Policy Characteristics'!E:E,MATCH($C112,'Policy Characteristics'!$C:$C,0)))</f>
        <v>trans hydrogen vehicle minimum</v>
      </c>
      <c r="L112" s="450">
        <f>IF(ISBLANK(INDEX('Policy Characteristics'!F:F,MATCH($C112,'Policy Characteristics'!$C:$C,0))),"",INDEX('Policy Characteristics'!F:F,MATCH($C112,'Policy Characteristics'!$C:$C,0)))</f>
        <v>0</v>
      </c>
      <c r="M112" s="450">
        <f>IF(ISBLANK(INDEX('Policy Characteristics'!G:G,MATCH($C112,'Policy Characteristics'!$C:$C,0))),"",INDEX('Policy Characteristics'!G:G,MATCH($C112,'Policy Characteristics'!$C:$C,0)))</f>
        <v>1</v>
      </c>
      <c r="N112" s="450">
        <f>IF(ISBLANK(INDEX('Policy Characteristics'!H:H,MATCH($C112,'Policy Characteristics'!$C:$C,0))),"",INDEX('Policy Characteristics'!H:H,MATCH($C112,'Policy Characteristics'!$C:$C,0)))</f>
        <v>0.01</v>
      </c>
      <c r="O112" s="427" t="str">
        <f>IF(ISBLANK(INDEX('Policy Characteristics'!I:I,MATCH($C112,'Policy Characteristics'!$C:$C,0))),"",INDEX('Policy Characteristics'!I:I,MATCH($C112,'Policy Characteristics'!$C:$C,0)))</f>
        <v>% of new vehicles sold</v>
      </c>
      <c r="P112" s="42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427" t="str">
        <f>IF(ISBLANK(INDEX('Policy Characteristics'!K:K,MATCH($C112,'Policy Characteristics'!$C:$C,0))),"",INDEX('Policy Characteristics'!K:K,MATCH($C112,'Policy Characteristics'!$C:$C,0)))</f>
        <v/>
      </c>
      <c r="R112" s="427" t="str">
        <f>IF(ISBLANK(INDEX('Policy Characteristics'!L:L,MATCH($C112,'Policy Characteristics'!$C:$C,0))),"",INDEX('Policy Characteristics'!L:L,MATCH($C112,'Policy Characteristics'!$C:$C,0)))</f>
        <v>hydrogen-vehicle-mandate.html</v>
      </c>
    </row>
    <row r="113" spans="1:18" s="2" customFormat="1" x14ac:dyDescent="0.75">
      <c r="A113" s="427" t="str">
        <f>IF(ISBLANK(INDEX('Policy Characteristics'!A:A,MATCH($C113,'Policy Characteristics'!$C:$C,0))),"",INDEX('Policy Characteristics'!A:A,MATCH($C113,'Policy Characteristics'!$C:$C,0)))</f>
        <v>Transportation</v>
      </c>
      <c r="B113" s="427" t="str">
        <f>IF(ISBLANK(INDEX('Policy Characteristics'!B:B,MATCH($C113,'Policy Characteristics'!$C:$C,0))),"",INDEX('Policy Characteristics'!B:B,MATCH($C113,'Policy Characteristics'!$C:$C,0)))</f>
        <v>Low Carbon Fuel Standard</v>
      </c>
      <c r="C113" s="430" t="s">
        <v>490</v>
      </c>
      <c r="D113" s="53"/>
      <c r="E113" s="53"/>
      <c r="F113" s="53"/>
      <c r="G113" s="53"/>
      <c r="H113" s="56">
        <v>190</v>
      </c>
      <c r="I113" s="53" t="s">
        <v>45</v>
      </c>
      <c r="J113" s="429" t="str">
        <f>IF(ISBLANK(INDEX('Policy Characteristics'!D:D,MATCH($C113,'Policy Characteristics'!$C:$C,0))),"",INDEX('Policy Characteristics'!D:D,MATCH($C113,'Policy Characteristics'!$C:$C,0)))</f>
        <v>Low Carbon Fuel Standard</v>
      </c>
      <c r="K113" s="427" t="str">
        <f>IF(ISBLANK(INDEX('Policy Characteristics'!E:E,MATCH($C113,'Policy Characteristics'!$C:$C,0))),"",INDEX('Policy Characteristics'!E:E,MATCH($C113,'Policy Characteristics'!$C:$C,0)))</f>
        <v>trans LCFS</v>
      </c>
      <c r="L113" s="450">
        <f>IF(ISBLANK(INDEX('Policy Characteristics'!F:F,MATCH($C113,'Policy Characteristics'!$C:$C,0))),"",INDEX('Policy Characteristics'!F:F,MATCH($C113,'Policy Characteristics'!$C:$C,0)))</f>
        <v>0</v>
      </c>
      <c r="M113" s="450">
        <f>IF(ISBLANK(INDEX('Policy Characteristics'!G:G,MATCH($C113,'Policy Characteristics'!$C:$C,0))),"",INDEX('Policy Characteristics'!G:G,MATCH($C113,'Policy Characteristics'!$C:$C,0)))</f>
        <v>0.2</v>
      </c>
      <c r="N113" s="450">
        <f>IF(ISBLANK(INDEX('Policy Characteristics'!H:H,MATCH($C113,'Policy Characteristics'!$C:$C,0))),"",INDEX('Policy Characteristics'!H:H,MATCH($C113,'Policy Characteristics'!$C:$C,0)))</f>
        <v>0.01</v>
      </c>
      <c r="O113" s="427" t="str">
        <f>IF(ISBLANK(INDEX('Policy Characteristics'!I:I,MATCH($C113,'Policy Characteristics'!$C:$C,0))),"",INDEX('Policy Characteristics'!I:I,MATCH($C113,'Policy Characteristics'!$C:$C,0)))</f>
        <v>% reduction in carbon emissions</v>
      </c>
      <c r="P113" s="42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v>
      </c>
      <c r="Q113" s="427" t="str">
        <f>IF(ISBLANK(INDEX('Policy Characteristics'!K:K,MATCH($C113,'Policy Characteristics'!$C:$C,0))),"",INDEX('Policy Characteristics'!K:K,MATCH($C113,'Policy Characteristics'!$C:$C,0)))</f>
        <v>transportation-sector-main.html#lcfs</v>
      </c>
      <c r="R113" s="427" t="str">
        <f>IF(ISBLANK(INDEX('Policy Characteristics'!L:L,MATCH($C113,'Policy Characteristics'!$C:$C,0))),"",INDEX('Policy Characteristics'!L:L,MATCH($C113,'Policy Characteristics'!$C:$C,0)))</f>
        <v>low-carbon-fuel-standard.html</v>
      </c>
    </row>
    <row r="114" spans="1:18" x14ac:dyDescent="0.75">
      <c r="A114" s="427" t="str">
        <f>IF(ISBLANK(INDEX('Policy Characteristics'!A:A,MATCH($C114,'Policy Characteristics'!$C:$C,0))),"",INDEX('Policy Characteristics'!A:A,MATCH($C114,'Policy Characteristics'!$C:$C,0)))</f>
        <v>Transportation</v>
      </c>
      <c r="B114" s="427" t="str">
        <f>IF(ISBLANK(INDEX('Policy Characteristics'!B:B,MATCH($C114,'Policy Characteristics'!$C:$C,0))),"",INDEX('Policy Characteristics'!B:B,MATCH($C114,'Policy Characteristics'!$C:$C,0)))</f>
        <v>Mode Shifting</v>
      </c>
      <c r="C114" s="432" t="s">
        <v>3171</v>
      </c>
      <c r="D114" s="53" t="s">
        <v>47</v>
      </c>
      <c r="E114" s="53" t="s">
        <v>39</v>
      </c>
      <c r="F114" s="53" t="s">
        <v>87</v>
      </c>
      <c r="G114" s="53" t="s">
        <v>39</v>
      </c>
      <c r="H114" s="54">
        <v>848</v>
      </c>
      <c r="I114" s="53" t="s">
        <v>45</v>
      </c>
      <c r="J114" s="429" t="str">
        <f>IF(ISBLANK(INDEX('Policy Characteristics'!D:D,MATCH($C114,'Policy Characteristics'!$C:$C,0))),"",INDEX('Policy Characteristics'!D:D,MATCH($C114,'Policy Characteristics'!$C:$C,0)))</f>
        <v>Mode Shifting</v>
      </c>
      <c r="K114" s="427" t="str">
        <f>IF(ISBLANK(INDEX('Policy Characteristics'!E:E,MATCH($C114,'Policy Characteristics'!$C:$C,0))),"",INDEX('Policy Characteristics'!E:E,MATCH($C114,'Policy Characteristics'!$C:$C,0)))</f>
        <v>trans mode shifting</v>
      </c>
      <c r="L114" s="450">
        <f>IF(ISBLANK(INDEX('Policy Characteristics'!F:F,MATCH($C114,'Policy Characteristics'!$C:$C,0))),"",INDEX('Policy Characteristics'!F:F,MATCH($C114,'Policy Characteristics'!$C:$C,0)))</f>
        <v>0</v>
      </c>
      <c r="M114" s="450">
        <f>IF(ISBLANK(INDEX('Policy Characteristics'!G:G,MATCH($C114,'Policy Characteristics'!$C:$C,0))),"",INDEX('Policy Characteristics'!G:G,MATCH($C114,'Policy Characteristics'!$C:$C,0)))</f>
        <v>0.26</v>
      </c>
      <c r="N114" s="450">
        <f>IF(ISBLANK(INDEX('Policy Characteristics'!H:H,MATCH($C114,'Policy Characteristics'!$C:$C,0))),"",INDEX('Policy Characteristics'!H:H,MATCH($C114,'Policy Characteristics'!$C:$C,0)))</f>
        <v>0.01</v>
      </c>
      <c r="O114" s="427" t="str">
        <f>IF(ISBLANK(INDEX('Policy Characteristics'!I:I,MATCH($C114,'Policy Characteristics'!$C:$C,0))),"",INDEX('Policy Characteristics'!I:I,MATCH($C114,'Policy Characteristics'!$C:$C,0)))</f>
        <v>% of trips shifted</v>
      </c>
      <c r="P114" s="42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427" t="str">
        <f>IF(ISBLANK(INDEX('Policy Characteristics'!K:K,MATCH($C114,'Policy Characteristics'!$C:$C,0))),"",INDEX('Policy Characteristics'!K:K,MATCH($C114,'Policy Characteristics'!$C:$C,0)))</f>
        <v>transportation-sector-main.html#tdm</v>
      </c>
      <c r="R114" s="427" t="str">
        <f>IF(ISBLANK(INDEX('Policy Characteristics'!L:L,MATCH($C114,'Policy Characteristics'!$C:$C,0))),"",INDEX('Policy Characteristics'!L:L,MATCH($C114,'Policy Characteristics'!$C:$C,0)))</f>
        <v>transportation-demand-management.html</v>
      </c>
    </row>
    <row r="115" spans="1:18" x14ac:dyDescent="0.75">
      <c r="A115" s="427" t="str">
        <f>IF(ISBLANK(INDEX('Policy Characteristics'!A:A,MATCH($C115,'Policy Characteristics'!$C:$C,0))),"",INDEX('Policy Characteristics'!A:A,MATCH($C115,'Policy Characteristics'!$C:$C,0)))</f>
        <v>Transportation</v>
      </c>
      <c r="B115" s="427" t="str">
        <f>IF(ISBLANK(INDEX('Policy Characteristics'!B:B,MATCH($C115,'Policy Characteristics'!$C:$C,0))),"",INDEX('Policy Characteristics'!B:B,MATCH($C115,'Policy Characteristics'!$C:$C,0)))</f>
        <v>Mode Shifting</v>
      </c>
      <c r="C115" s="431" t="str">
        <f t="shared" ref="C115:C125" si="9">C$114</f>
        <v>Percent of Travel Demand Shifted to Other Modes or Eliminated</v>
      </c>
      <c r="D115" s="53" t="s">
        <v>47</v>
      </c>
      <c r="E115" s="53" t="s">
        <v>40</v>
      </c>
      <c r="F115" s="53" t="s">
        <v>87</v>
      </c>
      <c r="G115" s="53" t="s">
        <v>40</v>
      </c>
      <c r="H115" s="54">
        <v>849</v>
      </c>
      <c r="I115" s="9" t="s">
        <v>46</v>
      </c>
      <c r="J115" s="429" t="str">
        <f>IF(ISBLANK(INDEX('Policy Characteristics'!D:D,MATCH($C115,'Policy Characteristics'!$C:$C,0))),"",INDEX('Policy Characteristics'!D:D,MATCH($C115,'Policy Characteristics'!$C:$C,0)))</f>
        <v>Mode Shifting</v>
      </c>
      <c r="K115" s="427" t="str">
        <f>IF(ISBLANK(INDEX('Policy Characteristics'!E:E,MATCH($C115,'Policy Characteristics'!$C:$C,0))),"",INDEX('Policy Characteristics'!E:E,MATCH($C115,'Policy Characteristics'!$C:$C,0)))</f>
        <v>trans mode shifting</v>
      </c>
      <c r="L115" s="450">
        <f>IF(ISBLANK(INDEX('Policy Characteristics'!F:F,MATCH($C115,'Policy Characteristics'!$C:$C,0))),"",INDEX('Policy Characteristics'!F:F,MATCH($C115,'Policy Characteristics'!$C:$C,0)))</f>
        <v>0</v>
      </c>
      <c r="M115" s="450">
        <f>IF(ISBLANK(INDEX('Policy Characteristics'!G:G,MATCH($C115,'Policy Characteristics'!$C:$C,0))),"",INDEX('Policy Characteristics'!G:G,MATCH($C115,'Policy Characteristics'!$C:$C,0)))</f>
        <v>0.26</v>
      </c>
      <c r="N115" s="450">
        <f>IF(ISBLANK(INDEX('Policy Characteristics'!H:H,MATCH($C115,'Policy Characteristics'!$C:$C,0))),"",INDEX('Policy Characteristics'!H:H,MATCH($C115,'Policy Characteristics'!$C:$C,0)))</f>
        <v>0.01</v>
      </c>
      <c r="O115" s="427" t="str">
        <f>IF(ISBLANK(INDEX('Policy Characteristics'!I:I,MATCH($C115,'Policy Characteristics'!$C:$C,0))),"",INDEX('Policy Characteristics'!I:I,MATCH($C115,'Policy Characteristics'!$C:$C,0)))</f>
        <v>% of trips shifted</v>
      </c>
      <c r="P115" s="42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427" t="str">
        <f>IF(ISBLANK(INDEX('Policy Characteristics'!K:K,MATCH($C115,'Policy Characteristics'!$C:$C,0))),"",INDEX('Policy Characteristics'!K:K,MATCH($C115,'Policy Characteristics'!$C:$C,0)))</f>
        <v>transportation-sector-main.html#tdm</v>
      </c>
      <c r="R115" s="427" t="str">
        <f>IF(ISBLANK(INDEX('Policy Characteristics'!L:L,MATCH($C115,'Policy Characteristics'!$C:$C,0))),"",INDEX('Policy Characteristics'!L:L,MATCH($C115,'Policy Characteristics'!$C:$C,0)))</f>
        <v>transportation-demand-management.html</v>
      </c>
    </row>
    <row r="116" spans="1:18" x14ac:dyDescent="0.75">
      <c r="A116" s="427" t="str">
        <f>IF(ISBLANK(INDEX('Policy Characteristics'!A:A,MATCH($C116,'Policy Characteristics'!$C:$C,0))),"",INDEX('Policy Characteristics'!A:A,MATCH($C116,'Policy Characteristics'!$C:$C,0)))</f>
        <v>Transportation</v>
      </c>
      <c r="B116" s="427" t="str">
        <f>IF(ISBLANK(INDEX('Policy Characteristics'!B:B,MATCH($C116,'Policy Characteristics'!$C:$C,0))),"",INDEX('Policy Characteristics'!B:B,MATCH($C116,'Policy Characteristics'!$C:$C,0)))</f>
        <v>Mode Shifting</v>
      </c>
      <c r="C116" s="431" t="str">
        <f t="shared" si="9"/>
        <v>Percent of Travel Demand Shifted to Other Modes or Eliminated</v>
      </c>
      <c r="D116" s="53" t="s">
        <v>47</v>
      </c>
      <c r="E116" s="53" t="s">
        <v>41</v>
      </c>
      <c r="F116" s="53" t="s">
        <v>87</v>
      </c>
      <c r="G116" s="53" t="s">
        <v>89</v>
      </c>
      <c r="H116" s="54">
        <v>850</v>
      </c>
      <c r="I116" s="53" t="s">
        <v>45</v>
      </c>
      <c r="J116" s="429" t="str">
        <f>IF(ISBLANK(INDEX('Policy Characteristics'!D:D,MATCH($C116,'Policy Characteristics'!$C:$C,0))),"",INDEX('Policy Characteristics'!D:D,MATCH($C116,'Policy Characteristics'!$C:$C,0)))</f>
        <v>Mode Shifting</v>
      </c>
      <c r="K116" s="427" t="str">
        <f>IF(ISBLANK(INDEX('Policy Characteristics'!E:E,MATCH($C116,'Policy Characteristics'!$C:$C,0))),"",INDEX('Policy Characteristics'!E:E,MATCH($C116,'Policy Characteristics'!$C:$C,0)))</f>
        <v>trans mode shifting</v>
      </c>
      <c r="L116" s="450">
        <f>IF(ISBLANK(INDEX('Policy Characteristics'!F:F,MATCH($C116,'Policy Characteristics'!$C:$C,0))),"",INDEX('Policy Characteristics'!F:F,MATCH($C116,'Policy Characteristics'!$C:$C,0)))</f>
        <v>0</v>
      </c>
      <c r="M116" s="450">
        <f>IF(ISBLANK(INDEX('Policy Characteristics'!G:G,MATCH($C116,'Policy Characteristics'!$C:$C,0))),"",INDEX('Policy Characteristics'!G:G,MATCH($C116,'Policy Characteristics'!$C:$C,0)))</f>
        <v>0.26</v>
      </c>
      <c r="N116" s="450">
        <f>IF(ISBLANK(INDEX('Policy Characteristics'!H:H,MATCH($C116,'Policy Characteristics'!$C:$C,0))),"",INDEX('Policy Characteristics'!H:H,MATCH($C116,'Policy Characteristics'!$C:$C,0)))</f>
        <v>0.01</v>
      </c>
      <c r="O116" s="427" t="str">
        <f>IF(ISBLANK(INDEX('Policy Characteristics'!I:I,MATCH($C116,'Policy Characteristics'!$C:$C,0))),"",INDEX('Policy Characteristics'!I:I,MATCH($C116,'Policy Characteristics'!$C:$C,0)))</f>
        <v>% of trips shifted</v>
      </c>
      <c r="P116" s="42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427" t="str">
        <f>IF(ISBLANK(INDEX('Policy Characteristics'!K:K,MATCH($C116,'Policy Characteristics'!$C:$C,0))),"",INDEX('Policy Characteristics'!K:K,MATCH($C116,'Policy Characteristics'!$C:$C,0)))</f>
        <v>transportation-sector-main.html#tdm</v>
      </c>
      <c r="R116" s="427" t="str">
        <f>IF(ISBLANK(INDEX('Policy Characteristics'!L:L,MATCH($C116,'Policy Characteristics'!$C:$C,0))),"",INDEX('Policy Characteristics'!L:L,MATCH($C116,'Policy Characteristics'!$C:$C,0)))</f>
        <v>transportation-demand-management.html</v>
      </c>
    </row>
    <row r="117" spans="1:18" x14ac:dyDescent="0.75">
      <c r="A117" s="427" t="str">
        <f>IF(ISBLANK(INDEX('Policy Characteristics'!A:A,MATCH($C117,'Policy Characteristics'!$C:$C,0))),"",INDEX('Policy Characteristics'!A:A,MATCH($C117,'Policy Characteristics'!$C:$C,0)))</f>
        <v>Transportation</v>
      </c>
      <c r="B117" s="427" t="str">
        <f>IF(ISBLANK(INDEX('Policy Characteristics'!B:B,MATCH($C117,'Policy Characteristics'!$C:$C,0))),"",INDEX('Policy Characteristics'!B:B,MATCH($C117,'Policy Characteristics'!$C:$C,0)))</f>
        <v>Mode Shifting</v>
      </c>
      <c r="C117" s="431" t="str">
        <f t="shared" si="9"/>
        <v>Percent of Travel Demand Shifted to Other Modes or Eliminated</v>
      </c>
      <c r="D117" s="53" t="s">
        <v>47</v>
      </c>
      <c r="E117" s="53" t="s">
        <v>42</v>
      </c>
      <c r="F117" s="53" t="s">
        <v>87</v>
      </c>
      <c r="G117" s="53" t="s">
        <v>90</v>
      </c>
      <c r="H117" s="54">
        <v>851</v>
      </c>
      <c r="I117" s="9" t="s">
        <v>46</v>
      </c>
      <c r="J117" s="429" t="str">
        <f>IF(ISBLANK(INDEX('Policy Characteristics'!D:D,MATCH($C117,'Policy Characteristics'!$C:$C,0))),"",INDEX('Policy Characteristics'!D:D,MATCH($C117,'Policy Characteristics'!$C:$C,0)))</f>
        <v>Mode Shifting</v>
      </c>
      <c r="K117" s="427" t="str">
        <f>IF(ISBLANK(INDEX('Policy Characteristics'!E:E,MATCH($C117,'Policy Characteristics'!$C:$C,0))),"",INDEX('Policy Characteristics'!E:E,MATCH($C117,'Policy Characteristics'!$C:$C,0)))</f>
        <v>trans mode shifting</v>
      </c>
      <c r="L117" s="450">
        <f>IF(ISBLANK(INDEX('Policy Characteristics'!F:F,MATCH($C117,'Policy Characteristics'!$C:$C,0))),"",INDEX('Policy Characteristics'!F:F,MATCH($C117,'Policy Characteristics'!$C:$C,0)))</f>
        <v>0</v>
      </c>
      <c r="M117" s="450">
        <f>IF(ISBLANK(INDEX('Policy Characteristics'!G:G,MATCH($C117,'Policy Characteristics'!$C:$C,0))),"",INDEX('Policy Characteristics'!G:G,MATCH($C117,'Policy Characteristics'!$C:$C,0)))</f>
        <v>0.26</v>
      </c>
      <c r="N117" s="450">
        <f>IF(ISBLANK(INDEX('Policy Characteristics'!H:H,MATCH($C117,'Policy Characteristics'!$C:$C,0))),"",INDEX('Policy Characteristics'!H:H,MATCH($C117,'Policy Characteristics'!$C:$C,0)))</f>
        <v>0.01</v>
      </c>
      <c r="O117" s="427" t="str">
        <f>IF(ISBLANK(INDEX('Policy Characteristics'!I:I,MATCH($C117,'Policy Characteristics'!$C:$C,0))),"",INDEX('Policy Characteristics'!I:I,MATCH($C117,'Policy Characteristics'!$C:$C,0)))</f>
        <v>% of trips shifted</v>
      </c>
      <c r="P117" s="42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427" t="str">
        <f>IF(ISBLANK(INDEX('Policy Characteristics'!K:K,MATCH($C117,'Policy Characteristics'!$C:$C,0))),"",INDEX('Policy Characteristics'!K:K,MATCH($C117,'Policy Characteristics'!$C:$C,0)))</f>
        <v>transportation-sector-main.html#tdm</v>
      </c>
      <c r="R117" s="427" t="str">
        <f>IF(ISBLANK(INDEX('Policy Characteristics'!L:L,MATCH($C117,'Policy Characteristics'!$C:$C,0))),"",INDEX('Policy Characteristics'!L:L,MATCH($C117,'Policy Characteristics'!$C:$C,0)))</f>
        <v>transportation-demand-management.html</v>
      </c>
    </row>
    <row r="118" spans="1:18" x14ac:dyDescent="0.75">
      <c r="A118" s="427" t="str">
        <f>IF(ISBLANK(INDEX('Policy Characteristics'!A:A,MATCH($C118,'Policy Characteristics'!$C:$C,0))),"",INDEX('Policy Characteristics'!A:A,MATCH($C118,'Policy Characteristics'!$C:$C,0)))</f>
        <v>Transportation</v>
      </c>
      <c r="B118" s="427" t="str">
        <f>IF(ISBLANK(INDEX('Policy Characteristics'!B:B,MATCH($C118,'Policy Characteristics'!$C:$C,0))),"",INDEX('Policy Characteristics'!B:B,MATCH($C118,'Policy Characteristics'!$C:$C,0)))</f>
        <v>Mode Shifting</v>
      </c>
      <c r="C118" s="431" t="str">
        <f t="shared" si="9"/>
        <v>Percent of Travel Demand Shifted to Other Modes or Eliminated</v>
      </c>
      <c r="D118" s="53" t="s">
        <v>47</v>
      </c>
      <c r="E118" s="53" t="s">
        <v>43</v>
      </c>
      <c r="F118" s="53" t="s">
        <v>87</v>
      </c>
      <c r="G118" s="53" t="s">
        <v>91</v>
      </c>
      <c r="H118" s="54">
        <v>852</v>
      </c>
      <c r="I118" s="9" t="s">
        <v>46</v>
      </c>
      <c r="J118" s="429" t="str">
        <f>IF(ISBLANK(INDEX('Policy Characteristics'!D:D,MATCH($C118,'Policy Characteristics'!$C:$C,0))),"",INDEX('Policy Characteristics'!D:D,MATCH($C118,'Policy Characteristics'!$C:$C,0)))</f>
        <v>Mode Shifting</v>
      </c>
      <c r="K118" s="427" t="str">
        <f>IF(ISBLANK(INDEX('Policy Characteristics'!E:E,MATCH($C118,'Policy Characteristics'!$C:$C,0))),"",INDEX('Policy Characteristics'!E:E,MATCH($C118,'Policy Characteristics'!$C:$C,0)))</f>
        <v>trans mode shifting</v>
      </c>
      <c r="L118" s="450">
        <f>IF(ISBLANK(INDEX('Policy Characteristics'!F:F,MATCH($C118,'Policy Characteristics'!$C:$C,0))),"",INDEX('Policy Characteristics'!F:F,MATCH($C118,'Policy Characteristics'!$C:$C,0)))</f>
        <v>0</v>
      </c>
      <c r="M118" s="450">
        <f>IF(ISBLANK(INDEX('Policy Characteristics'!G:G,MATCH($C118,'Policy Characteristics'!$C:$C,0))),"",INDEX('Policy Characteristics'!G:G,MATCH($C118,'Policy Characteristics'!$C:$C,0)))</f>
        <v>0.26</v>
      </c>
      <c r="N118" s="450">
        <f>IF(ISBLANK(INDEX('Policy Characteristics'!H:H,MATCH($C118,'Policy Characteristics'!$C:$C,0))),"",INDEX('Policy Characteristics'!H:H,MATCH($C118,'Policy Characteristics'!$C:$C,0)))</f>
        <v>0.01</v>
      </c>
      <c r="O118" s="427" t="str">
        <f>IF(ISBLANK(INDEX('Policy Characteristics'!I:I,MATCH($C118,'Policy Characteristics'!$C:$C,0))),"",INDEX('Policy Characteristics'!I:I,MATCH($C118,'Policy Characteristics'!$C:$C,0)))</f>
        <v>% of trips shifted</v>
      </c>
      <c r="P118" s="42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427" t="str">
        <f>IF(ISBLANK(INDEX('Policy Characteristics'!K:K,MATCH($C118,'Policy Characteristics'!$C:$C,0))),"",INDEX('Policy Characteristics'!K:K,MATCH($C118,'Policy Characteristics'!$C:$C,0)))</f>
        <v>transportation-sector-main.html#tdm</v>
      </c>
      <c r="R118" s="427" t="str">
        <f>IF(ISBLANK(INDEX('Policy Characteristics'!L:L,MATCH($C118,'Policy Characteristics'!$C:$C,0))),"",INDEX('Policy Characteristics'!L:L,MATCH($C118,'Policy Characteristics'!$C:$C,0)))</f>
        <v>transportation-demand-management.html</v>
      </c>
    </row>
    <row r="119" spans="1:18" x14ac:dyDescent="0.75">
      <c r="A119" s="427" t="str">
        <f>IF(ISBLANK(INDEX('Policy Characteristics'!A:A,MATCH($C119,'Policy Characteristics'!$C:$C,0))),"",INDEX('Policy Characteristics'!A:A,MATCH($C119,'Policy Characteristics'!$C:$C,0)))</f>
        <v>Transportation</v>
      </c>
      <c r="B119" s="427" t="str">
        <f>IF(ISBLANK(INDEX('Policy Characteristics'!B:B,MATCH($C119,'Policy Characteristics'!$C:$C,0))),"",INDEX('Policy Characteristics'!B:B,MATCH($C119,'Policy Characteristics'!$C:$C,0)))</f>
        <v>Mode Shifting</v>
      </c>
      <c r="C119" s="431" t="str">
        <f t="shared" si="9"/>
        <v>Percent of Travel Demand Shifted to Other Modes or Eliminated</v>
      </c>
      <c r="D119" s="53" t="s">
        <v>47</v>
      </c>
      <c r="E119" s="53" t="s">
        <v>118</v>
      </c>
      <c r="F119" s="53" t="s">
        <v>87</v>
      </c>
      <c r="G119" s="53" t="s">
        <v>152</v>
      </c>
      <c r="H119" s="54">
        <v>853</v>
      </c>
      <c r="I119" s="9" t="s">
        <v>46</v>
      </c>
      <c r="J119" s="429" t="str">
        <f>IF(ISBLANK(INDEX('Policy Characteristics'!D:D,MATCH($C119,'Policy Characteristics'!$C:$C,0))),"",INDEX('Policy Characteristics'!D:D,MATCH($C119,'Policy Characteristics'!$C:$C,0)))</f>
        <v>Mode Shifting</v>
      </c>
      <c r="K119" s="427" t="str">
        <f>IF(ISBLANK(INDEX('Policy Characteristics'!E:E,MATCH($C119,'Policy Characteristics'!$C:$C,0))),"",INDEX('Policy Characteristics'!E:E,MATCH($C119,'Policy Characteristics'!$C:$C,0)))</f>
        <v>trans mode shifting</v>
      </c>
      <c r="L119" s="450">
        <f>IF(ISBLANK(INDEX('Policy Characteristics'!F:F,MATCH($C119,'Policy Characteristics'!$C:$C,0))),"",INDEX('Policy Characteristics'!F:F,MATCH($C119,'Policy Characteristics'!$C:$C,0)))</f>
        <v>0</v>
      </c>
      <c r="M119" s="450">
        <f>IF(ISBLANK(INDEX('Policy Characteristics'!G:G,MATCH($C119,'Policy Characteristics'!$C:$C,0))),"",INDEX('Policy Characteristics'!G:G,MATCH($C119,'Policy Characteristics'!$C:$C,0)))</f>
        <v>0.26</v>
      </c>
      <c r="N119" s="450">
        <f>IF(ISBLANK(INDEX('Policy Characteristics'!H:H,MATCH($C119,'Policy Characteristics'!$C:$C,0))),"",INDEX('Policy Characteristics'!H:H,MATCH($C119,'Policy Characteristics'!$C:$C,0)))</f>
        <v>0.01</v>
      </c>
      <c r="O119" s="427" t="str">
        <f>IF(ISBLANK(INDEX('Policy Characteristics'!I:I,MATCH($C119,'Policy Characteristics'!$C:$C,0))),"",INDEX('Policy Characteristics'!I:I,MATCH($C119,'Policy Characteristics'!$C:$C,0)))</f>
        <v>% of trips shifted</v>
      </c>
      <c r="P119" s="42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427" t="str">
        <f>IF(ISBLANK(INDEX('Policy Characteristics'!K:K,MATCH($C119,'Policy Characteristics'!$C:$C,0))),"",INDEX('Policy Characteristics'!K:K,MATCH($C119,'Policy Characteristics'!$C:$C,0)))</f>
        <v>transportation-sector-main.html#tdm</v>
      </c>
      <c r="R119" s="427" t="str">
        <f>IF(ISBLANK(INDEX('Policy Characteristics'!L:L,MATCH($C119,'Policy Characteristics'!$C:$C,0))),"",INDEX('Policy Characteristics'!L:L,MATCH($C119,'Policy Characteristics'!$C:$C,0)))</f>
        <v>transportation-demand-management.html</v>
      </c>
    </row>
    <row r="120" spans="1:18" x14ac:dyDescent="0.75">
      <c r="A120" s="427" t="str">
        <f>IF(ISBLANK(INDEX('Policy Characteristics'!A:A,MATCH($C120,'Policy Characteristics'!$C:$C,0))),"",INDEX('Policy Characteristics'!A:A,MATCH($C120,'Policy Characteristics'!$C:$C,0)))</f>
        <v>Transportation</v>
      </c>
      <c r="B120" s="427" t="str">
        <f>IF(ISBLANK(INDEX('Policy Characteristics'!B:B,MATCH($C120,'Policy Characteristics'!$C:$C,0))),"",INDEX('Policy Characteristics'!B:B,MATCH($C120,'Policy Characteristics'!$C:$C,0)))</f>
        <v>Mode Shifting</v>
      </c>
      <c r="C120" s="431" t="str">
        <f t="shared" si="9"/>
        <v>Percent of Travel Demand Shifted to Other Modes or Eliminated</v>
      </c>
      <c r="D120" s="53" t="s">
        <v>44</v>
      </c>
      <c r="E120" s="53" t="s">
        <v>39</v>
      </c>
      <c r="F120" s="53" t="s">
        <v>88</v>
      </c>
      <c r="G120" s="53" t="s">
        <v>39</v>
      </c>
      <c r="H120" s="54">
        <v>854</v>
      </c>
      <c r="I120" s="9" t="s">
        <v>46</v>
      </c>
      <c r="J120" s="429" t="str">
        <f>IF(ISBLANK(INDEX('Policy Characteristics'!D:D,MATCH($C120,'Policy Characteristics'!$C:$C,0))),"",INDEX('Policy Characteristics'!D:D,MATCH($C120,'Policy Characteristics'!$C:$C,0)))</f>
        <v>Mode Shifting</v>
      </c>
      <c r="K120" s="427" t="str">
        <f>IF(ISBLANK(INDEX('Policy Characteristics'!E:E,MATCH($C120,'Policy Characteristics'!$C:$C,0))),"",INDEX('Policy Characteristics'!E:E,MATCH($C120,'Policy Characteristics'!$C:$C,0)))</f>
        <v>trans mode shifting</v>
      </c>
      <c r="L120" s="450">
        <f>IF(ISBLANK(INDEX('Policy Characteristics'!F:F,MATCH($C120,'Policy Characteristics'!$C:$C,0))),"",INDEX('Policy Characteristics'!F:F,MATCH($C120,'Policy Characteristics'!$C:$C,0)))</f>
        <v>0</v>
      </c>
      <c r="M120" s="450">
        <f>IF(ISBLANK(INDEX('Policy Characteristics'!G:G,MATCH($C120,'Policy Characteristics'!$C:$C,0))),"",INDEX('Policy Characteristics'!G:G,MATCH($C120,'Policy Characteristics'!$C:$C,0)))</f>
        <v>0.26</v>
      </c>
      <c r="N120" s="450">
        <f>IF(ISBLANK(INDEX('Policy Characteristics'!H:H,MATCH($C120,'Policy Characteristics'!$C:$C,0))),"",INDEX('Policy Characteristics'!H:H,MATCH($C120,'Policy Characteristics'!$C:$C,0)))</f>
        <v>0.01</v>
      </c>
      <c r="O120" s="427" t="str">
        <f>IF(ISBLANK(INDEX('Policy Characteristics'!I:I,MATCH($C120,'Policy Characteristics'!$C:$C,0))),"",INDEX('Policy Characteristics'!I:I,MATCH($C120,'Policy Characteristics'!$C:$C,0)))</f>
        <v>% of trips shifted</v>
      </c>
      <c r="P120" s="42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427" t="str">
        <f>IF(ISBLANK(INDEX('Policy Characteristics'!K:K,MATCH($C120,'Policy Characteristics'!$C:$C,0))),"",INDEX('Policy Characteristics'!K:K,MATCH($C120,'Policy Characteristics'!$C:$C,0)))</f>
        <v>transportation-sector-main.html#tdm</v>
      </c>
      <c r="R120" s="427" t="str">
        <f>IF(ISBLANK(INDEX('Policy Characteristics'!L:L,MATCH($C120,'Policy Characteristics'!$C:$C,0))),"",INDEX('Policy Characteristics'!L:L,MATCH($C120,'Policy Characteristics'!$C:$C,0)))</f>
        <v>transportation-demand-management.html</v>
      </c>
    </row>
    <row r="121" spans="1:18" x14ac:dyDescent="0.75">
      <c r="A121" s="427" t="str">
        <f>IF(ISBLANK(INDEX('Policy Characteristics'!A:A,MATCH($C121,'Policy Characteristics'!$C:$C,0))),"",INDEX('Policy Characteristics'!A:A,MATCH($C121,'Policy Characteristics'!$C:$C,0)))</f>
        <v>Transportation</v>
      </c>
      <c r="B121" s="427" t="str">
        <f>IF(ISBLANK(INDEX('Policy Characteristics'!B:B,MATCH($C121,'Policy Characteristics'!$C:$C,0))),"",INDEX('Policy Characteristics'!B:B,MATCH($C121,'Policy Characteristics'!$C:$C,0)))</f>
        <v>Mode Shifting</v>
      </c>
      <c r="C121" s="431" t="str">
        <f t="shared" si="9"/>
        <v>Percent of Travel Demand Shifted to Other Modes or Eliminated</v>
      </c>
      <c r="D121" s="53" t="s">
        <v>44</v>
      </c>
      <c r="E121" s="53" t="s">
        <v>40</v>
      </c>
      <c r="F121" s="53" t="s">
        <v>88</v>
      </c>
      <c r="G121" s="53" t="s">
        <v>40</v>
      </c>
      <c r="H121" s="54">
        <v>855</v>
      </c>
      <c r="I121" s="53" t="s">
        <v>45</v>
      </c>
      <c r="J121" s="429" t="str">
        <f>IF(ISBLANK(INDEX('Policy Characteristics'!D:D,MATCH($C121,'Policy Characteristics'!$C:$C,0))),"",INDEX('Policy Characteristics'!D:D,MATCH($C121,'Policy Characteristics'!$C:$C,0)))</f>
        <v>Mode Shifting</v>
      </c>
      <c r="K121" s="427" t="str">
        <f>IF(ISBLANK(INDEX('Policy Characteristics'!E:E,MATCH($C121,'Policy Characteristics'!$C:$C,0))),"",INDEX('Policy Characteristics'!E:E,MATCH($C121,'Policy Characteristics'!$C:$C,0)))</f>
        <v>trans mode shifting</v>
      </c>
      <c r="L121" s="450">
        <f>IF(ISBLANK(INDEX('Policy Characteristics'!F:F,MATCH($C121,'Policy Characteristics'!$C:$C,0))),"",INDEX('Policy Characteristics'!F:F,MATCH($C121,'Policy Characteristics'!$C:$C,0)))</f>
        <v>0</v>
      </c>
      <c r="M121" s="450">
        <f>IF(ISBLANK(INDEX('Policy Characteristics'!G:G,MATCH($C121,'Policy Characteristics'!$C:$C,0))),"",INDEX('Policy Characteristics'!G:G,MATCH($C121,'Policy Characteristics'!$C:$C,0)))</f>
        <v>0.26</v>
      </c>
      <c r="N121" s="450">
        <f>IF(ISBLANK(INDEX('Policy Characteristics'!H:H,MATCH($C121,'Policy Characteristics'!$C:$C,0))),"",INDEX('Policy Characteristics'!H:H,MATCH($C121,'Policy Characteristics'!$C:$C,0)))</f>
        <v>0.01</v>
      </c>
      <c r="O121" s="427" t="str">
        <f>IF(ISBLANK(INDEX('Policy Characteristics'!I:I,MATCH($C121,'Policy Characteristics'!$C:$C,0))),"",INDEX('Policy Characteristics'!I:I,MATCH($C121,'Policy Characteristics'!$C:$C,0)))</f>
        <v>% of trips shifted</v>
      </c>
      <c r="P121" s="42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427" t="str">
        <f>IF(ISBLANK(INDEX('Policy Characteristics'!K:K,MATCH($C121,'Policy Characteristics'!$C:$C,0))),"",INDEX('Policy Characteristics'!K:K,MATCH($C121,'Policy Characteristics'!$C:$C,0)))</f>
        <v>transportation-sector-main.html#tdm</v>
      </c>
      <c r="R121" s="427" t="str">
        <f>IF(ISBLANK(INDEX('Policy Characteristics'!L:L,MATCH($C121,'Policy Characteristics'!$C:$C,0))),"",INDEX('Policy Characteristics'!L:L,MATCH($C121,'Policy Characteristics'!$C:$C,0)))</f>
        <v>transportation-demand-management.html</v>
      </c>
    </row>
    <row r="122" spans="1:18" x14ac:dyDescent="0.75">
      <c r="A122" s="427" t="str">
        <f>IF(ISBLANK(INDEX('Policy Characteristics'!A:A,MATCH($C122,'Policy Characteristics'!$C:$C,0))),"",INDEX('Policy Characteristics'!A:A,MATCH($C122,'Policy Characteristics'!$C:$C,0)))</f>
        <v>Transportation</v>
      </c>
      <c r="B122" s="427" t="str">
        <f>IF(ISBLANK(INDEX('Policy Characteristics'!B:B,MATCH($C122,'Policy Characteristics'!$C:$C,0))),"",INDEX('Policy Characteristics'!B:B,MATCH($C122,'Policy Characteristics'!$C:$C,0)))</f>
        <v>Mode Shifting</v>
      </c>
      <c r="C122" s="431" t="str">
        <f t="shared" si="9"/>
        <v>Percent of Travel Demand Shifted to Other Modes or Eliminated</v>
      </c>
      <c r="D122" s="53" t="s">
        <v>44</v>
      </c>
      <c r="E122" s="53" t="s">
        <v>41</v>
      </c>
      <c r="F122" s="53" t="s">
        <v>88</v>
      </c>
      <c r="G122" s="53" t="s">
        <v>89</v>
      </c>
      <c r="H122" s="54">
        <v>856</v>
      </c>
      <c r="I122" s="9" t="s">
        <v>46</v>
      </c>
      <c r="J122" s="429" t="str">
        <f>IF(ISBLANK(INDEX('Policy Characteristics'!D:D,MATCH($C122,'Policy Characteristics'!$C:$C,0))),"",INDEX('Policy Characteristics'!D:D,MATCH($C122,'Policy Characteristics'!$C:$C,0)))</f>
        <v>Mode Shifting</v>
      </c>
      <c r="K122" s="427" t="str">
        <f>IF(ISBLANK(INDEX('Policy Characteristics'!E:E,MATCH($C122,'Policy Characteristics'!$C:$C,0))),"",INDEX('Policy Characteristics'!E:E,MATCH($C122,'Policy Characteristics'!$C:$C,0)))</f>
        <v>trans mode shifting</v>
      </c>
      <c r="L122" s="450">
        <f>IF(ISBLANK(INDEX('Policy Characteristics'!F:F,MATCH($C122,'Policy Characteristics'!$C:$C,0))),"",INDEX('Policy Characteristics'!F:F,MATCH($C122,'Policy Characteristics'!$C:$C,0)))</f>
        <v>0</v>
      </c>
      <c r="M122" s="450">
        <f>IF(ISBLANK(INDEX('Policy Characteristics'!G:G,MATCH($C122,'Policy Characteristics'!$C:$C,0))),"",INDEX('Policy Characteristics'!G:G,MATCH($C122,'Policy Characteristics'!$C:$C,0)))</f>
        <v>0.26</v>
      </c>
      <c r="N122" s="450">
        <f>IF(ISBLANK(INDEX('Policy Characteristics'!H:H,MATCH($C122,'Policy Characteristics'!$C:$C,0))),"",INDEX('Policy Characteristics'!H:H,MATCH($C122,'Policy Characteristics'!$C:$C,0)))</f>
        <v>0.01</v>
      </c>
      <c r="O122" s="427" t="str">
        <f>IF(ISBLANK(INDEX('Policy Characteristics'!I:I,MATCH($C122,'Policy Characteristics'!$C:$C,0))),"",INDEX('Policy Characteristics'!I:I,MATCH($C122,'Policy Characteristics'!$C:$C,0)))</f>
        <v>% of trips shifted</v>
      </c>
      <c r="P122" s="42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427" t="str">
        <f>IF(ISBLANK(INDEX('Policy Characteristics'!K:K,MATCH($C122,'Policy Characteristics'!$C:$C,0))),"",INDEX('Policy Characteristics'!K:K,MATCH($C122,'Policy Characteristics'!$C:$C,0)))</f>
        <v>transportation-sector-main.html#tdm</v>
      </c>
      <c r="R122" s="427" t="str">
        <f>IF(ISBLANK(INDEX('Policy Characteristics'!L:L,MATCH($C122,'Policy Characteristics'!$C:$C,0))),"",INDEX('Policy Characteristics'!L:L,MATCH($C122,'Policy Characteristics'!$C:$C,0)))</f>
        <v>transportation-demand-management.html</v>
      </c>
    </row>
    <row r="123" spans="1:18" x14ac:dyDescent="0.75">
      <c r="A123" s="427" t="str">
        <f>IF(ISBLANK(INDEX('Policy Characteristics'!A:A,MATCH($C123,'Policy Characteristics'!$C:$C,0))),"",INDEX('Policy Characteristics'!A:A,MATCH($C123,'Policy Characteristics'!$C:$C,0)))</f>
        <v>Transportation</v>
      </c>
      <c r="B123" s="427" t="str">
        <f>IF(ISBLANK(INDEX('Policy Characteristics'!B:B,MATCH($C123,'Policy Characteristics'!$C:$C,0))),"",INDEX('Policy Characteristics'!B:B,MATCH($C123,'Policy Characteristics'!$C:$C,0)))</f>
        <v>Mode Shifting</v>
      </c>
      <c r="C123" s="431" t="str">
        <f t="shared" si="9"/>
        <v>Percent of Travel Demand Shifted to Other Modes or Eliminated</v>
      </c>
      <c r="D123" s="53" t="s">
        <v>44</v>
      </c>
      <c r="E123" s="53" t="s">
        <v>42</v>
      </c>
      <c r="F123" s="53" t="s">
        <v>88</v>
      </c>
      <c r="G123" s="53" t="s">
        <v>90</v>
      </c>
      <c r="H123" s="54">
        <v>857</v>
      </c>
      <c r="I123" s="9" t="s">
        <v>46</v>
      </c>
      <c r="J123" s="429" t="str">
        <f>IF(ISBLANK(INDEX('Policy Characteristics'!D:D,MATCH($C123,'Policy Characteristics'!$C:$C,0))),"",INDEX('Policy Characteristics'!D:D,MATCH($C123,'Policy Characteristics'!$C:$C,0)))</f>
        <v>Mode Shifting</v>
      </c>
      <c r="K123" s="427" t="str">
        <f>IF(ISBLANK(INDEX('Policy Characteristics'!E:E,MATCH($C123,'Policy Characteristics'!$C:$C,0))),"",INDEX('Policy Characteristics'!E:E,MATCH($C123,'Policy Characteristics'!$C:$C,0)))</f>
        <v>trans mode shifting</v>
      </c>
      <c r="L123" s="450">
        <f>IF(ISBLANK(INDEX('Policy Characteristics'!F:F,MATCH($C123,'Policy Characteristics'!$C:$C,0))),"",INDEX('Policy Characteristics'!F:F,MATCH($C123,'Policy Characteristics'!$C:$C,0)))</f>
        <v>0</v>
      </c>
      <c r="M123" s="450">
        <f>IF(ISBLANK(INDEX('Policy Characteristics'!G:G,MATCH($C123,'Policy Characteristics'!$C:$C,0))),"",INDEX('Policy Characteristics'!G:G,MATCH($C123,'Policy Characteristics'!$C:$C,0)))</f>
        <v>0.26</v>
      </c>
      <c r="N123" s="450">
        <f>IF(ISBLANK(INDEX('Policy Characteristics'!H:H,MATCH($C123,'Policy Characteristics'!$C:$C,0))),"",INDEX('Policy Characteristics'!H:H,MATCH($C123,'Policy Characteristics'!$C:$C,0)))</f>
        <v>0.01</v>
      </c>
      <c r="O123" s="427" t="str">
        <f>IF(ISBLANK(INDEX('Policy Characteristics'!I:I,MATCH($C123,'Policy Characteristics'!$C:$C,0))),"",INDEX('Policy Characteristics'!I:I,MATCH($C123,'Policy Characteristics'!$C:$C,0)))</f>
        <v>% of trips shifted</v>
      </c>
      <c r="P123" s="42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427" t="str">
        <f>IF(ISBLANK(INDEX('Policy Characteristics'!K:K,MATCH($C123,'Policy Characteristics'!$C:$C,0))),"",INDEX('Policy Characteristics'!K:K,MATCH($C123,'Policy Characteristics'!$C:$C,0)))</f>
        <v>transportation-sector-main.html#tdm</v>
      </c>
      <c r="R123" s="427" t="str">
        <f>IF(ISBLANK(INDEX('Policy Characteristics'!L:L,MATCH($C123,'Policy Characteristics'!$C:$C,0))),"",INDEX('Policy Characteristics'!L:L,MATCH($C123,'Policy Characteristics'!$C:$C,0)))</f>
        <v>transportation-demand-management.html</v>
      </c>
    </row>
    <row r="124" spans="1:18" x14ac:dyDescent="0.75">
      <c r="A124" s="427" t="str">
        <f>IF(ISBLANK(INDEX('Policy Characteristics'!A:A,MATCH($C124,'Policy Characteristics'!$C:$C,0))),"",INDEX('Policy Characteristics'!A:A,MATCH($C124,'Policy Characteristics'!$C:$C,0)))</f>
        <v>Transportation</v>
      </c>
      <c r="B124" s="427" t="str">
        <f>IF(ISBLANK(INDEX('Policy Characteristics'!B:B,MATCH($C124,'Policy Characteristics'!$C:$C,0))),"",INDEX('Policy Characteristics'!B:B,MATCH($C124,'Policy Characteristics'!$C:$C,0)))</f>
        <v>Mode Shifting</v>
      </c>
      <c r="C124" s="431" t="str">
        <f t="shared" si="9"/>
        <v>Percent of Travel Demand Shifted to Other Modes or Eliminated</v>
      </c>
      <c r="D124" s="53" t="s">
        <v>44</v>
      </c>
      <c r="E124" s="53" t="s">
        <v>43</v>
      </c>
      <c r="F124" s="53" t="s">
        <v>88</v>
      </c>
      <c r="G124" s="53" t="s">
        <v>91</v>
      </c>
      <c r="H124" s="54">
        <v>858</v>
      </c>
      <c r="I124" s="9" t="s">
        <v>46</v>
      </c>
      <c r="J124" s="429" t="str">
        <f>IF(ISBLANK(INDEX('Policy Characteristics'!D:D,MATCH($C124,'Policy Characteristics'!$C:$C,0))),"",INDEX('Policy Characteristics'!D:D,MATCH($C124,'Policy Characteristics'!$C:$C,0)))</f>
        <v>Mode Shifting</v>
      </c>
      <c r="K124" s="427" t="str">
        <f>IF(ISBLANK(INDEX('Policy Characteristics'!E:E,MATCH($C124,'Policy Characteristics'!$C:$C,0))),"",INDEX('Policy Characteristics'!E:E,MATCH($C124,'Policy Characteristics'!$C:$C,0)))</f>
        <v>trans mode shifting</v>
      </c>
      <c r="L124" s="450">
        <f>IF(ISBLANK(INDEX('Policy Characteristics'!F:F,MATCH($C124,'Policy Characteristics'!$C:$C,0))),"",INDEX('Policy Characteristics'!F:F,MATCH($C124,'Policy Characteristics'!$C:$C,0)))</f>
        <v>0</v>
      </c>
      <c r="M124" s="450">
        <f>IF(ISBLANK(INDEX('Policy Characteristics'!G:G,MATCH($C124,'Policy Characteristics'!$C:$C,0))),"",INDEX('Policy Characteristics'!G:G,MATCH($C124,'Policy Characteristics'!$C:$C,0)))</f>
        <v>0.26</v>
      </c>
      <c r="N124" s="450">
        <f>IF(ISBLANK(INDEX('Policy Characteristics'!H:H,MATCH($C124,'Policy Characteristics'!$C:$C,0))),"",INDEX('Policy Characteristics'!H:H,MATCH($C124,'Policy Characteristics'!$C:$C,0)))</f>
        <v>0.01</v>
      </c>
      <c r="O124" s="427" t="str">
        <f>IF(ISBLANK(INDEX('Policy Characteristics'!I:I,MATCH($C124,'Policy Characteristics'!$C:$C,0))),"",INDEX('Policy Characteristics'!I:I,MATCH($C124,'Policy Characteristics'!$C:$C,0)))</f>
        <v>% of trips shifted</v>
      </c>
      <c r="P124" s="42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427" t="str">
        <f>IF(ISBLANK(INDEX('Policy Characteristics'!K:K,MATCH($C124,'Policy Characteristics'!$C:$C,0))),"",INDEX('Policy Characteristics'!K:K,MATCH($C124,'Policy Characteristics'!$C:$C,0)))</f>
        <v>transportation-sector-main.html#tdm</v>
      </c>
      <c r="R124" s="427" t="str">
        <f>IF(ISBLANK(INDEX('Policy Characteristics'!L:L,MATCH($C124,'Policy Characteristics'!$C:$C,0))),"",INDEX('Policy Characteristics'!L:L,MATCH($C124,'Policy Characteristics'!$C:$C,0)))</f>
        <v>transportation-demand-management.html</v>
      </c>
    </row>
    <row r="125" spans="1:18" s="1" customFormat="1" x14ac:dyDescent="0.75">
      <c r="A125" s="427" t="str">
        <f>IF(ISBLANK(INDEX('Policy Characteristics'!A:A,MATCH($C125,'Policy Characteristics'!$C:$C,0))),"",INDEX('Policy Characteristics'!A:A,MATCH($C125,'Policy Characteristics'!$C:$C,0)))</f>
        <v>Transportation</v>
      </c>
      <c r="B125" s="427" t="str">
        <f>IF(ISBLANK(INDEX('Policy Characteristics'!B:B,MATCH($C125,'Policy Characteristics'!$C:$C,0))),"",INDEX('Policy Characteristics'!B:B,MATCH($C125,'Policy Characteristics'!$C:$C,0)))</f>
        <v>Mode Shifting</v>
      </c>
      <c r="C125" s="431" t="str">
        <f t="shared" si="9"/>
        <v>Percent of Travel Demand Shifted to Other Modes or Eliminated</v>
      </c>
      <c r="D125" s="53" t="s">
        <v>44</v>
      </c>
      <c r="E125" s="53" t="s">
        <v>118</v>
      </c>
      <c r="F125" s="53" t="s">
        <v>88</v>
      </c>
      <c r="G125" s="53" t="s">
        <v>152</v>
      </c>
      <c r="H125" s="54">
        <v>859</v>
      </c>
      <c r="I125" s="9" t="s">
        <v>46</v>
      </c>
      <c r="J125" s="429" t="str">
        <f>IF(ISBLANK(INDEX('Policy Characteristics'!D:D,MATCH($C125,'Policy Characteristics'!$C:$C,0))),"",INDEX('Policy Characteristics'!D:D,MATCH($C125,'Policy Characteristics'!$C:$C,0)))</f>
        <v>Mode Shifting</v>
      </c>
      <c r="K125" s="427" t="str">
        <f>IF(ISBLANK(INDEX('Policy Characteristics'!E:E,MATCH($C125,'Policy Characteristics'!$C:$C,0))),"",INDEX('Policy Characteristics'!E:E,MATCH($C125,'Policy Characteristics'!$C:$C,0)))</f>
        <v>trans mode shifting</v>
      </c>
      <c r="L125" s="450">
        <f>IF(ISBLANK(INDEX('Policy Characteristics'!F:F,MATCH($C125,'Policy Characteristics'!$C:$C,0))),"",INDEX('Policy Characteristics'!F:F,MATCH($C125,'Policy Characteristics'!$C:$C,0)))</f>
        <v>0</v>
      </c>
      <c r="M125" s="450">
        <f>IF(ISBLANK(INDEX('Policy Characteristics'!G:G,MATCH($C125,'Policy Characteristics'!$C:$C,0))),"",INDEX('Policy Characteristics'!G:G,MATCH($C125,'Policy Characteristics'!$C:$C,0)))</f>
        <v>0.26</v>
      </c>
      <c r="N125" s="450">
        <f>IF(ISBLANK(INDEX('Policy Characteristics'!H:H,MATCH($C125,'Policy Characteristics'!$C:$C,0))),"",INDEX('Policy Characteristics'!H:H,MATCH($C125,'Policy Characteristics'!$C:$C,0)))</f>
        <v>0.01</v>
      </c>
      <c r="O125" s="427" t="str">
        <f>IF(ISBLANK(INDEX('Policy Characteristics'!I:I,MATCH($C125,'Policy Characteristics'!$C:$C,0))),"",INDEX('Policy Characteristics'!I:I,MATCH($C125,'Policy Characteristics'!$C:$C,0)))</f>
        <v>% of trips shifted</v>
      </c>
      <c r="P125" s="42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427" t="str">
        <f>IF(ISBLANK(INDEX('Policy Characteristics'!K:K,MATCH($C125,'Policy Characteristics'!$C:$C,0))),"",INDEX('Policy Characteristics'!K:K,MATCH($C125,'Policy Characteristics'!$C:$C,0)))</f>
        <v>transportation-sector-main.html#tdm</v>
      </c>
      <c r="R125" s="427" t="str">
        <f>IF(ISBLANK(INDEX('Policy Characteristics'!L:L,MATCH($C125,'Policy Characteristics'!$C:$C,0))),"",INDEX('Policy Characteristics'!L:L,MATCH($C125,'Policy Characteristics'!$C:$C,0)))</f>
        <v>transportation-demand-management.html</v>
      </c>
    </row>
    <row r="126" spans="1:18" x14ac:dyDescent="0.75">
      <c r="A126" s="427" t="str">
        <f>IF(ISBLANK(INDEX('Policy Characteristics'!A:A,MATCH($C126,'Policy Characteristics'!$C:$C,0))),"",INDEX('Policy Characteristics'!A:A,MATCH($C126,'Policy Characteristics'!$C:$C,0)))</f>
        <v>Buildings and Appliances</v>
      </c>
      <c r="B126" s="427" t="str">
        <f>IF(ISBLANK(INDEX('Policy Characteristics'!B:B,MATCH($C126,'Policy Characteristics'!$C:$C,0))),"",INDEX('Policy Characteristics'!B:B,MATCH($C126,'Policy Characteristics'!$C:$C,0)))</f>
        <v>Building Component Electrification</v>
      </c>
      <c r="C126" s="432" t="s">
        <v>2576</v>
      </c>
      <c r="D126" s="53" t="s">
        <v>120</v>
      </c>
      <c r="E126" s="53" t="s">
        <v>292</v>
      </c>
      <c r="F126" s="53" t="s">
        <v>296</v>
      </c>
      <c r="G126" s="53" t="s">
        <v>126</v>
      </c>
      <c r="H126" s="54">
        <v>435</v>
      </c>
      <c r="I126" s="53" t="s">
        <v>45</v>
      </c>
      <c r="J126" s="429" t="str">
        <f>IF(ISBLANK(INDEX('Policy Characteristics'!D:D,MATCH($C126,'Policy Characteristics'!$C:$C,0))),"",INDEX('Policy Characteristics'!D:D,MATCH($C126,'Policy Characteristics'!$C:$C,0)))</f>
        <v>Building Component Electrification</v>
      </c>
      <c r="K126" s="427" t="str">
        <f>IF(ISBLANK(INDEX('Policy Characteristics'!E:E,MATCH($C126,'Policy Characteristics'!$C:$C,0))),"",INDEX('Policy Characteristics'!E:E,MATCH($C126,'Policy Characteristics'!$C:$C,0)))</f>
        <v>bldgs new component fuel shifting</v>
      </c>
      <c r="L126" s="450">
        <f>IF(ISBLANK(INDEX('Policy Characteristics'!F:F,MATCH($C126,'Policy Characteristics'!$C:$C,0))),"",INDEX('Policy Characteristics'!F:F,MATCH($C126,'Policy Characteristics'!$C:$C,0)))</f>
        <v>0</v>
      </c>
      <c r="M126" s="450">
        <f>IF(ISBLANK(INDEX('Policy Characteristics'!G:G,MATCH($C126,'Policy Characteristics'!$C:$C,0))),"",INDEX('Policy Characteristics'!G:G,MATCH($C126,'Policy Characteristics'!$C:$C,0)))</f>
        <v>1</v>
      </c>
      <c r="N126" s="450">
        <f>IF(ISBLANK(INDEX('Policy Characteristics'!H:H,MATCH($C126,'Policy Characteristics'!$C:$C,0))),"",INDEX('Policy Characteristics'!H:H,MATCH($C126,'Policy Characteristics'!$C:$C,0)))</f>
        <v>0.01</v>
      </c>
      <c r="O126" s="427" t="str">
        <f>IF(ISBLANK(INDEX('Policy Characteristics'!I:I,MATCH($C126,'Policy Characteristics'!$C:$C,0))),"",INDEX('Policy Characteristics'!I:I,MATCH($C126,'Policy Characteristics'!$C:$C,0)))</f>
        <v>% of newly sold non-electric building components</v>
      </c>
      <c r="P126" s="42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6" s="427" t="str">
        <f>IF(ISBLANK(INDEX('Policy Characteristics'!K:K,MATCH($C126,'Policy Characteristics'!$C:$C,0))),"",INDEX('Policy Characteristics'!K:K,MATCH($C126,'Policy Characteristics'!$C:$C,0)))</f>
        <v>buildings-sector-main.html#component-elec</v>
      </c>
      <c r="R126" s="427" t="str">
        <f>IF(ISBLANK(INDEX('Policy Characteristics'!L:L,MATCH($C126,'Policy Characteristics'!$C:$C,0))),"",INDEX('Policy Characteristics'!L:L,MATCH($C126,'Policy Characteristics'!$C:$C,0)))</f>
        <v>building-component-electrification.html</v>
      </c>
    </row>
    <row r="127" spans="1:18" x14ac:dyDescent="0.75">
      <c r="A127" s="427" t="str">
        <f>IF(ISBLANK(INDEX('Policy Characteristics'!A:A,MATCH($C127,'Policy Characteristics'!$C:$C,0))),"",INDEX('Policy Characteristics'!A:A,MATCH($C127,'Policy Characteristics'!$C:$C,0)))</f>
        <v>Buildings and Appliances</v>
      </c>
      <c r="B127" s="427" t="str">
        <f>IF(ISBLANK(INDEX('Policy Characteristics'!B:B,MATCH($C127,'Policy Characteristics'!$C:$C,0))),"",INDEX('Policy Characteristics'!B:B,MATCH($C127,'Policy Characteristics'!$C:$C,0)))</f>
        <v>Building Component Electrification</v>
      </c>
      <c r="C127" s="431" t="str">
        <f t="shared" ref="C127:C139" si="10">C$126</f>
        <v>Fraction of New Bldg Components Shifted to Other Fuels</v>
      </c>
      <c r="D127" s="53" t="s">
        <v>121</v>
      </c>
      <c r="E127" s="53" t="s">
        <v>292</v>
      </c>
      <c r="F127" s="53" t="s">
        <v>296</v>
      </c>
      <c r="G127" s="53" t="s">
        <v>127</v>
      </c>
      <c r="H127" s="54">
        <v>436</v>
      </c>
      <c r="I127" s="53" t="s">
        <v>46</v>
      </c>
      <c r="J127" s="429" t="str">
        <f>IF(ISBLANK(INDEX('Policy Characteristics'!D:D,MATCH($C127,'Policy Characteristics'!$C:$C,0))),"",INDEX('Policy Characteristics'!D:D,MATCH($C127,'Policy Characteristics'!$C:$C,0)))</f>
        <v>Building Component Electrification</v>
      </c>
      <c r="K127" s="427" t="str">
        <f>IF(ISBLANK(INDEX('Policy Characteristics'!E:E,MATCH($C127,'Policy Characteristics'!$C:$C,0))),"",INDEX('Policy Characteristics'!E:E,MATCH($C127,'Policy Characteristics'!$C:$C,0)))</f>
        <v>bldgs new component fuel shifting</v>
      </c>
      <c r="L127" s="450">
        <f>IF(ISBLANK(INDEX('Policy Characteristics'!F:F,MATCH($C127,'Policy Characteristics'!$C:$C,0))),"",INDEX('Policy Characteristics'!F:F,MATCH($C127,'Policy Characteristics'!$C:$C,0)))</f>
        <v>0</v>
      </c>
      <c r="M127" s="450">
        <f>IF(ISBLANK(INDEX('Policy Characteristics'!G:G,MATCH($C127,'Policy Characteristics'!$C:$C,0))),"",INDEX('Policy Characteristics'!G:G,MATCH($C127,'Policy Characteristics'!$C:$C,0)))</f>
        <v>1</v>
      </c>
      <c r="N127" s="450">
        <f>IF(ISBLANK(INDEX('Policy Characteristics'!H:H,MATCH($C127,'Policy Characteristics'!$C:$C,0))),"",INDEX('Policy Characteristics'!H:H,MATCH($C127,'Policy Characteristics'!$C:$C,0)))</f>
        <v>0.01</v>
      </c>
      <c r="O127" s="427" t="str">
        <f>IF(ISBLANK(INDEX('Policy Characteristics'!I:I,MATCH($C127,'Policy Characteristics'!$C:$C,0))),"",INDEX('Policy Characteristics'!I:I,MATCH($C127,'Policy Characteristics'!$C:$C,0)))</f>
        <v>% of newly sold non-electric building components</v>
      </c>
      <c r="P127" s="42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7" s="427" t="str">
        <f>IF(ISBLANK(INDEX('Policy Characteristics'!K:K,MATCH($C127,'Policy Characteristics'!$C:$C,0))),"",INDEX('Policy Characteristics'!K:K,MATCH($C127,'Policy Characteristics'!$C:$C,0)))</f>
        <v>buildings-sector-main.html#component-elec</v>
      </c>
      <c r="R127" s="427" t="str">
        <f>IF(ISBLANK(INDEX('Policy Characteristics'!L:L,MATCH($C127,'Policy Characteristics'!$C:$C,0))),"",INDEX('Policy Characteristics'!L:L,MATCH($C127,'Policy Characteristics'!$C:$C,0)))</f>
        <v>building-component-electrification.html</v>
      </c>
    </row>
    <row r="128" spans="1:18" x14ac:dyDescent="0.75">
      <c r="A128" s="427" t="str">
        <f>IF(ISBLANK(INDEX('Policy Characteristics'!A:A,MATCH($C128,'Policy Characteristics'!$C:$C,0))),"",INDEX('Policy Characteristics'!A:A,MATCH($C128,'Policy Characteristics'!$C:$C,0)))</f>
        <v>Buildings and Appliances</v>
      </c>
      <c r="B128" s="427" t="str">
        <f>IF(ISBLANK(INDEX('Policy Characteristics'!B:B,MATCH($C128,'Policy Characteristics'!$C:$C,0))),"",INDEX('Policy Characteristics'!B:B,MATCH($C128,'Policy Characteristics'!$C:$C,0)))</f>
        <v>Building Component Electrification</v>
      </c>
      <c r="C128" s="431" t="str">
        <f t="shared" si="10"/>
        <v>Fraction of New Bldg Components Shifted to Other Fuels</v>
      </c>
      <c r="D128" s="53" t="s">
        <v>123</v>
      </c>
      <c r="E128" s="53" t="s">
        <v>292</v>
      </c>
      <c r="F128" s="53" t="s">
        <v>296</v>
      </c>
      <c r="G128" s="53" t="s">
        <v>129</v>
      </c>
      <c r="H128" s="54">
        <v>437</v>
      </c>
      <c r="I128" s="53" t="s">
        <v>46</v>
      </c>
      <c r="J128" s="429" t="str">
        <f>IF(ISBLANK(INDEX('Policy Characteristics'!D:D,MATCH($C128,'Policy Characteristics'!$C:$C,0))),"",INDEX('Policy Characteristics'!D:D,MATCH($C128,'Policy Characteristics'!$C:$C,0)))</f>
        <v>Building Component Electrification</v>
      </c>
      <c r="K128" s="427" t="str">
        <f>IF(ISBLANK(INDEX('Policy Characteristics'!E:E,MATCH($C128,'Policy Characteristics'!$C:$C,0))),"",INDEX('Policy Characteristics'!E:E,MATCH($C128,'Policy Characteristics'!$C:$C,0)))</f>
        <v>bldgs new component fuel shifting</v>
      </c>
      <c r="L128" s="450">
        <f>IF(ISBLANK(INDEX('Policy Characteristics'!F:F,MATCH($C128,'Policy Characteristics'!$C:$C,0))),"",INDEX('Policy Characteristics'!F:F,MATCH($C128,'Policy Characteristics'!$C:$C,0)))</f>
        <v>0</v>
      </c>
      <c r="M128" s="450">
        <f>IF(ISBLANK(INDEX('Policy Characteristics'!G:G,MATCH($C128,'Policy Characteristics'!$C:$C,0))),"",INDEX('Policy Characteristics'!G:G,MATCH($C128,'Policy Characteristics'!$C:$C,0)))</f>
        <v>1</v>
      </c>
      <c r="N128" s="450">
        <f>IF(ISBLANK(INDEX('Policy Characteristics'!H:H,MATCH($C128,'Policy Characteristics'!$C:$C,0))),"",INDEX('Policy Characteristics'!H:H,MATCH($C128,'Policy Characteristics'!$C:$C,0)))</f>
        <v>0.01</v>
      </c>
      <c r="O128" s="427" t="str">
        <f>IF(ISBLANK(INDEX('Policy Characteristics'!I:I,MATCH($C128,'Policy Characteristics'!$C:$C,0))),"",INDEX('Policy Characteristics'!I:I,MATCH($C128,'Policy Characteristics'!$C:$C,0)))</f>
        <v>% of newly sold non-electric building components</v>
      </c>
      <c r="P128" s="42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8" s="427" t="str">
        <f>IF(ISBLANK(INDEX('Policy Characteristics'!K:K,MATCH($C128,'Policy Characteristics'!$C:$C,0))),"",INDEX('Policy Characteristics'!K:K,MATCH($C128,'Policy Characteristics'!$C:$C,0)))</f>
        <v>buildings-sector-main.html#component-elec</v>
      </c>
      <c r="R128" s="427" t="str">
        <f>IF(ISBLANK(INDEX('Policy Characteristics'!L:L,MATCH($C128,'Policy Characteristics'!$C:$C,0))),"",INDEX('Policy Characteristics'!L:L,MATCH($C128,'Policy Characteristics'!$C:$C,0)))</f>
        <v>building-component-electrification.html</v>
      </c>
    </row>
    <row r="129" spans="1:18" x14ac:dyDescent="0.75">
      <c r="A129" s="427" t="str">
        <f>IF(ISBLANK(INDEX('Policy Characteristics'!A:A,MATCH($C129,'Policy Characteristics'!$C:$C,0))),"",INDEX('Policy Characteristics'!A:A,MATCH($C129,'Policy Characteristics'!$C:$C,0)))</f>
        <v>Buildings and Appliances</v>
      </c>
      <c r="B129" s="427" t="str">
        <f>IF(ISBLANK(INDEX('Policy Characteristics'!B:B,MATCH($C129,'Policy Characteristics'!$C:$C,0))),"",INDEX('Policy Characteristics'!B:B,MATCH($C129,'Policy Characteristics'!$C:$C,0)))</f>
        <v>Building Component Electrification</v>
      </c>
      <c r="C129" s="431" t="str">
        <f t="shared" si="10"/>
        <v>Fraction of New Bldg Components Shifted to Other Fuels</v>
      </c>
      <c r="D129" s="53" t="s">
        <v>124</v>
      </c>
      <c r="E129" s="53" t="s">
        <v>292</v>
      </c>
      <c r="F129" s="53" t="s">
        <v>296</v>
      </c>
      <c r="G129" s="53" t="s">
        <v>130</v>
      </c>
      <c r="H129" s="54">
        <v>438</v>
      </c>
      <c r="I129" s="53" t="s">
        <v>45</v>
      </c>
      <c r="J129" s="429" t="str">
        <f>IF(ISBLANK(INDEX('Policy Characteristics'!D:D,MATCH($C129,'Policy Characteristics'!$C:$C,0))),"",INDEX('Policy Characteristics'!D:D,MATCH($C129,'Policy Characteristics'!$C:$C,0)))</f>
        <v>Building Component Electrification</v>
      </c>
      <c r="K129" s="427" t="str">
        <f>IF(ISBLANK(INDEX('Policy Characteristics'!E:E,MATCH($C129,'Policy Characteristics'!$C:$C,0))),"",INDEX('Policy Characteristics'!E:E,MATCH($C129,'Policy Characteristics'!$C:$C,0)))</f>
        <v>bldgs new component fuel shifting</v>
      </c>
      <c r="L129" s="450">
        <f>IF(ISBLANK(INDEX('Policy Characteristics'!F:F,MATCH($C129,'Policy Characteristics'!$C:$C,0))),"",INDEX('Policy Characteristics'!F:F,MATCH($C129,'Policy Characteristics'!$C:$C,0)))</f>
        <v>0</v>
      </c>
      <c r="M129" s="450">
        <f>IF(ISBLANK(INDEX('Policy Characteristics'!G:G,MATCH($C129,'Policy Characteristics'!$C:$C,0))),"",INDEX('Policy Characteristics'!G:G,MATCH($C129,'Policy Characteristics'!$C:$C,0)))</f>
        <v>1</v>
      </c>
      <c r="N129" s="450">
        <f>IF(ISBLANK(INDEX('Policy Characteristics'!H:H,MATCH($C129,'Policy Characteristics'!$C:$C,0))),"",INDEX('Policy Characteristics'!H:H,MATCH($C129,'Policy Characteristics'!$C:$C,0)))</f>
        <v>0.01</v>
      </c>
      <c r="O129" s="427" t="str">
        <f>IF(ISBLANK(INDEX('Policy Characteristics'!I:I,MATCH($C129,'Policy Characteristics'!$C:$C,0))),"",INDEX('Policy Characteristics'!I:I,MATCH($C129,'Policy Characteristics'!$C:$C,0)))</f>
        <v>% of newly sold non-electric building components</v>
      </c>
      <c r="P129" s="42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9" s="427" t="str">
        <f>IF(ISBLANK(INDEX('Policy Characteristics'!K:K,MATCH($C129,'Policy Characteristics'!$C:$C,0))),"",INDEX('Policy Characteristics'!K:K,MATCH($C129,'Policy Characteristics'!$C:$C,0)))</f>
        <v>buildings-sector-main.html#component-elec</v>
      </c>
      <c r="R129" s="427" t="str">
        <f>IF(ISBLANK(INDEX('Policy Characteristics'!L:L,MATCH($C129,'Policy Characteristics'!$C:$C,0))),"",INDEX('Policy Characteristics'!L:L,MATCH($C129,'Policy Characteristics'!$C:$C,0)))</f>
        <v>building-component-electrification.html</v>
      </c>
    </row>
    <row r="130" spans="1:18" x14ac:dyDescent="0.75">
      <c r="A130" s="427" t="str">
        <f>IF(ISBLANK(INDEX('Policy Characteristics'!A:A,MATCH($C130,'Policy Characteristics'!$C:$C,0))),"",INDEX('Policy Characteristics'!A:A,MATCH($C130,'Policy Characteristics'!$C:$C,0)))</f>
        <v>Buildings and Appliances</v>
      </c>
      <c r="B130" s="427" t="str">
        <f>IF(ISBLANK(INDEX('Policy Characteristics'!B:B,MATCH($C130,'Policy Characteristics'!$C:$C,0))),"",INDEX('Policy Characteristics'!B:B,MATCH($C130,'Policy Characteristics'!$C:$C,0)))</f>
        <v>Building Component Electrification</v>
      </c>
      <c r="C130" s="431" t="str">
        <f t="shared" si="10"/>
        <v>Fraction of New Bldg Components Shifted to Other Fuels</v>
      </c>
      <c r="D130" s="53" t="s">
        <v>125</v>
      </c>
      <c r="E130" s="53" t="s">
        <v>292</v>
      </c>
      <c r="F130" s="53" t="s">
        <v>296</v>
      </c>
      <c r="G130" s="53" t="s">
        <v>131</v>
      </c>
      <c r="H130" s="54">
        <v>439</v>
      </c>
      <c r="I130" s="53" t="s">
        <v>45</v>
      </c>
      <c r="J130" s="429" t="str">
        <f>IF(ISBLANK(INDEX('Policy Characteristics'!D:D,MATCH($C130,'Policy Characteristics'!$C:$C,0))),"",INDEX('Policy Characteristics'!D:D,MATCH($C130,'Policy Characteristics'!$C:$C,0)))</f>
        <v>Building Component Electrification</v>
      </c>
      <c r="K130" s="427" t="str">
        <f>IF(ISBLANK(INDEX('Policy Characteristics'!E:E,MATCH($C130,'Policy Characteristics'!$C:$C,0))),"",INDEX('Policy Characteristics'!E:E,MATCH($C130,'Policy Characteristics'!$C:$C,0)))</f>
        <v>bldgs new component fuel shifting</v>
      </c>
      <c r="L130" s="450">
        <f>IF(ISBLANK(INDEX('Policy Characteristics'!F:F,MATCH($C130,'Policy Characteristics'!$C:$C,0))),"",INDEX('Policy Characteristics'!F:F,MATCH($C130,'Policy Characteristics'!$C:$C,0)))</f>
        <v>0</v>
      </c>
      <c r="M130" s="450">
        <f>IF(ISBLANK(INDEX('Policy Characteristics'!G:G,MATCH($C130,'Policy Characteristics'!$C:$C,0))),"",INDEX('Policy Characteristics'!G:G,MATCH($C130,'Policy Characteristics'!$C:$C,0)))</f>
        <v>1</v>
      </c>
      <c r="N130" s="450">
        <f>IF(ISBLANK(INDEX('Policy Characteristics'!H:H,MATCH($C130,'Policy Characteristics'!$C:$C,0))),"",INDEX('Policy Characteristics'!H:H,MATCH($C130,'Policy Characteristics'!$C:$C,0)))</f>
        <v>0.01</v>
      </c>
      <c r="O130" s="427" t="str">
        <f>IF(ISBLANK(INDEX('Policy Characteristics'!I:I,MATCH($C130,'Policy Characteristics'!$C:$C,0))),"",INDEX('Policy Characteristics'!I:I,MATCH($C130,'Policy Characteristics'!$C:$C,0)))</f>
        <v>% of newly sold non-electric building components</v>
      </c>
      <c r="P130" s="42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0" s="427" t="str">
        <f>IF(ISBLANK(INDEX('Policy Characteristics'!K:K,MATCH($C130,'Policy Characteristics'!$C:$C,0))),"",INDEX('Policy Characteristics'!K:K,MATCH($C130,'Policy Characteristics'!$C:$C,0)))</f>
        <v>buildings-sector-main.html#component-elec</v>
      </c>
      <c r="R130" s="427" t="str">
        <f>IF(ISBLANK(INDEX('Policy Characteristics'!L:L,MATCH($C130,'Policy Characteristics'!$C:$C,0))),"",INDEX('Policy Characteristics'!L:L,MATCH($C130,'Policy Characteristics'!$C:$C,0)))</f>
        <v>building-component-electrification.html</v>
      </c>
    </row>
    <row r="131" spans="1:18" x14ac:dyDescent="0.75">
      <c r="A131" s="427" t="str">
        <f>IF(ISBLANK(INDEX('Policy Characteristics'!A:A,MATCH($C131,'Policy Characteristics'!$C:$C,0))),"",INDEX('Policy Characteristics'!A:A,MATCH($C131,'Policy Characteristics'!$C:$C,0)))</f>
        <v>Buildings and Appliances</v>
      </c>
      <c r="B131" s="427" t="str">
        <f>IF(ISBLANK(INDEX('Policy Characteristics'!B:B,MATCH($C131,'Policy Characteristics'!$C:$C,0))),"",INDEX('Policy Characteristics'!B:B,MATCH($C131,'Policy Characteristics'!$C:$C,0)))</f>
        <v>Building Component Electrification</v>
      </c>
      <c r="C131" s="431" t="str">
        <f t="shared" si="10"/>
        <v>Fraction of New Bldg Components Shifted to Other Fuels</v>
      </c>
      <c r="D131" s="53" t="s">
        <v>120</v>
      </c>
      <c r="E131" s="53" t="s">
        <v>293</v>
      </c>
      <c r="F131" s="53" t="s">
        <v>295</v>
      </c>
      <c r="G131" s="53" t="s">
        <v>126</v>
      </c>
      <c r="H131" s="54">
        <v>440</v>
      </c>
      <c r="I131" s="53" t="s">
        <v>45</v>
      </c>
      <c r="J131" s="429" t="str">
        <f>IF(ISBLANK(INDEX('Policy Characteristics'!D:D,MATCH($C131,'Policy Characteristics'!$C:$C,0))),"",INDEX('Policy Characteristics'!D:D,MATCH($C131,'Policy Characteristics'!$C:$C,0)))</f>
        <v>Building Component Electrification</v>
      </c>
      <c r="K131" s="427" t="str">
        <f>IF(ISBLANK(INDEX('Policy Characteristics'!E:E,MATCH($C131,'Policy Characteristics'!$C:$C,0))),"",INDEX('Policy Characteristics'!E:E,MATCH($C131,'Policy Characteristics'!$C:$C,0)))</f>
        <v>bldgs new component fuel shifting</v>
      </c>
      <c r="L131" s="450">
        <f>IF(ISBLANK(INDEX('Policy Characteristics'!F:F,MATCH($C131,'Policy Characteristics'!$C:$C,0))),"",INDEX('Policy Characteristics'!F:F,MATCH($C131,'Policy Characteristics'!$C:$C,0)))</f>
        <v>0</v>
      </c>
      <c r="M131" s="450">
        <f>IF(ISBLANK(INDEX('Policy Characteristics'!G:G,MATCH($C131,'Policy Characteristics'!$C:$C,0))),"",INDEX('Policy Characteristics'!G:G,MATCH($C131,'Policy Characteristics'!$C:$C,0)))</f>
        <v>1</v>
      </c>
      <c r="N131" s="450">
        <f>IF(ISBLANK(INDEX('Policy Characteristics'!H:H,MATCH($C131,'Policy Characteristics'!$C:$C,0))),"",INDEX('Policy Characteristics'!H:H,MATCH($C131,'Policy Characteristics'!$C:$C,0)))</f>
        <v>0.01</v>
      </c>
      <c r="O131" s="427" t="str">
        <f>IF(ISBLANK(INDEX('Policy Characteristics'!I:I,MATCH($C131,'Policy Characteristics'!$C:$C,0))),"",INDEX('Policy Characteristics'!I:I,MATCH($C131,'Policy Characteristics'!$C:$C,0)))</f>
        <v>% of newly sold non-electric building components</v>
      </c>
      <c r="P131" s="42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1" s="427" t="str">
        <f>IF(ISBLANK(INDEX('Policy Characteristics'!K:K,MATCH($C131,'Policy Characteristics'!$C:$C,0))),"",INDEX('Policy Characteristics'!K:K,MATCH($C131,'Policy Characteristics'!$C:$C,0)))</f>
        <v>buildings-sector-main.html#component-elec</v>
      </c>
      <c r="R131" s="427" t="str">
        <f>IF(ISBLANK(INDEX('Policy Characteristics'!L:L,MATCH($C131,'Policy Characteristics'!$C:$C,0))),"",INDEX('Policy Characteristics'!L:L,MATCH($C131,'Policy Characteristics'!$C:$C,0)))</f>
        <v>building-component-electrification.html</v>
      </c>
    </row>
    <row r="132" spans="1:18" x14ac:dyDescent="0.75">
      <c r="A132" s="427" t="str">
        <f>IF(ISBLANK(INDEX('Policy Characteristics'!A:A,MATCH($C132,'Policy Characteristics'!$C:$C,0))),"",INDEX('Policy Characteristics'!A:A,MATCH($C132,'Policy Characteristics'!$C:$C,0)))</f>
        <v>Buildings and Appliances</v>
      </c>
      <c r="B132" s="427" t="str">
        <f>IF(ISBLANK(INDEX('Policy Characteristics'!B:B,MATCH($C132,'Policy Characteristics'!$C:$C,0))),"",INDEX('Policy Characteristics'!B:B,MATCH($C132,'Policy Characteristics'!$C:$C,0)))</f>
        <v>Building Component Electrification</v>
      </c>
      <c r="C132" s="431" t="str">
        <f t="shared" si="10"/>
        <v>Fraction of New Bldg Components Shifted to Other Fuels</v>
      </c>
      <c r="D132" s="53" t="s">
        <v>121</v>
      </c>
      <c r="E132" s="53" t="s">
        <v>293</v>
      </c>
      <c r="F132" s="53" t="s">
        <v>295</v>
      </c>
      <c r="G132" s="53" t="s">
        <v>127</v>
      </c>
      <c r="H132" s="54">
        <v>441</v>
      </c>
      <c r="I132" s="53" t="s">
        <v>46</v>
      </c>
      <c r="J132" s="429" t="str">
        <f>IF(ISBLANK(INDEX('Policy Characteristics'!D:D,MATCH($C132,'Policy Characteristics'!$C:$C,0))),"",INDEX('Policy Characteristics'!D:D,MATCH($C132,'Policy Characteristics'!$C:$C,0)))</f>
        <v>Building Component Electrification</v>
      </c>
      <c r="K132" s="427" t="str">
        <f>IF(ISBLANK(INDEX('Policy Characteristics'!E:E,MATCH($C132,'Policy Characteristics'!$C:$C,0))),"",INDEX('Policy Characteristics'!E:E,MATCH($C132,'Policy Characteristics'!$C:$C,0)))</f>
        <v>bldgs new component fuel shifting</v>
      </c>
      <c r="L132" s="450">
        <f>IF(ISBLANK(INDEX('Policy Characteristics'!F:F,MATCH($C132,'Policy Characteristics'!$C:$C,0))),"",INDEX('Policy Characteristics'!F:F,MATCH($C132,'Policy Characteristics'!$C:$C,0)))</f>
        <v>0</v>
      </c>
      <c r="M132" s="450">
        <f>IF(ISBLANK(INDEX('Policy Characteristics'!G:G,MATCH($C132,'Policy Characteristics'!$C:$C,0))),"",INDEX('Policy Characteristics'!G:G,MATCH($C132,'Policy Characteristics'!$C:$C,0)))</f>
        <v>1</v>
      </c>
      <c r="N132" s="450">
        <f>IF(ISBLANK(INDEX('Policy Characteristics'!H:H,MATCH($C132,'Policy Characteristics'!$C:$C,0))),"",INDEX('Policy Characteristics'!H:H,MATCH($C132,'Policy Characteristics'!$C:$C,0)))</f>
        <v>0.01</v>
      </c>
      <c r="O132" s="427" t="str">
        <f>IF(ISBLANK(INDEX('Policy Characteristics'!I:I,MATCH($C132,'Policy Characteristics'!$C:$C,0))),"",INDEX('Policy Characteristics'!I:I,MATCH($C132,'Policy Characteristics'!$C:$C,0)))</f>
        <v>% of newly sold non-electric building components</v>
      </c>
      <c r="P132" s="42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2" s="427" t="str">
        <f>IF(ISBLANK(INDEX('Policy Characteristics'!K:K,MATCH($C132,'Policy Characteristics'!$C:$C,0))),"",INDEX('Policy Characteristics'!K:K,MATCH($C132,'Policy Characteristics'!$C:$C,0)))</f>
        <v>buildings-sector-main.html#component-elec</v>
      </c>
      <c r="R132" s="427" t="str">
        <f>IF(ISBLANK(INDEX('Policy Characteristics'!L:L,MATCH($C132,'Policy Characteristics'!$C:$C,0))),"",INDEX('Policy Characteristics'!L:L,MATCH($C132,'Policy Characteristics'!$C:$C,0)))</f>
        <v>building-component-electrification.html</v>
      </c>
    </row>
    <row r="133" spans="1:18" x14ac:dyDescent="0.75">
      <c r="A133" s="427" t="str">
        <f>IF(ISBLANK(INDEX('Policy Characteristics'!A:A,MATCH($C133,'Policy Characteristics'!$C:$C,0))),"",INDEX('Policy Characteristics'!A:A,MATCH($C133,'Policy Characteristics'!$C:$C,0)))</f>
        <v>Buildings and Appliances</v>
      </c>
      <c r="B133" s="427" t="str">
        <f>IF(ISBLANK(INDEX('Policy Characteristics'!B:B,MATCH($C133,'Policy Characteristics'!$C:$C,0))),"",INDEX('Policy Characteristics'!B:B,MATCH($C133,'Policy Characteristics'!$C:$C,0)))</f>
        <v>Building Component Electrification</v>
      </c>
      <c r="C133" s="431" t="str">
        <f t="shared" si="10"/>
        <v>Fraction of New Bldg Components Shifted to Other Fuels</v>
      </c>
      <c r="D133" s="53" t="s">
        <v>123</v>
      </c>
      <c r="E133" s="53" t="s">
        <v>293</v>
      </c>
      <c r="F133" s="53" t="s">
        <v>295</v>
      </c>
      <c r="G133" s="53" t="s">
        <v>129</v>
      </c>
      <c r="H133" s="54">
        <v>442</v>
      </c>
      <c r="I133" s="53" t="s">
        <v>46</v>
      </c>
      <c r="J133" s="429" t="str">
        <f>IF(ISBLANK(INDEX('Policy Characteristics'!D:D,MATCH($C133,'Policy Characteristics'!$C:$C,0))),"",INDEX('Policy Characteristics'!D:D,MATCH($C133,'Policy Characteristics'!$C:$C,0)))</f>
        <v>Building Component Electrification</v>
      </c>
      <c r="K133" s="427" t="str">
        <f>IF(ISBLANK(INDEX('Policy Characteristics'!E:E,MATCH($C133,'Policy Characteristics'!$C:$C,0))),"",INDEX('Policy Characteristics'!E:E,MATCH($C133,'Policy Characteristics'!$C:$C,0)))</f>
        <v>bldgs new component fuel shifting</v>
      </c>
      <c r="L133" s="450">
        <f>IF(ISBLANK(INDEX('Policy Characteristics'!F:F,MATCH($C133,'Policy Characteristics'!$C:$C,0))),"",INDEX('Policy Characteristics'!F:F,MATCH($C133,'Policy Characteristics'!$C:$C,0)))</f>
        <v>0</v>
      </c>
      <c r="M133" s="450">
        <f>IF(ISBLANK(INDEX('Policy Characteristics'!G:G,MATCH($C133,'Policy Characteristics'!$C:$C,0))),"",INDEX('Policy Characteristics'!G:G,MATCH($C133,'Policy Characteristics'!$C:$C,0)))</f>
        <v>1</v>
      </c>
      <c r="N133" s="450">
        <f>IF(ISBLANK(INDEX('Policy Characteristics'!H:H,MATCH($C133,'Policy Characteristics'!$C:$C,0))),"",INDEX('Policy Characteristics'!H:H,MATCH($C133,'Policy Characteristics'!$C:$C,0)))</f>
        <v>0.01</v>
      </c>
      <c r="O133" s="427" t="str">
        <f>IF(ISBLANK(INDEX('Policy Characteristics'!I:I,MATCH($C133,'Policy Characteristics'!$C:$C,0))),"",INDEX('Policy Characteristics'!I:I,MATCH($C133,'Policy Characteristics'!$C:$C,0)))</f>
        <v>% of newly sold non-electric building components</v>
      </c>
      <c r="P133" s="42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3" s="427" t="str">
        <f>IF(ISBLANK(INDEX('Policy Characteristics'!K:K,MATCH($C133,'Policy Characteristics'!$C:$C,0))),"",INDEX('Policy Characteristics'!K:K,MATCH($C133,'Policy Characteristics'!$C:$C,0)))</f>
        <v>buildings-sector-main.html#component-elec</v>
      </c>
      <c r="R133" s="427" t="str">
        <f>IF(ISBLANK(INDEX('Policy Characteristics'!L:L,MATCH($C133,'Policy Characteristics'!$C:$C,0))),"",INDEX('Policy Characteristics'!L:L,MATCH($C133,'Policy Characteristics'!$C:$C,0)))</f>
        <v>building-component-electrification.html</v>
      </c>
    </row>
    <row r="134" spans="1:18" x14ac:dyDescent="0.75">
      <c r="A134" s="427" t="str">
        <f>IF(ISBLANK(INDEX('Policy Characteristics'!A:A,MATCH($C134,'Policy Characteristics'!$C:$C,0))),"",INDEX('Policy Characteristics'!A:A,MATCH($C134,'Policy Characteristics'!$C:$C,0)))</f>
        <v>Buildings and Appliances</v>
      </c>
      <c r="B134" s="427" t="str">
        <f>IF(ISBLANK(INDEX('Policy Characteristics'!B:B,MATCH($C134,'Policy Characteristics'!$C:$C,0))),"",INDEX('Policy Characteristics'!B:B,MATCH($C134,'Policy Characteristics'!$C:$C,0)))</f>
        <v>Building Component Electrification</v>
      </c>
      <c r="C134" s="431" t="str">
        <f t="shared" si="10"/>
        <v>Fraction of New Bldg Components Shifted to Other Fuels</v>
      </c>
      <c r="D134" s="53" t="s">
        <v>124</v>
      </c>
      <c r="E134" s="53" t="s">
        <v>293</v>
      </c>
      <c r="F134" s="53" t="s">
        <v>295</v>
      </c>
      <c r="G134" s="53" t="s">
        <v>130</v>
      </c>
      <c r="H134" s="54">
        <v>443</v>
      </c>
      <c r="I134" s="53" t="s">
        <v>45</v>
      </c>
      <c r="J134" s="429" t="str">
        <f>IF(ISBLANK(INDEX('Policy Characteristics'!D:D,MATCH($C134,'Policy Characteristics'!$C:$C,0))),"",INDEX('Policy Characteristics'!D:D,MATCH($C134,'Policy Characteristics'!$C:$C,0)))</f>
        <v>Building Component Electrification</v>
      </c>
      <c r="K134" s="427" t="str">
        <f>IF(ISBLANK(INDEX('Policy Characteristics'!E:E,MATCH($C134,'Policy Characteristics'!$C:$C,0))),"",INDEX('Policy Characteristics'!E:E,MATCH($C134,'Policy Characteristics'!$C:$C,0)))</f>
        <v>bldgs new component fuel shifting</v>
      </c>
      <c r="L134" s="450">
        <f>IF(ISBLANK(INDEX('Policy Characteristics'!F:F,MATCH($C134,'Policy Characteristics'!$C:$C,0))),"",INDEX('Policy Characteristics'!F:F,MATCH($C134,'Policy Characteristics'!$C:$C,0)))</f>
        <v>0</v>
      </c>
      <c r="M134" s="450">
        <f>IF(ISBLANK(INDEX('Policy Characteristics'!G:G,MATCH($C134,'Policy Characteristics'!$C:$C,0))),"",INDEX('Policy Characteristics'!G:G,MATCH($C134,'Policy Characteristics'!$C:$C,0)))</f>
        <v>1</v>
      </c>
      <c r="N134" s="450">
        <f>IF(ISBLANK(INDEX('Policy Characteristics'!H:H,MATCH($C134,'Policy Characteristics'!$C:$C,0))),"",INDEX('Policy Characteristics'!H:H,MATCH($C134,'Policy Characteristics'!$C:$C,0)))</f>
        <v>0.01</v>
      </c>
      <c r="O134" s="427" t="str">
        <f>IF(ISBLANK(INDEX('Policy Characteristics'!I:I,MATCH($C134,'Policy Characteristics'!$C:$C,0))),"",INDEX('Policy Characteristics'!I:I,MATCH($C134,'Policy Characteristics'!$C:$C,0)))</f>
        <v>% of newly sold non-electric building components</v>
      </c>
      <c r="P134" s="42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4" s="427" t="str">
        <f>IF(ISBLANK(INDEX('Policy Characteristics'!K:K,MATCH($C134,'Policy Characteristics'!$C:$C,0))),"",INDEX('Policy Characteristics'!K:K,MATCH($C134,'Policy Characteristics'!$C:$C,0)))</f>
        <v>buildings-sector-main.html#component-elec</v>
      </c>
      <c r="R134" s="427" t="str">
        <f>IF(ISBLANK(INDEX('Policy Characteristics'!L:L,MATCH($C134,'Policy Characteristics'!$C:$C,0))),"",INDEX('Policy Characteristics'!L:L,MATCH($C134,'Policy Characteristics'!$C:$C,0)))</f>
        <v>building-component-electrification.html</v>
      </c>
    </row>
    <row r="135" spans="1:18" x14ac:dyDescent="0.75">
      <c r="A135" s="427" t="str">
        <f>IF(ISBLANK(INDEX('Policy Characteristics'!A:A,MATCH($C135,'Policy Characteristics'!$C:$C,0))),"",INDEX('Policy Characteristics'!A:A,MATCH($C135,'Policy Characteristics'!$C:$C,0)))</f>
        <v>Buildings and Appliances</v>
      </c>
      <c r="B135" s="427" t="str">
        <f>IF(ISBLANK(INDEX('Policy Characteristics'!B:B,MATCH($C135,'Policy Characteristics'!$C:$C,0))),"",INDEX('Policy Characteristics'!B:B,MATCH($C135,'Policy Characteristics'!$C:$C,0)))</f>
        <v>Building Component Electrification</v>
      </c>
      <c r="C135" s="431" t="str">
        <f t="shared" si="10"/>
        <v>Fraction of New Bldg Components Shifted to Other Fuels</v>
      </c>
      <c r="D135" s="53" t="s">
        <v>125</v>
      </c>
      <c r="E135" s="53" t="s">
        <v>293</v>
      </c>
      <c r="F135" s="53" t="s">
        <v>295</v>
      </c>
      <c r="G135" s="53" t="s">
        <v>131</v>
      </c>
      <c r="H135" s="54">
        <v>444</v>
      </c>
      <c r="I135" s="53" t="s">
        <v>45</v>
      </c>
      <c r="J135" s="429" t="str">
        <f>IF(ISBLANK(INDEX('Policy Characteristics'!D:D,MATCH($C135,'Policy Characteristics'!$C:$C,0))),"",INDEX('Policy Characteristics'!D:D,MATCH($C135,'Policy Characteristics'!$C:$C,0)))</f>
        <v>Building Component Electrification</v>
      </c>
      <c r="K135" s="427" t="str">
        <f>IF(ISBLANK(INDEX('Policy Characteristics'!E:E,MATCH($C135,'Policy Characteristics'!$C:$C,0))),"",INDEX('Policy Characteristics'!E:E,MATCH($C135,'Policy Characteristics'!$C:$C,0)))</f>
        <v>bldgs new component fuel shifting</v>
      </c>
      <c r="L135" s="450">
        <f>IF(ISBLANK(INDEX('Policy Characteristics'!F:F,MATCH($C135,'Policy Characteristics'!$C:$C,0))),"",INDEX('Policy Characteristics'!F:F,MATCH($C135,'Policy Characteristics'!$C:$C,0)))</f>
        <v>0</v>
      </c>
      <c r="M135" s="450">
        <f>IF(ISBLANK(INDEX('Policy Characteristics'!G:G,MATCH($C135,'Policy Characteristics'!$C:$C,0))),"",INDEX('Policy Characteristics'!G:G,MATCH($C135,'Policy Characteristics'!$C:$C,0)))</f>
        <v>1</v>
      </c>
      <c r="N135" s="450">
        <f>IF(ISBLANK(INDEX('Policy Characteristics'!H:H,MATCH($C135,'Policy Characteristics'!$C:$C,0))),"",INDEX('Policy Characteristics'!H:H,MATCH($C135,'Policy Characteristics'!$C:$C,0)))</f>
        <v>0.01</v>
      </c>
      <c r="O135" s="427" t="str">
        <f>IF(ISBLANK(INDEX('Policy Characteristics'!I:I,MATCH($C135,'Policy Characteristics'!$C:$C,0))),"",INDEX('Policy Characteristics'!I:I,MATCH($C135,'Policy Characteristics'!$C:$C,0)))</f>
        <v>% of newly sold non-electric building components</v>
      </c>
      <c r="P135" s="42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5" s="427" t="str">
        <f>IF(ISBLANK(INDEX('Policy Characteristics'!K:K,MATCH($C135,'Policy Characteristics'!$C:$C,0))),"",INDEX('Policy Characteristics'!K:K,MATCH($C135,'Policy Characteristics'!$C:$C,0)))</f>
        <v>buildings-sector-main.html#component-elec</v>
      </c>
      <c r="R135" s="427" t="str">
        <f>IF(ISBLANK(INDEX('Policy Characteristics'!L:L,MATCH($C135,'Policy Characteristics'!$C:$C,0))),"",INDEX('Policy Characteristics'!L:L,MATCH($C135,'Policy Characteristics'!$C:$C,0)))</f>
        <v>building-component-electrification.html</v>
      </c>
    </row>
    <row r="136" spans="1:18" x14ac:dyDescent="0.75">
      <c r="A136" s="427" t="str">
        <f>IF(ISBLANK(INDEX('Policy Characteristics'!A:A,MATCH($C136,'Policy Characteristics'!$C:$C,0))),"",INDEX('Policy Characteristics'!A:A,MATCH($C136,'Policy Characteristics'!$C:$C,0)))</f>
        <v>Buildings and Appliances</v>
      </c>
      <c r="B136" s="427" t="str">
        <f>IF(ISBLANK(INDEX('Policy Characteristics'!B:B,MATCH($C136,'Policy Characteristics'!$C:$C,0))),"",INDEX('Policy Characteristics'!B:B,MATCH($C136,'Policy Characteristics'!$C:$C,0)))</f>
        <v>Building Component Electrification</v>
      </c>
      <c r="C136" s="431" t="str">
        <f t="shared" si="10"/>
        <v>Fraction of New Bldg Components Shifted to Other Fuels</v>
      </c>
      <c r="D136" s="53" t="s">
        <v>120</v>
      </c>
      <c r="E136" s="53" t="s">
        <v>294</v>
      </c>
      <c r="F136" s="53" t="s">
        <v>171</v>
      </c>
      <c r="G136" s="53" t="s">
        <v>126</v>
      </c>
      <c r="H136" s="54">
        <v>445</v>
      </c>
      <c r="I136" s="53" t="s">
        <v>45</v>
      </c>
      <c r="J136" s="429" t="str">
        <f>IF(ISBLANK(INDEX('Policy Characteristics'!D:D,MATCH($C136,'Policy Characteristics'!$C:$C,0))),"",INDEX('Policy Characteristics'!D:D,MATCH($C136,'Policy Characteristics'!$C:$C,0)))</f>
        <v>Building Component Electrification</v>
      </c>
      <c r="K136" s="427" t="str">
        <f>IF(ISBLANK(INDEX('Policy Characteristics'!E:E,MATCH($C136,'Policy Characteristics'!$C:$C,0))),"",INDEX('Policy Characteristics'!E:E,MATCH($C136,'Policy Characteristics'!$C:$C,0)))</f>
        <v>bldgs new component fuel shifting</v>
      </c>
      <c r="L136" s="450">
        <f>IF(ISBLANK(INDEX('Policy Characteristics'!F:F,MATCH($C136,'Policy Characteristics'!$C:$C,0))),"",INDEX('Policy Characteristics'!F:F,MATCH($C136,'Policy Characteristics'!$C:$C,0)))</f>
        <v>0</v>
      </c>
      <c r="M136" s="450">
        <f>IF(ISBLANK(INDEX('Policy Characteristics'!G:G,MATCH($C136,'Policy Characteristics'!$C:$C,0))),"",INDEX('Policy Characteristics'!G:G,MATCH($C136,'Policy Characteristics'!$C:$C,0)))</f>
        <v>1</v>
      </c>
      <c r="N136" s="450">
        <f>IF(ISBLANK(INDEX('Policy Characteristics'!H:H,MATCH($C136,'Policy Characteristics'!$C:$C,0))),"",INDEX('Policy Characteristics'!H:H,MATCH($C136,'Policy Characteristics'!$C:$C,0)))</f>
        <v>0.01</v>
      </c>
      <c r="O136" s="427" t="str">
        <f>IF(ISBLANK(INDEX('Policy Characteristics'!I:I,MATCH($C136,'Policy Characteristics'!$C:$C,0))),"",INDEX('Policy Characteristics'!I:I,MATCH($C136,'Policy Characteristics'!$C:$C,0)))</f>
        <v>% of newly sold non-electric building components</v>
      </c>
      <c r="P136" s="42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6" s="427" t="str">
        <f>IF(ISBLANK(INDEX('Policy Characteristics'!K:K,MATCH($C136,'Policy Characteristics'!$C:$C,0))),"",INDEX('Policy Characteristics'!K:K,MATCH($C136,'Policy Characteristics'!$C:$C,0)))</f>
        <v>buildings-sector-main.html#component-elec</v>
      </c>
      <c r="R136" s="427" t="str">
        <f>IF(ISBLANK(INDEX('Policy Characteristics'!L:L,MATCH($C136,'Policy Characteristics'!$C:$C,0))),"",INDEX('Policy Characteristics'!L:L,MATCH($C136,'Policy Characteristics'!$C:$C,0)))</f>
        <v>building-component-electrification.html</v>
      </c>
    </row>
    <row r="137" spans="1:18" x14ac:dyDescent="0.75">
      <c r="A137" s="427" t="str">
        <f>IF(ISBLANK(INDEX('Policy Characteristics'!A:A,MATCH($C137,'Policy Characteristics'!$C:$C,0))),"",INDEX('Policy Characteristics'!A:A,MATCH($C137,'Policy Characteristics'!$C:$C,0)))</f>
        <v>Buildings and Appliances</v>
      </c>
      <c r="B137" s="427" t="str">
        <f>IF(ISBLANK(INDEX('Policy Characteristics'!B:B,MATCH($C137,'Policy Characteristics'!$C:$C,0))),"",INDEX('Policy Characteristics'!B:B,MATCH($C137,'Policy Characteristics'!$C:$C,0)))</f>
        <v>Building Component Electrification</v>
      </c>
      <c r="C137" s="431" t="str">
        <f t="shared" si="10"/>
        <v>Fraction of New Bldg Components Shifted to Other Fuels</v>
      </c>
      <c r="D137" s="53" t="s">
        <v>121</v>
      </c>
      <c r="E137" s="53" t="s">
        <v>294</v>
      </c>
      <c r="F137" s="53" t="s">
        <v>171</v>
      </c>
      <c r="G137" s="53" t="s">
        <v>127</v>
      </c>
      <c r="H137" s="54">
        <v>446</v>
      </c>
      <c r="I137" s="53" t="s">
        <v>46</v>
      </c>
      <c r="J137" s="429" t="str">
        <f>IF(ISBLANK(INDEX('Policy Characteristics'!D:D,MATCH($C137,'Policy Characteristics'!$C:$C,0))),"",INDEX('Policy Characteristics'!D:D,MATCH($C137,'Policy Characteristics'!$C:$C,0)))</f>
        <v>Building Component Electrification</v>
      </c>
      <c r="K137" s="427" t="str">
        <f>IF(ISBLANK(INDEX('Policy Characteristics'!E:E,MATCH($C137,'Policy Characteristics'!$C:$C,0))),"",INDEX('Policy Characteristics'!E:E,MATCH($C137,'Policy Characteristics'!$C:$C,0)))</f>
        <v>bldgs new component fuel shifting</v>
      </c>
      <c r="L137" s="450">
        <f>IF(ISBLANK(INDEX('Policy Characteristics'!F:F,MATCH($C137,'Policy Characteristics'!$C:$C,0))),"",INDEX('Policy Characteristics'!F:F,MATCH($C137,'Policy Characteristics'!$C:$C,0)))</f>
        <v>0</v>
      </c>
      <c r="M137" s="450">
        <f>IF(ISBLANK(INDEX('Policy Characteristics'!G:G,MATCH($C137,'Policy Characteristics'!$C:$C,0))),"",INDEX('Policy Characteristics'!G:G,MATCH($C137,'Policy Characteristics'!$C:$C,0)))</f>
        <v>1</v>
      </c>
      <c r="N137" s="450">
        <f>IF(ISBLANK(INDEX('Policy Characteristics'!H:H,MATCH($C137,'Policy Characteristics'!$C:$C,0))),"",INDEX('Policy Characteristics'!H:H,MATCH($C137,'Policy Characteristics'!$C:$C,0)))</f>
        <v>0.01</v>
      </c>
      <c r="O137" s="427" t="str">
        <f>IF(ISBLANK(INDEX('Policy Characteristics'!I:I,MATCH($C137,'Policy Characteristics'!$C:$C,0))),"",INDEX('Policy Characteristics'!I:I,MATCH($C137,'Policy Characteristics'!$C:$C,0)))</f>
        <v>% of newly sold non-electric building components</v>
      </c>
      <c r="P137" s="42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7" s="427" t="str">
        <f>IF(ISBLANK(INDEX('Policy Characteristics'!K:K,MATCH($C137,'Policy Characteristics'!$C:$C,0))),"",INDEX('Policy Characteristics'!K:K,MATCH($C137,'Policy Characteristics'!$C:$C,0)))</f>
        <v>buildings-sector-main.html#component-elec</v>
      </c>
      <c r="R137" s="427" t="str">
        <f>IF(ISBLANK(INDEX('Policy Characteristics'!L:L,MATCH($C137,'Policy Characteristics'!$C:$C,0))),"",INDEX('Policy Characteristics'!L:L,MATCH($C137,'Policy Characteristics'!$C:$C,0)))</f>
        <v>building-component-electrification.html</v>
      </c>
    </row>
    <row r="138" spans="1:18" x14ac:dyDescent="0.75">
      <c r="A138" s="427" t="str">
        <f>IF(ISBLANK(INDEX('Policy Characteristics'!A:A,MATCH($C138,'Policy Characteristics'!$C:$C,0))),"",INDEX('Policy Characteristics'!A:A,MATCH($C138,'Policy Characteristics'!$C:$C,0)))</f>
        <v>Buildings and Appliances</v>
      </c>
      <c r="B138" s="427" t="str">
        <f>IF(ISBLANK(INDEX('Policy Characteristics'!B:B,MATCH($C138,'Policy Characteristics'!$C:$C,0))),"",INDEX('Policy Characteristics'!B:B,MATCH($C138,'Policy Characteristics'!$C:$C,0)))</f>
        <v>Building Component Electrification</v>
      </c>
      <c r="C138" s="431" t="str">
        <f t="shared" si="10"/>
        <v>Fraction of New Bldg Components Shifted to Other Fuels</v>
      </c>
      <c r="D138" s="53" t="s">
        <v>123</v>
      </c>
      <c r="E138" s="53" t="s">
        <v>294</v>
      </c>
      <c r="F138" s="53" t="s">
        <v>171</v>
      </c>
      <c r="G138" s="53" t="s">
        <v>129</v>
      </c>
      <c r="H138" s="54">
        <v>447</v>
      </c>
      <c r="I138" s="53" t="s">
        <v>46</v>
      </c>
      <c r="J138" s="429" t="str">
        <f>IF(ISBLANK(INDEX('Policy Characteristics'!D:D,MATCH($C138,'Policy Characteristics'!$C:$C,0))),"",INDEX('Policy Characteristics'!D:D,MATCH($C138,'Policy Characteristics'!$C:$C,0)))</f>
        <v>Building Component Electrification</v>
      </c>
      <c r="K138" s="427" t="str">
        <f>IF(ISBLANK(INDEX('Policy Characteristics'!E:E,MATCH($C138,'Policy Characteristics'!$C:$C,0))),"",INDEX('Policy Characteristics'!E:E,MATCH($C138,'Policy Characteristics'!$C:$C,0)))</f>
        <v>bldgs new component fuel shifting</v>
      </c>
      <c r="L138" s="450">
        <f>IF(ISBLANK(INDEX('Policy Characteristics'!F:F,MATCH($C138,'Policy Characteristics'!$C:$C,0))),"",INDEX('Policy Characteristics'!F:F,MATCH($C138,'Policy Characteristics'!$C:$C,0)))</f>
        <v>0</v>
      </c>
      <c r="M138" s="450">
        <f>IF(ISBLANK(INDEX('Policy Characteristics'!G:G,MATCH($C138,'Policy Characteristics'!$C:$C,0))),"",INDEX('Policy Characteristics'!G:G,MATCH($C138,'Policy Characteristics'!$C:$C,0)))</f>
        <v>1</v>
      </c>
      <c r="N138" s="450">
        <f>IF(ISBLANK(INDEX('Policy Characteristics'!H:H,MATCH($C138,'Policy Characteristics'!$C:$C,0))),"",INDEX('Policy Characteristics'!H:H,MATCH($C138,'Policy Characteristics'!$C:$C,0)))</f>
        <v>0.01</v>
      </c>
      <c r="O138" s="427" t="str">
        <f>IF(ISBLANK(INDEX('Policy Characteristics'!I:I,MATCH($C138,'Policy Characteristics'!$C:$C,0))),"",INDEX('Policy Characteristics'!I:I,MATCH($C138,'Policy Characteristics'!$C:$C,0)))</f>
        <v>% of newly sold non-electric building components</v>
      </c>
      <c r="P138" s="42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8" s="427" t="str">
        <f>IF(ISBLANK(INDEX('Policy Characteristics'!K:K,MATCH($C138,'Policy Characteristics'!$C:$C,0))),"",INDEX('Policy Characteristics'!K:K,MATCH($C138,'Policy Characteristics'!$C:$C,0)))</f>
        <v>buildings-sector-main.html#component-elec</v>
      </c>
      <c r="R138" s="427" t="str">
        <f>IF(ISBLANK(INDEX('Policy Characteristics'!L:L,MATCH($C138,'Policy Characteristics'!$C:$C,0))),"",INDEX('Policy Characteristics'!L:L,MATCH($C138,'Policy Characteristics'!$C:$C,0)))</f>
        <v>building-component-electrification.html</v>
      </c>
    </row>
    <row r="139" spans="1:18" x14ac:dyDescent="0.75">
      <c r="A139" s="427" t="str">
        <f>IF(ISBLANK(INDEX('Policy Characteristics'!A:A,MATCH($C139,'Policy Characteristics'!$C:$C,0))),"",INDEX('Policy Characteristics'!A:A,MATCH($C139,'Policy Characteristics'!$C:$C,0)))</f>
        <v>Buildings and Appliances</v>
      </c>
      <c r="B139" s="427" t="str">
        <f>IF(ISBLANK(INDEX('Policy Characteristics'!B:B,MATCH($C139,'Policy Characteristics'!$C:$C,0))),"",INDEX('Policy Characteristics'!B:B,MATCH($C139,'Policy Characteristics'!$C:$C,0)))</f>
        <v>Building Component Electrification</v>
      </c>
      <c r="C139" s="431" t="str">
        <f t="shared" si="10"/>
        <v>Fraction of New Bldg Components Shifted to Other Fuels</v>
      </c>
      <c r="D139" s="53" t="s">
        <v>124</v>
      </c>
      <c r="E139" s="53" t="s">
        <v>294</v>
      </c>
      <c r="F139" s="53" t="s">
        <v>171</v>
      </c>
      <c r="G139" s="53" t="s">
        <v>130</v>
      </c>
      <c r="H139" s="54">
        <v>448</v>
      </c>
      <c r="I139" s="53" t="s">
        <v>45</v>
      </c>
      <c r="J139" s="429" t="str">
        <f>IF(ISBLANK(INDEX('Policy Characteristics'!D:D,MATCH($C139,'Policy Characteristics'!$C:$C,0))),"",INDEX('Policy Characteristics'!D:D,MATCH($C139,'Policy Characteristics'!$C:$C,0)))</f>
        <v>Building Component Electrification</v>
      </c>
      <c r="K139" s="427" t="str">
        <f>IF(ISBLANK(INDEX('Policy Characteristics'!E:E,MATCH($C139,'Policy Characteristics'!$C:$C,0))),"",INDEX('Policy Characteristics'!E:E,MATCH($C139,'Policy Characteristics'!$C:$C,0)))</f>
        <v>bldgs new component fuel shifting</v>
      </c>
      <c r="L139" s="450">
        <f>IF(ISBLANK(INDEX('Policy Characteristics'!F:F,MATCH($C139,'Policy Characteristics'!$C:$C,0))),"",INDEX('Policy Characteristics'!F:F,MATCH($C139,'Policy Characteristics'!$C:$C,0)))</f>
        <v>0</v>
      </c>
      <c r="M139" s="450">
        <f>IF(ISBLANK(INDEX('Policy Characteristics'!G:G,MATCH($C139,'Policy Characteristics'!$C:$C,0))),"",INDEX('Policy Characteristics'!G:G,MATCH($C139,'Policy Characteristics'!$C:$C,0)))</f>
        <v>1</v>
      </c>
      <c r="N139" s="450">
        <f>IF(ISBLANK(INDEX('Policy Characteristics'!H:H,MATCH($C139,'Policy Characteristics'!$C:$C,0))),"",INDEX('Policy Characteristics'!H:H,MATCH($C139,'Policy Characteristics'!$C:$C,0)))</f>
        <v>0.01</v>
      </c>
      <c r="O139" s="427" t="str">
        <f>IF(ISBLANK(INDEX('Policy Characteristics'!I:I,MATCH($C139,'Policy Characteristics'!$C:$C,0))),"",INDEX('Policy Characteristics'!I:I,MATCH($C139,'Policy Characteristics'!$C:$C,0)))</f>
        <v>% of newly sold non-electric building components</v>
      </c>
      <c r="P139" s="42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9" s="427" t="str">
        <f>IF(ISBLANK(INDEX('Policy Characteristics'!K:K,MATCH($C139,'Policy Characteristics'!$C:$C,0))),"",INDEX('Policy Characteristics'!K:K,MATCH($C139,'Policy Characteristics'!$C:$C,0)))</f>
        <v>buildings-sector-main.html#component-elec</v>
      </c>
      <c r="R139" s="427" t="str">
        <f>IF(ISBLANK(INDEX('Policy Characteristics'!L:L,MATCH($C139,'Policy Characteristics'!$C:$C,0))),"",INDEX('Policy Characteristics'!L:L,MATCH($C139,'Policy Characteristics'!$C:$C,0)))</f>
        <v>building-component-electrification.html</v>
      </c>
    </row>
    <row r="140" spans="1:18" s="1" customFormat="1" x14ac:dyDescent="0.75">
      <c r="A140" s="427" t="str">
        <f>IF(ISBLANK(INDEX('Policy Characteristics'!A:A,MATCH($C140,'Policy Characteristics'!$C:$C,0))),"",INDEX('Policy Characteristics'!A:A,MATCH($C140,'Policy Characteristics'!$C:$C,0)))</f>
        <v>Buildings and Appliances</v>
      </c>
      <c r="B140" s="427" t="str">
        <f>IF(ISBLANK(INDEX('Policy Characteristics'!B:B,MATCH($C140,'Policy Characteristics'!$C:$C,0))),"",INDEX('Policy Characteristics'!B:B,MATCH($C140,'Policy Characteristics'!$C:$C,0)))</f>
        <v>Building Component Electrification</v>
      </c>
      <c r="C140" s="431" t="str">
        <f t="shared" ref="C140" si="11">C$126</f>
        <v>Fraction of New Bldg Components Shifted to Other Fuels</v>
      </c>
      <c r="D140" s="53" t="s">
        <v>125</v>
      </c>
      <c r="E140" s="53" t="s">
        <v>294</v>
      </c>
      <c r="F140" s="53" t="s">
        <v>171</v>
      </c>
      <c r="G140" s="53" t="s">
        <v>131</v>
      </c>
      <c r="H140" s="54">
        <v>449</v>
      </c>
      <c r="I140" s="53" t="s">
        <v>45</v>
      </c>
      <c r="J140" s="429" t="str">
        <f>IF(ISBLANK(INDEX('Policy Characteristics'!D:D,MATCH($C140,'Policy Characteristics'!$C:$C,0))),"",INDEX('Policy Characteristics'!D:D,MATCH($C140,'Policy Characteristics'!$C:$C,0)))</f>
        <v>Building Component Electrification</v>
      </c>
      <c r="K140" s="427" t="str">
        <f>IF(ISBLANK(INDEX('Policy Characteristics'!E:E,MATCH($C140,'Policy Characteristics'!$C:$C,0))),"",INDEX('Policy Characteristics'!E:E,MATCH($C140,'Policy Characteristics'!$C:$C,0)))</f>
        <v>bldgs new component fuel shifting</v>
      </c>
      <c r="L140" s="450">
        <f>IF(ISBLANK(INDEX('Policy Characteristics'!F:F,MATCH($C140,'Policy Characteristics'!$C:$C,0))),"",INDEX('Policy Characteristics'!F:F,MATCH($C140,'Policy Characteristics'!$C:$C,0)))</f>
        <v>0</v>
      </c>
      <c r="M140" s="450">
        <f>IF(ISBLANK(INDEX('Policy Characteristics'!G:G,MATCH($C140,'Policy Characteristics'!$C:$C,0))),"",INDEX('Policy Characteristics'!G:G,MATCH($C140,'Policy Characteristics'!$C:$C,0)))</f>
        <v>1</v>
      </c>
      <c r="N140" s="450">
        <f>IF(ISBLANK(INDEX('Policy Characteristics'!H:H,MATCH($C140,'Policy Characteristics'!$C:$C,0))),"",INDEX('Policy Characteristics'!H:H,MATCH($C140,'Policy Characteristics'!$C:$C,0)))</f>
        <v>0.01</v>
      </c>
      <c r="O140" s="427" t="str">
        <f>IF(ISBLANK(INDEX('Policy Characteristics'!I:I,MATCH($C140,'Policy Characteristics'!$C:$C,0))),"",INDEX('Policy Characteristics'!I:I,MATCH($C140,'Policy Characteristics'!$C:$C,0)))</f>
        <v>% of newly sold non-electric building components</v>
      </c>
      <c r="P140" s="42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40" s="427" t="str">
        <f>IF(ISBLANK(INDEX('Policy Characteristics'!K:K,MATCH($C140,'Policy Characteristics'!$C:$C,0))),"",INDEX('Policy Characteristics'!K:K,MATCH($C140,'Policy Characteristics'!$C:$C,0)))</f>
        <v>buildings-sector-main.html#component-elec</v>
      </c>
      <c r="R140" s="427" t="str">
        <f>IF(ISBLANK(INDEX('Policy Characteristics'!L:L,MATCH($C140,'Policy Characteristics'!$C:$C,0))),"",INDEX('Policy Characteristics'!L:L,MATCH($C140,'Policy Characteristics'!$C:$C,0)))</f>
        <v>building-component-electrification.html</v>
      </c>
    </row>
    <row r="141" spans="1:18" s="5" customFormat="1" x14ac:dyDescent="0.75">
      <c r="A141" s="427" t="str">
        <f>IF(ISBLANK(INDEX('Policy Characteristics'!A:A,MATCH($C141,'Policy Characteristics'!$C:$C,0))),"",INDEX('Policy Characteristics'!A:A,MATCH($C141,'Policy Characteristics'!$C:$C,0)))</f>
        <v>Buildings and Appliances</v>
      </c>
      <c r="B141" s="427" t="str">
        <f>IF(ISBLANK(INDEX('Policy Characteristics'!B:B,MATCH($C141,'Policy Characteristics'!$C:$C,0))),"",INDEX('Policy Characteristics'!B:B,MATCH($C141,'Policy Characteristics'!$C:$C,0)))</f>
        <v>Building Energy Efficiency Standards</v>
      </c>
      <c r="C141" s="432" t="s">
        <v>317</v>
      </c>
      <c r="D141" s="53" t="s">
        <v>120</v>
      </c>
      <c r="E141" s="53" t="s">
        <v>292</v>
      </c>
      <c r="F141" s="53" t="s">
        <v>296</v>
      </c>
      <c r="G141" s="53" t="s">
        <v>126</v>
      </c>
      <c r="H141" s="54">
        <v>13</v>
      </c>
      <c r="I141" s="53" t="s">
        <v>45</v>
      </c>
      <c r="J141" s="429" t="str">
        <f>IF(ISBLANK(INDEX('Policy Characteristics'!D:D,MATCH($C141,'Policy Characteristics'!$C:$C,0))),"",INDEX('Policy Characteristics'!D:D,MATCH($C141,'Policy Characteristics'!$C:$C,0)))</f>
        <v>Building Energy Efficiency Standards</v>
      </c>
      <c r="K141" s="427" t="str">
        <f>IF(ISBLANK(INDEX('Policy Characteristics'!E:E,MATCH($C141,'Policy Characteristics'!$C:$C,0))),"",INDEX('Policy Characteristics'!E:E,MATCH($C141,'Policy Characteristics'!$C:$C,0)))</f>
        <v>bldgs efficiency standards</v>
      </c>
      <c r="L141" s="450">
        <f>IF(ISBLANK(INDEX('Policy Characteristics'!F:F,MATCH($C141,'Policy Characteristics'!$C:$C,0))),"",INDEX('Policy Characteristics'!F:F,MATCH($C141,'Policy Characteristics'!$C:$C,0)))</f>
        <v>0</v>
      </c>
      <c r="M141" s="450">
        <f>IF(ISBLANK(INDEX('Policy Characteristics'!G:G,MATCH($C141,'Policy Characteristics'!$C:$C,0))),"",INDEX('Policy Characteristics'!G:G,MATCH($C141,'Policy Characteristics'!$C:$C,0)))</f>
        <v>0.75</v>
      </c>
      <c r="N141" s="450">
        <f>IF(ISBLANK(INDEX('Policy Characteristics'!H:H,MATCH($C141,'Policy Characteristics'!$C:$C,0))),"",INDEX('Policy Characteristics'!H:H,MATCH($C141,'Policy Characteristics'!$C:$C,0)))</f>
        <v>0.01</v>
      </c>
      <c r="O141" s="427" t="str">
        <f>IF(ISBLANK(INDEX('Policy Characteristics'!I:I,MATCH($C141,'Policy Characteristics'!$C:$C,0))),"",INDEX('Policy Characteristics'!I:I,MATCH($C141,'Policy Characteristics'!$C:$C,0)))</f>
        <v>% reduction in energy use</v>
      </c>
      <c r="P141" s="42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1" s="427" t="str">
        <f>IF(ISBLANK(INDEX('Policy Characteristics'!K:K,MATCH($C141,'Policy Characteristics'!$C:$C,0))),"",INDEX('Policy Characteristics'!K:K,MATCH($C141,'Policy Characteristics'!$C:$C,0)))</f>
        <v>buildings-sector-main.html#eff-stds</v>
      </c>
      <c r="R141" s="427" t="str">
        <f>IF(ISBLANK(INDEX('Policy Characteristics'!L:L,MATCH($C141,'Policy Characteristics'!$C:$C,0))),"",INDEX('Policy Characteristics'!L:L,MATCH($C141,'Policy Characteristics'!$C:$C,0)))</f>
        <v>building-energy-efficiency-standards.html</v>
      </c>
    </row>
    <row r="142" spans="1:18" s="5" customFormat="1" x14ac:dyDescent="0.75">
      <c r="A142" s="427" t="str">
        <f>IF(ISBLANK(INDEX('Policy Characteristics'!A:A,MATCH($C142,'Policy Characteristics'!$C:$C,0))),"",INDEX('Policy Characteristics'!A:A,MATCH($C142,'Policy Characteristics'!$C:$C,0)))</f>
        <v>Buildings and Appliances</v>
      </c>
      <c r="B142" s="427" t="str">
        <f>IF(ISBLANK(INDEX('Policy Characteristics'!B:B,MATCH($C142,'Policy Characteristics'!$C:$C,0))),"",INDEX('Policy Characteristics'!B:B,MATCH($C142,'Policy Characteristics'!$C:$C,0)))</f>
        <v>Building Energy Efficiency Standards</v>
      </c>
      <c r="C142" s="431" t="str">
        <f t="shared" ref="C142:C157" si="12">C$141</f>
        <v>Reduction in E Use Allowed by Component Eff Std</v>
      </c>
      <c r="D142" s="53" t="s">
        <v>121</v>
      </c>
      <c r="E142" s="53" t="s">
        <v>292</v>
      </c>
      <c r="F142" s="53" t="s">
        <v>296</v>
      </c>
      <c r="G142" s="53" t="s">
        <v>127</v>
      </c>
      <c r="H142" s="54">
        <v>14</v>
      </c>
      <c r="I142" s="53" t="s">
        <v>45</v>
      </c>
      <c r="J142" s="429" t="str">
        <f>IF(ISBLANK(INDEX('Policy Characteristics'!D:D,MATCH($C142,'Policy Characteristics'!$C:$C,0))),"",INDEX('Policy Characteristics'!D:D,MATCH($C142,'Policy Characteristics'!$C:$C,0)))</f>
        <v>Building Energy Efficiency Standards</v>
      </c>
      <c r="K142" s="427" t="str">
        <f>IF(ISBLANK(INDEX('Policy Characteristics'!E:E,MATCH($C142,'Policy Characteristics'!$C:$C,0))),"",INDEX('Policy Characteristics'!E:E,MATCH($C142,'Policy Characteristics'!$C:$C,0)))</f>
        <v>bldgs efficiency standards</v>
      </c>
      <c r="L142" s="450">
        <f>IF(ISBLANK(INDEX('Policy Characteristics'!F:F,MATCH($C142,'Policy Characteristics'!$C:$C,0))),"",INDEX('Policy Characteristics'!F:F,MATCH($C142,'Policy Characteristics'!$C:$C,0)))</f>
        <v>0</v>
      </c>
      <c r="M142" s="450">
        <f>IF(ISBLANK(INDEX('Policy Characteristics'!G:G,MATCH($C142,'Policy Characteristics'!$C:$C,0))),"",INDEX('Policy Characteristics'!G:G,MATCH($C142,'Policy Characteristics'!$C:$C,0)))</f>
        <v>0.75</v>
      </c>
      <c r="N142" s="450">
        <f>IF(ISBLANK(INDEX('Policy Characteristics'!H:H,MATCH($C142,'Policy Characteristics'!$C:$C,0))),"",INDEX('Policy Characteristics'!H:H,MATCH($C142,'Policy Characteristics'!$C:$C,0)))</f>
        <v>0.01</v>
      </c>
      <c r="O142" s="427" t="str">
        <f>IF(ISBLANK(INDEX('Policy Characteristics'!I:I,MATCH($C142,'Policy Characteristics'!$C:$C,0))),"",INDEX('Policy Characteristics'!I:I,MATCH($C142,'Policy Characteristics'!$C:$C,0)))</f>
        <v>% reduction in energy use</v>
      </c>
      <c r="P142" s="42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2" s="427" t="str">
        <f>IF(ISBLANK(INDEX('Policy Characteristics'!K:K,MATCH($C142,'Policy Characteristics'!$C:$C,0))),"",INDEX('Policy Characteristics'!K:K,MATCH($C142,'Policy Characteristics'!$C:$C,0)))</f>
        <v>buildings-sector-main.html#eff-stds</v>
      </c>
      <c r="R142" s="427" t="str">
        <f>IF(ISBLANK(INDEX('Policy Characteristics'!L:L,MATCH($C142,'Policy Characteristics'!$C:$C,0))),"",INDEX('Policy Characteristics'!L:L,MATCH($C142,'Policy Characteristics'!$C:$C,0)))</f>
        <v>building-energy-efficiency-standards.html</v>
      </c>
    </row>
    <row r="143" spans="1:18" s="5" customFormat="1" x14ac:dyDescent="0.75">
      <c r="A143" s="427" t="str">
        <f>IF(ISBLANK(INDEX('Policy Characteristics'!A:A,MATCH($C143,'Policy Characteristics'!$C:$C,0))),"",INDEX('Policy Characteristics'!A:A,MATCH($C143,'Policy Characteristics'!$C:$C,0)))</f>
        <v>Buildings and Appliances</v>
      </c>
      <c r="B143" s="427" t="str">
        <f>IF(ISBLANK(INDEX('Policy Characteristics'!B:B,MATCH($C143,'Policy Characteristics'!$C:$C,0))),"",INDEX('Policy Characteristics'!B:B,MATCH($C143,'Policy Characteristics'!$C:$C,0)))</f>
        <v>Building Energy Efficiency Standards</v>
      </c>
      <c r="C143" s="431" t="str">
        <f t="shared" si="12"/>
        <v>Reduction in E Use Allowed by Component Eff Std</v>
      </c>
      <c r="D143" s="53" t="s">
        <v>122</v>
      </c>
      <c r="E143" s="53" t="s">
        <v>292</v>
      </c>
      <c r="F143" s="53" t="s">
        <v>296</v>
      </c>
      <c r="G143" s="53" t="s">
        <v>128</v>
      </c>
      <c r="H143" s="54">
        <v>15</v>
      </c>
      <c r="I143" s="53" t="s">
        <v>45</v>
      </c>
      <c r="J143" s="429" t="str">
        <f>IF(ISBLANK(INDEX('Policy Characteristics'!D:D,MATCH($C143,'Policy Characteristics'!$C:$C,0))),"",INDEX('Policy Characteristics'!D:D,MATCH($C143,'Policy Characteristics'!$C:$C,0)))</f>
        <v>Building Energy Efficiency Standards</v>
      </c>
      <c r="K143" s="427" t="str">
        <f>IF(ISBLANK(INDEX('Policy Characteristics'!E:E,MATCH($C143,'Policy Characteristics'!$C:$C,0))),"",INDEX('Policy Characteristics'!E:E,MATCH($C143,'Policy Characteristics'!$C:$C,0)))</f>
        <v>bldgs efficiency standards</v>
      </c>
      <c r="L143" s="450">
        <f>IF(ISBLANK(INDEX('Policy Characteristics'!F:F,MATCH($C143,'Policy Characteristics'!$C:$C,0))),"",INDEX('Policy Characteristics'!F:F,MATCH($C143,'Policy Characteristics'!$C:$C,0)))</f>
        <v>0</v>
      </c>
      <c r="M143" s="450">
        <f>IF(ISBLANK(INDEX('Policy Characteristics'!G:G,MATCH($C143,'Policy Characteristics'!$C:$C,0))),"",INDEX('Policy Characteristics'!G:G,MATCH($C143,'Policy Characteristics'!$C:$C,0)))</f>
        <v>0.75</v>
      </c>
      <c r="N143" s="450">
        <f>IF(ISBLANK(INDEX('Policy Characteristics'!H:H,MATCH($C143,'Policy Characteristics'!$C:$C,0))),"",INDEX('Policy Characteristics'!H:H,MATCH($C143,'Policy Characteristics'!$C:$C,0)))</f>
        <v>0.01</v>
      </c>
      <c r="O143" s="427" t="str">
        <f>IF(ISBLANK(INDEX('Policy Characteristics'!I:I,MATCH($C143,'Policy Characteristics'!$C:$C,0))),"",INDEX('Policy Characteristics'!I:I,MATCH($C143,'Policy Characteristics'!$C:$C,0)))</f>
        <v>% reduction in energy use</v>
      </c>
      <c r="P143" s="42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3" s="427" t="str">
        <f>IF(ISBLANK(INDEX('Policy Characteristics'!K:K,MATCH($C143,'Policy Characteristics'!$C:$C,0))),"",INDEX('Policy Characteristics'!K:K,MATCH($C143,'Policy Characteristics'!$C:$C,0)))</f>
        <v>buildings-sector-main.html#eff-stds</v>
      </c>
      <c r="R143" s="427" t="str">
        <f>IF(ISBLANK(INDEX('Policy Characteristics'!L:L,MATCH($C143,'Policy Characteristics'!$C:$C,0))),"",INDEX('Policy Characteristics'!L:L,MATCH($C143,'Policy Characteristics'!$C:$C,0)))</f>
        <v>building-energy-efficiency-standards.html</v>
      </c>
    </row>
    <row r="144" spans="1:18" s="5" customFormat="1" x14ac:dyDescent="0.75">
      <c r="A144" s="427" t="str">
        <f>IF(ISBLANK(INDEX('Policy Characteristics'!A:A,MATCH($C144,'Policy Characteristics'!$C:$C,0))),"",INDEX('Policy Characteristics'!A:A,MATCH($C144,'Policy Characteristics'!$C:$C,0)))</f>
        <v>Buildings and Appliances</v>
      </c>
      <c r="B144" s="427" t="str">
        <f>IF(ISBLANK(INDEX('Policy Characteristics'!B:B,MATCH($C144,'Policy Characteristics'!$C:$C,0))),"",INDEX('Policy Characteristics'!B:B,MATCH($C144,'Policy Characteristics'!$C:$C,0)))</f>
        <v>Building Energy Efficiency Standards</v>
      </c>
      <c r="C144" s="431" t="str">
        <f t="shared" si="12"/>
        <v>Reduction in E Use Allowed by Component Eff Std</v>
      </c>
      <c r="D144" s="53" t="s">
        <v>123</v>
      </c>
      <c r="E144" s="53" t="s">
        <v>292</v>
      </c>
      <c r="F144" s="53" t="s">
        <v>296</v>
      </c>
      <c r="G144" s="53" t="s">
        <v>129</v>
      </c>
      <c r="H144" s="54">
        <v>16</v>
      </c>
      <c r="I144" s="53" t="s">
        <v>45</v>
      </c>
      <c r="J144" s="429" t="str">
        <f>IF(ISBLANK(INDEX('Policy Characteristics'!D:D,MATCH($C144,'Policy Characteristics'!$C:$C,0))),"",INDEX('Policy Characteristics'!D:D,MATCH($C144,'Policy Characteristics'!$C:$C,0)))</f>
        <v>Building Energy Efficiency Standards</v>
      </c>
      <c r="K144" s="427" t="str">
        <f>IF(ISBLANK(INDEX('Policy Characteristics'!E:E,MATCH($C144,'Policy Characteristics'!$C:$C,0))),"",INDEX('Policy Characteristics'!E:E,MATCH($C144,'Policy Characteristics'!$C:$C,0)))</f>
        <v>bldgs efficiency standards</v>
      </c>
      <c r="L144" s="450">
        <f>IF(ISBLANK(INDEX('Policy Characteristics'!F:F,MATCH($C144,'Policy Characteristics'!$C:$C,0))),"",INDEX('Policy Characteristics'!F:F,MATCH($C144,'Policy Characteristics'!$C:$C,0)))</f>
        <v>0</v>
      </c>
      <c r="M144" s="450">
        <f>IF(ISBLANK(INDEX('Policy Characteristics'!G:G,MATCH($C144,'Policy Characteristics'!$C:$C,0))),"",INDEX('Policy Characteristics'!G:G,MATCH($C144,'Policy Characteristics'!$C:$C,0)))</f>
        <v>0.75</v>
      </c>
      <c r="N144" s="450">
        <f>IF(ISBLANK(INDEX('Policy Characteristics'!H:H,MATCH($C144,'Policy Characteristics'!$C:$C,0))),"",INDEX('Policy Characteristics'!H:H,MATCH($C144,'Policy Characteristics'!$C:$C,0)))</f>
        <v>0.01</v>
      </c>
      <c r="O144" s="427" t="str">
        <f>IF(ISBLANK(INDEX('Policy Characteristics'!I:I,MATCH($C144,'Policy Characteristics'!$C:$C,0))),"",INDEX('Policy Characteristics'!I:I,MATCH($C144,'Policy Characteristics'!$C:$C,0)))</f>
        <v>% reduction in energy use</v>
      </c>
      <c r="P144" s="42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4" s="427" t="str">
        <f>IF(ISBLANK(INDEX('Policy Characteristics'!K:K,MATCH($C144,'Policy Characteristics'!$C:$C,0))),"",INDEX('Policy Characteristics'!K:K,MATCH($C144,'Policy Characteristics'!$C:$C,0)))</f>
        <v>buildings-sector-main.html#eff-stds</v>
      </c>
      <c r="R144" s="427" t="str">
        <f>IF(ISBLANK(INDEX('Policy Characteristics'!L:L,MATCH($C144,'Policy Characteristics'!$C:$C,0))),"",INDEX('Policy Characteristics'!L:L,MATCH($C144,'Policy Characteristics'!$C:$C,0)))</f>
        <v>building-energy-efficiency-standards.html</v>
      </c>
    </row>
    <row r="145" spans="1:18" s="5" customFormat="1" x14ac:dyDescent="0.75">
      <c r="A145" s="427" t="str">
        <f>IF(ISBLANK(INDEX('Policy Characteristics'!A:A,MATCH($C145,'Policy Characteristics'!$C:$C,0))),"",INDEX('Policy Characteristics'!A:A,MATCH($C145,'Policy Characteristics'!$C:$C,0)))</f>
        <v>Buildings and Appliances</v>
      </c>
      <c r="B145" s="427" t="str">
        <f>IF(ISBLANK(INDEX('Policy Characteristics'!B:B,MATCH($C145,'Policy Characteristics'!$C:$C,0))),"",INDEX('Policy Characteristics'!B:B,MATCH($C145,'Policy Characteristics'!$C:$C,0)))</f>
        <v>Building Energy Efficiency Standards</v>
      </c>
      <c r="C145" s="431" t="str">
        <f t="shared" si="12"/>
        <v>Reduction in E Use Allowed by Component Eff Std</v>
      </c>
      <c r="D145" s="53" t="s">
        <v>124</v>
      </c>
      <c r="E145" s="53" t="s">
        <v>292</v>
      </c>
      <c r="F145" s="53" t="s">
        <v>296</v>
      </c>
      <c r="G145" s="53" t="s">
        <v>130</v>
      </c>
      <c r="H145" s="54">
        <v>17</v>
      </c>
      <c r="I145" s="53" t="s">
        <v>45</v>
      </c>
      <c r="J145" s="429" t="str">
        <f>IF(ISBLANK(INDEX('Policy Characteristics'!D:D,MATCH($C145,'Policy Characteristics'!$C:$C,0))),"",INDEX('Policy Characteristics'!D:D,MATCH($C145,'Policy Characteristics'!$C:$C,0)))</f>
        <v>Building Energy Efficiency Standards</v>
      </c>
      <c r="K145" s="427" t="str">
        <f>IF(ISBLANK(INDEX('Policy Characteristics'!E:E,MATCH($C145,'Policy Characteristics'!$C:$C,0))),"",INDEX('Policy Characteristics'!E:E,MATCH($C145,'Policy Characteristics'!$C:$C,0)))</f>
        <v>bldgs efficiency standards</v>
      </c>
      <c r="L145" s="450">
        <f>IF(ISBLANK(INDEX('Policy Characteristics'!F:F,MATCH($C145,'Policy Characteristics'!$C:$C,0))),"",INDEX('Policy Characteristics'!F:F,MATCH($C145,'Policy Characteristics'!$C:$C,0)))</f>
        <v>0</v>
      </c>
      <c r="M145" s="450">
        <f>IF(ISBLANK(INDEX('Policy Characteristics'!G:G,MATCH($C145,'Policy Characteristics'!$C:$C,0))),"",INDEX('Policy Characteristics'!G:G,MATCH($C145,'Policy Characteristics'!$C:$C,0)))</f>
        <v>0.75</v>
      </c>
      <c r="N145" s="450">
        <f>IF(ISBLANK(INDEX('Policy Characteristics'!H:H,MATCH($C145,'Policy Characteristics'!$C:$C,0))),"",INDEX('Policy Characteristics'!H:H,MATCH($C145,'Policy Characteristics'!$C:$C,0)))</f>
        <v>0.01</v>
      </c>
      <c r="O145" s="427" t="str">
        <f>IF(ISBLANK(INDEX('Policy Characteristics'!I:I,MATCH($C145,'Policy Characteristics'!$C:$C,0))),"",INDEX('Policy Characteristics'!I:I,MATCH($C145,'Policy Characteristics'!$C:$C,0)))</f>
        <v>% reduction in energy use</v>
      </c>
      <c r="P145" s="42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5" s="427" t="str">
        <f>IF(ISBLANK(INDEX('Policy Characteristics'!K:K,MATCH($C145,'Policy Characteristics'!$C:$C,0))),"",INDEX('Policy Characteristics'!K:K,MATCH($C145,'Policy Characteristics'!$C:$C,0)))</f>
        <v>buildings-sector-main.html#eff-stds</v>
      </c>
      <c r="R145" s="427" t="str">
        <f>IF(ISBLANK(INDEX('Policy Characteristics'!L:L,MATCH($C145,'Policy Characteristics'!$C:$C,0))),"",INDEX('Policy Characteristics'!L:L,MATCH($C145,'Policy Characteristics'!$C:$C,0)))</f>
        <v>building-energy-efficiency-standards.html</v>
      </c>
    </row>
    <row r="146" spans="1:18" s="5" customFormat="1" x14ac:dyDescent="0.75">
      <c r="A146" s="427" t="str">
        <f>IF(ISBLANK(INDEX('Policy Characteristics'!A:A,MATCH($C146,'Policy Characteristics'!$C:$C,0))),"",INDEX('Policy Characteristics'!A:A,MATCH($C146,'Policy Characteristics'!$C:$C,0)))</f>
        <v>Buildings and Appliances</v>
      </c>
      <c r="B146" s="427" t="str">
        <f>IF(ISBLANK(INDEX('Policy Characteristics'!B:B,MATCH($C146,'Policy Characteristics'!$C:$C,0))),"",INDEX('Policy Characteristics'!B:B,MATCH($C146,'Policy Characteristics'!$C:$C,0)))</f>
        <v>Building Energy Efficiency Standards</v>
      </c>
      <c r="C146" s="431" t="str">
        <f t="shared" si="12"/>
        <v>Reduction in E Use Allowed by Component Eff Std</v>
      </c>
      <c r="D146" s="53" t="s">
        <v>125</v>
      </c>
      <c r="E146" s="53" t="s">
        <v>292</v>
      </c>
      <c r="F146" s="53" t="s">
        <v>296</v>
      </c>
      <c r="G146" s="53" t="s">
        <v>131</v>
      </c>
      <c r="H146" s="54">
        <v>18</v>
      </c>
      <c r="I146" s="53" t="s">
        <v>45</v>
      </c>
      <c r="J146" s="429" t="str">
        <f>IF(ISBLANK(INDEX('Policy Characteristics'!D:D,MATCH($C146,'Policy Characteristics'!$C:$C,0))),"",INDEX('Policy Characteristics'!D:D,MATCH($C146,'Policy Characteristics'!$C:$C,0)))</f>
        <v>Building Energy Efficiency Standards</v>
      </c>
      <c r="K146" s="427" t="str">
        <f>IF(ISBLANK(INDEX('Policy Characteristics'!E:E,MATCH($C146,'Policy Characteristics'!$C:$C,0))),"",INDEX('Policy Characteristics'!E:E,MATCH($C146,'Policy Characteristics'!$C:$C,0)))</f>
        <v>bldgs efficiency standards</v>
      </c>
      <c r="L146" s="450">
        <f>IF(ISBLANK(INDEX('Policy Characteristics'!F:F,MATCH($C146,'Policy Characteristics'!$C:$C,0))),"",INDEX('Policy Characteristics'!F:F,MATCH($C146,'Policy Characteristics'!$C:$C,0)))</f>
        <v>0</v>
      </c>
      <c r="M146" s="450">
        <f>IF(ISBLANK(INDEX('Policy Characteristics'!G:G,MATCH($C146,'Policy Characteristics'!$C:$C,0))),"",INDEX('Policy Characteristics'!G:G,MATCH($C146,'Policy Characteristics'!$C:$C,0)))</f>
        <v>0.75</v>
      </c>
      <c r="N146" s="450">
        <f>IF(ISBLANK(INDEX('Policy Characteristics'!H:H,MATCH($C146,'Policy Characteristics'!$C:$C,0))),"",INDEX('Policy Characteristics'!H:H,MATCH($C146,'Policy Characteristics'!$C:$C,0)))</f>
        <v>0.01</v>
      </c>
      <c r="O146" s="427" t="str">
        <f>IF(ISBLANK(INDEX('Policy Characteristics'!I:I,MATCH($C146,'Policy Characteristics'!$C:$C,0))),"",INDEX('Policy Characteristics'!I:I,MATCH($C146,'Policy Characteristics'!$C:$C,0)))</f>
        <v>% reduction in energy use</v>
      </c>
      <c r="P146" s="42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6" s="427" t="str">
        <f>IF(ISBLANK(INDEX('Policy Characteristics'!K:K,MATCH($C146,'Policy Characteristics'!$C:$C,0))),"",INDEX('Policy Characteristics'!K:K,MATCH($C146,'Policy Characteristics'!$C:$C,0)))</f>
        <v>buildings-sector-main.html#eff-stds</v>
      </c>
      <c r="R146" s="427" t="str">
        <f>IF(ISBLANK(INDEX('Policy Characteristics'!L:L,MATCH($C146,'Policy Characteristics'!$C:$C,0))),"",INDEX('Policy Characteristics'!L:L,MATCH($C146,'Policy Characteristics'!$C:$C,0)))</f>
        <v>building-energy-efficiency-standards.html</v>
      </c>
    </row>
    <row r="147" spans="1:18" s="5" customFormat="1" x14ac:dyDescent="0.75">
      <c r="A147" s="427" t="str">
        <f>IF(ISBLANK(INDEX('Policy Characteristics'!A:A,MATCH($C147,'Policy Characteristics'!$C:$C,0))),"",INDEX('Policy Characteristics'!A:A,MATCH($C147,'Policy Characteristics'!$C:$C,0)))</f>
        <v>Buildings and Appliances</v>
      </c>
      <c r="B147" s="427" t="str">
        <f>IF(ISBLANK(INDEX('Policy Characteristics'!B:B,MATCH($C147,'Policy Characteristics'!$C:$C,0))),"",INDEX('Policy Characteristics'!B:B,MATCH($C147,'Policy Characteristics'!$C:$C,0)))</f>
        <v>Building Energy Efficiency Standards</v>
      </c>
      <c r="C147" s="431" t="str">
        <f t="shared" si="12"/>
        <v>Reduction in E Use Allowed by Component Eff Std</v>
      </c>
      <c r="D147" s="53" t="s">
        <v>120</v>
      </c>
      <c r="E147" s="53" t="s">
        <v>293</v>
      </c>
      <c r="F147" s="53" t="s">
        <v>295</v>
      </c>
      <c r="G147" s="53" t="s">
        <v>126</v>
      </c>
      <c r="H147" s="54">
        <v>150</v>
      </c>
      <c r="I147" s="53" t="s">
        <v>45</v>
      </c>
      <c r="J147" s="429" t="str">
        <f>IF(ISBLANK(INDEX('Policy Characteristics'!D:D,MATCH($C147,'Policy Characteristics'!$C:$C,0))),"",INDEX('Policy Characteristics'!D:D,MATCH($C147,'Policy Characteristics'!$C:$C,0)))</f>
        <v>Building Energy Efficiency Standards</v>
      </c>
      <c r="K147" s="427" t="str">
        <f>IF(ISBLANK(INDEX('Policy Characteristics'!E:E,MATCH($C147,'Policy Characteristics'!$C:$C,0))),"",INDEX('Policy Characteristics'!E:E,MATCH($C147,'Policy Characteristics'!$C:$C,0)))</f>
        <v>bldgs efficiency standards</v>
      </c>
      <c r="L147" s="450">
        <f>IF(ISBLANK(INDEX('Policy Characteristics'!F:F,MATCH($C147,'Policy Characteristics'!$C:$C,0))),"",INDEX('Policy Characteristics'!F:F,MATCH($C147,'Policy Characteristics'!$C:$C,0)))</f>
        <v>0</v>
      </c>
      <c r="M147" s="450">
        <f>IF(ISBLANK(INDEX('Policy Characteristics'!G:G,MATCH($C147,'Policy Characteristics'!$C:$C,0))),"",INDEX('Policy Characteristics'!G:G,MATCH($C147,'Policy Characteristics'!$C:$C,0)))</f>
        <v>0.75</v>
      </c>
      <c r="N147" s="450">
        <f>IF(ISBLANK(INDEX('Policy Characteristics'!H:H,MATCH($C147,'Policy Characteristics'!$C:$C,0))),"",INDEX('Policy Characteristics'!H:H,MATCH($C147,'Policy Characteristics'!$C:$C,0)))</f>
        <v>0.01</v>
      </c>
      <c r="O147" s="427" t="str">
        <f>IF(ISBLANK(INDEX('Policy Characteristics'!I:I,MATCH($C147,'Policy Characteristics'!$C:$C,0))),"",INDEX('Policy Characteristics'!I:I,MATCH($C147,'Policy Characteristics'!$C:$C,0)))</f>
        <v>% reduction in energy use</v>
      </c>
      <c r="P147" s="42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7" s="427" t="str">
        <f>IF(ISBLANK(INDEX('Policy Characteristics'!K:K,MATCH($C147,'Policy Characteristics'!$C:$C,0))),"",INDEX('Policy Characteristics'!K:K,MATCH($C147,'Policy Characteristics'!$C:$C,0)))</f>
        <v>buildings-sector-main.html#eff-stds</v>
      </c>
      <c r="R147" s="427" t="str">
        <f>IF(ISBLANK(INDEX('Policy Characteristics'!L:L,MATCH($C147,'Policy Characteristics'!$C:$C,0))),"",INDEX('Policy Characteristics'!L:L,MATCH($C147,'Policy Characteristics'!$C:$C,0)))</f>
        <v>building-energy-efficiency-standards.html</v>
      </c>
    </row>
    <row r="148" spans="1:18" s="5" customFormat="1" x14ac:dyDescent="0.75">
      <c r="A148" s="427" t="str">
        <f>IF(ISBLANK(INDEX('Policy Characteristics'!A:A,MATCH($C148,'Policy Characteristics'!$C:$C,0))),"",INDEX('Policy Characteristics'!A:A,MATCH($C148,'Policy Characteristics'!$C:$C,0)))</f>
        <v>Buildings and Appliances</v>
      </c>
      <c r="B148" s="427" t="str">
        <f>IF(ISBLANK(INDEX('Policy Characteristics'!B:B,MATCH($C148,'Policy Characteristics'!$C:$C,0))),"",INDEX('Policy Characteristics'!B:B,MATCH($C148,'Policy Characteristics'!$C:$C,0)))</f>
        <v>Building Energy Efficiency Standards</v>
      </c>
      <c r="C148" s="431" t="str">
        <f t="shared" si="12"/>
        <v>Reduction in E Use Allowed by Component Eff Std</v>
      </c>
      <c r="D148" s="53" t="s">
        <v>121</v>
      </c>
      <c r="E148" s="53" t="s">
        <v>293</v>
      </c>
      <c r="F148" s="53" t="s">
        <v>295</v>
      </c>
      <c r="G148" s="53" t="s">
        <v>127</v>
      </c>
      <c r="H148" s="54">
        <v>151</v>
      </c>
      <c r="I148" s="53" t="s">
        <v>45</v>
      </c>
      <c r="J148" s="429" t="str">
        <f>IF(ISBLANK(INDEX('Policy Characteristics'!D:D,MATCH($C148,'Policy Characteristics'!$C:$C,0))),"",INDEX('Policy Characteristics'!D:D,MATCH($C148,'Policy Characteristics'!$C:$C,0)))</f>
        <v>Building Energy Efficiency Standards</v>
      </c>
      <c r="K148" s="427" t="str">
        <f>IF(ISBLANK(INDEX('Policy Characteristics'!E:E,MATCH($C148,'Policy Characteristics'!$C:$C,0))),"",INDEX('Policy Characteristics'!E:E,MATCH($C148,'Policy Characteristics'!$C:$C,0)))</f>
        <v>bldgs efficiency standards</v>
      </c>
      <c r="L148" s="450">
        <f>IF(ISBLANK(INDEX('Policy Characteristics'!F:F,MATCH($C148,'Policy Characteristics'!$C:$C,0))),"",INDEX('Policy Characteristics'!F:F,MATCH($C148,'Policy Characteristics'!$C:$C,0)))</f>
        <v>0</v>
      </c>
      <c r="M148" s="450">
        <f>IF(ISBLANK(INDEX('Policy Characteristics'!G:G,MATCH($C148,'Policy Characteristics'!$C:$C,0))),"",INDEX('Policy Characteristics'!G:G,MATCH($C148,'Policy Characteristics'!$C:$C,0)))</f>
        <v>0.75</v>
      </c>
      <c r="N148" s="450">
        <f>IF(ISBLANK(INDEX('Policy Characteristics'!H:H,MATCH($C148,'Policy Characteristics'!$C:$C,0))),"",INDEX('Policy Characteristics'!H:H,MATCH($C148,'Policy Characteristics'!$C:$C,0)))</f>
        <v>0.01</v>
      </c>
      <c r="O148" s="427" t="str">
        <f>IF(ISBLANK(INDEX('Policy Characteristics'!I:I,MATCH($C148,'Policy Characteristics'!$C:$C,0))),"",INDEX('Policy Characteristics'!I:I,MATCH($C148,'Policy Characteristics'!$C:$C,0)))</f>
        <v>% reduction in energy use</v>
      </c>
      <c r="P148" s="42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8" s="427" t="str">
        <f>IF(ISBLANK(INDEX('Policy Characteristics'!K:K,MATCH($C148,'Policy Characteristics'!$C:$C,0))),"",INDEX('Policy Characteristics'!K:K,MATCH($C148,'Policy Characteristics'!$C:$C,0)))</f>
        <v>buildings-sector-main.html#eff-stds</v>
      </c>
      <c r="R148" s="427" t="str">
        <f>IF(ISBLANK(INDEX('Policy Characteristics'!L:L,MATCH($C148,'Policy Characteristics'!$C:$C,0))),"",INDEX('Policy Characteristics'!L:L,MATCH($C148,'Policy Characteristics'!$C:$C,0)))</f>
        <v>building-energy-efficiency-standards.html</v>
      </c>
    </row>
    <row r="149" spans="1:18" s="5" customFormat="1" x14ac:dyDescent="0.75">
      <c r="A149" s="427" t="str">
        <f>IF(ISBLANK(INDEX('Policy Characteristics'!A:A,MATCH($C149,'Policy Characteristics'!$C:$C,0))),"",INDEX('Policy Characteristics'!A:A,MATCH($C149,'Policy Characteristics'!$C:$C,0)))</f>
        <v>Buildings and Appliances</v>
      </c>
      <c r="B149" s="427" t="str">
        <f>IF(ISBLANK(INDEX('Policy Characteristics'!B:B,MATCH($C149,'Policy Characteristics'!$C:$C,0))),"",INDEX('Policy Characteristics'!B:B,MATCH($C149,'Policy Characteristics'!$C:$C,0)))</f>
        <v>Building Energy Efficiency Standards</v>
      </c>
      <c r="C149" s="431" t="str">
        <f t="shared" si="12"/>
        <v>Reduction in E Use Allowed by Component Eff Std</v>
      </c>
      <c r="D149" s="53" t="s">
        <v>122</v>
      </c>
      <c r="E149" s="53" t="s">
        <v>293</v>
      </c>
      <c r="F149" s="53" t="s">
        <v>295</v>
      </c>
      <c r="G149" s="53" t="s">
        <v>128</v>
      </c>
      <c r="H149" s="54">
        <v>152</v>
      </c>
      <c r="I149" s="53" t="s">
        <v>45</v>
      </c>
      <c r="J149" s="429" t="str">
        <f>IF(ISBLANK(INDEX('Policy Characteristics'!D:D,MATCH($C149,'Policy Characteristics'!$C:$C,0))),"",INDEX('Policy Characteristics'!D:D,MATCH($C149,'Policy Characteristics'!$C:$C,0)))</f>
        <v>Building Energy Efficiency Standards</v>
      </c>
      <c r="K149" s="427" t="str">
        <f>IF(ISBLANK(INDEX('Policy Characteristics'!E:E,MATCH($C149,'Policy Characteristics'!$C:$C,0))),"",INDEX('Policy Characteristics'!E:E,MATCH($C149,'Policy Characteristics'!$C:$C,0)))</f>
        <v>bldgs efficiency standards</v>
      </c>
      <c r="L149" s="450">
        <f>IF(ISBLANK(INDEX('Policy Characteristics'!F:F,MATCH($C149,'Policy Characteristics'!$C:$C,0))),"",INDEX('Policy Characteristics'!F:F,MATCH($C149,'Policy Characteristics'!$C:$C,0)))</f>
        <v>0</v>
      </c>
      <c r="M149" s="450">
        <f>IF(ISBLANK(INDEX('Policy Characteristics'!G:G,MATCH($C149,'Policy Characteristics'!$C:$C,0))),"",INDEX('Policy Characteristics'!G:G,MATCH($C149,'Policy Characteristics'!$C:$C,0)))</f>
        <v>0.75</v>
      </c>
      <c r="N149" s="450">
        <f>IF(ISBLANK(INDEX('Policy Characteristics'!H:H,MATCH($C149,'Policy Characteristics'!$C:$C,0))),"",INDEX('Policy Characteristics'!H:H,MATCH($C149,'Policy Characteristics'!$C:$C,0)))</f>
        <v>0.01</v>
      </c>
      <c r="O149" s="427" t="str">
        <f>IF(ISBLANK(INDEX('Policy Characteristics'!I:I,MATCH($C149,'Policy Characteristics'!$C:$C,0))),"",INDEX('Policy Characteristics'!I:I,MATCH($C149,'Policy Characteristics'!$C:$C,0)))</f>
        <v>% reduction in energy use</v>
      </c>
      <c r="P149" s="42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9" s="427" t="str">
        <f>IF(ISBLANK(INDEX('Policy Characteristics'!K:K,MATCH($C149,'Policy Characteristics'!$C:$C,0))),"",INDEX('Policy Characteristics'!K:K,MATCH($C149,'Policy Characteristics'!$C:$C,0)))</f>
        <v>buildings-sector-main.html#eff-stds</v>
      </c>
      <c r="R149" s="427" t="str">
        <f>IF(ISBLANK(INDEX('Policy Characteristics'!L:L,MATCH($C149,'Policy Characteristics'!$C:$C,0))),"",INDEX('Policy Characteristics'!L:L,MATCH($C149,'Policy Characteristics'!$C:$C,0)))</f>
        <v>building-energy-efficiency-standards.html</v>
      </c>
    </row>
    <row r="150" spans="1:18" s="5" customFormat="1" x14ac:dyDescent="0.75">
      <c r="A150" s="427" t="str">
        <f>IF(ISBLANK(INDEX('Policy Characteristics'!A:A,MATCH($C150,'Policy Characteristics'!$C:$C,0))),"",INDEX('Policy Characteristics'!A:A,MATCH($C150,'Policy Characteristics'!$C:$C,0)))</f>
        <v>Buildings and Appliances</v>
      </c>
      <c r="B150" s="427" t="str">
        <f>IF(ISBLANK(INDEX('Policy Characteristics'!B:B,MATCH($C150,'Policy Characteristics'!$C:$C,0))),"",INDEX('Policy Characteristics'!B:B,MATCH($C150,'Policy Characteristics'!$C:$C,0)))</f>
        <v>Building Energy Efficiency Standards</v>
      </c>
      <c r="C150" s="431" t="str">
        <f t="shared" si="12"/>
        <v>Reduction in E Use Allowed by Component Eff Std</v>
      </c>
      <c r="D150" s="53" t="s">
        <v>123</v>
      </c>
      <c r="E150" s="53" t="s">
        <v>293</v>
      </c>
      <c r="F150" s="53" t="s">
        <v>295</v>
      </c>
      <c r="G150" s="53" t="s">
        <v>129</v>
      </c>
      <c r="H150" s="54">
        <v>153</v>
      </c>
      <c r="I150" s="53" t="s">
        <v>45</v>
      </c>
      <c r="J150" s="429" t="str">
        <f>IF(ISBLANK(INDEX('Policy Characteristics'!D:D,MATCH($C150,'Policy Characteristics'!$C:$C,0))),"",INDEX('Policy Characteristics'!D:D,MATCH($C150,'Policy Characteristics'!$C:$C,0)))</f>
        <v>Building Energy Efficiency Standards</v>
      </c>
      <c r="K150" s="427" t="str">
        <f>IF(ISBLANK(INDEX('Policy Characteristics'!E:E,MATCH($C150,'Policy Characteristics'!$C:$C,0))),"",INDEX('Policy Characteristics'!E:E,MATCH($C150,'Policy Characteristics'!$C:$C,0)))</f>
        <v>bldgs efficiency standards</v>
      </c>
      <c r="L150" s="450">
        <f>IF(ISBLANK(INDEX('Policy Characteristics'!F:F,MATCH($C150,'Policy Characteristics'!$C:$C,0))),"",INDEX('Policy Characteristics'!F:F,MATCH($C150,'Policy Characteristics'!$C:$C,0)))</f>
        <v>0</v>
      </c>
      <c r="M150" s="450">
        <f>IF(ISBLANK(INDEX('Policy Characteristics'!G:G,MATCH($C150,'Policy Characteristics'!$C:$C,0))),"",INDEX('Policy Characteristics'!G:G,MATCH($C150,'Policy Characteristics'!$C:$C,0)))</f>
        <v>0.75</v>
      </c>
      <c r="N150" s="450">
        <f>IF(ISBLANK(INDEX('Policy Characteristics'!H:H,MATCH($C150,'Policy Characteristics'!$C:$C,0))),"",INDEX('Policy Characteristics'!H:H,MATCH($C150,'Policy Characteristics'!$C:$C,0)))</f>
        <v>0.01</v>
      </c>
      <c r="O150" s="427" t="str">
        <f>IF(ISBLANK(INDEX('Policy Characteristics'!I:I,MATCH($C150,'Policy Characteristics'!$C:$C,0))),"",INDEX('Policy Characteristics'!I:I,MATCH($C150,'Policy Characteristics'!$C:$C,0)))</f>
        <v>% reduction in energy use</v>
      </c>
      <c r="P150" s="42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0" s="427" t="str">
        <f>IF(ISBLANK(INDEX('Policy Characteristics'!K:K,MATCH($C150,'Policy Characteristics'!$C:$C,0))),"",INDEX('Policy Characteristics'!K:K,MATCH($C150,'Policy Characteristics'!$C:$C,0)))</f>
        <v>buildings-sector-main.html#eff-stds</v>
      </c>
      <c r="R150" s="427" t="str">
        <f>IF(ISBLANK(INDEX('Policy Characteristics'!L:L,MATCH($C150,'Policy Characteristics'!$C:$C,0))),"",INDEX('Policy Characteristics'!L:L,MATCH($C150,'Policy Characteristics'!$C:$C,0)))</f>
        <v>building-energy-efficiency-standards.html</v>
      </c>
    </row>
    <row r="151" spans="1:18" s="5" customFormat="1" x14ac:dyDescent="0.75">
      <c r="A151" s="427" t="str">
        <f>IF(ISBLANK(INDEX('Policy Characteristics'!A:A,MATCH($C151,'Policy Characteristics'!$C:$C,0))),"",INDEX('Policy Characteristics'!A:A,MATCH($C151,'Policy Characteristics'!$C:$C,0)))</f>
        <v>Buildings and Appliances</v>
      </c>
      <c r="B151" s="427" t="str">
        <f>IF(ISBLANK(INDEX('Policy Characteristics'!B:B,MATCH($C151,'Policy Characteristics'!$C:$C,0))),"",INDEX('Policy Characteristics'!B:B,MATCH($C151,'Policy Characteristics'!$C:$C,0)))</f>
        <v>Building Energy Efficiency Standards</v>
      </c>
      <c r="C151" s="431" t="str">
        <f t="shared" si="12"/>
        <v>Reduction in E Use Allowed by Component Eff Std</v>
      </c>
      <c r="D151" s="53" t="s">
        <v>124</v>
      </c>
      <c r="E151" s="53" t="s">
        <v>293</v>
      </c>
      <c r="F151" s="53" t="s">
        <v>295</v>
      </c>
      <c r="G151" s="53" t="s">
        <v>130</v>
      </c>
      <c r="H151" s="54">
        <v>154</v>
      </c>
      <c r="I151" s="53" t="s">
        <v>45</v>
      </c>
      <c r="J151" s="429" t="str">
        <f>IF(ISBLANK(INDEX('Policy Characteristics'!D:D,MATCH($C151,'Policy Characteristics'!$C:$C,0))),"",INDEX('Policy Characteristics'!D:D,MATCH($C151,'Policy Characteristics'!$C:$C,0)))</f>
        <v>Building Energy Efficiency Standards</v>
      </c>
      <c r="K151" s="427" t="str">
        <f>IF(ISBLANK(INDEX('Policy Characteristics'!E:E,MATCH($C151,'Policy Characteristics'!$C:$C,0))),"",INDEX('Policy Characteristics'!E:E,MATCH($C151,'Policy Characteristics'!$C:$C,0)))</f>
        <v>bldgs efficiency standards</v>
      </c>
      <c r="L151" s="450">
        <f>IF(ISBLANK(INDEX('Policy Characteristics'!F:F,MATCH($C151,'Policy Characteristics'!$C:$C,0))),"",INDEX('Policy Characteristics'!F:F,MATCH($C151,'Policy Characteristics'!$C:$C,0)))</f>
        <v>0</v>
      </c>
      <c r="M151" s="450">
        <f>IF(ISBLANK(INDEX('Policy Characteristics'!G:G,MATCH($C151,'Policy Characteristics'!$C:$C,0))),"",INDEX('Policy Characteristics'!G:G,MATCH($C151,'Policy Characteristics'!$C:$C,0)))</f>
        <v>0.75</v>
      </c>
      <c r="N151" s="450">
        <f>IF(ISBLANK(INDEX('Policy Characteristics'!H:H,MATCH($C151,'Policy Characteristics'!$C:$C,0))),"",INDEX('Policy Characteristics'!H:H,MATCH($C151,'Policy Characteristics'!$C:$C,0)))</f>
        <v>0.01</v>
      </c>
      <c r="O151" s="427" t="str">
        <f>IF(ISBLANK(INDEX('Policy Characteristics'!I:I,MATCH($C151,'Policy Characteristics'!$C:$C,0))),"",INDEX('Policy Characteristics'!I:I,MATCH($C151,'Policy Characteristics'!$C:$C,0)))</f>
        <v>% reduction in energy use</v>
      </c>
      <c r="P151" s="42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1" s="427" t="str">
        <f>IF(ISBLANK(INDEX('Policy Characteristics'!K:K,MATCH($C151,'Policy Characteristics'!$C:$C,0))),"",INDEX('Policy Characteristics'!K:K,MATCH($C151,'Policy Characteristics'!$C:$C,0)))</f>
        <v>buildings-sector-main.html#eff-stds</v>
      </c>
      <c r="R151" s="427" t="str">
        <f>IF(ISBLANK(INDEX('Policy Characteristics'!L:L,MATCH($C151,'Policy Characteristics'!$C:$C,0))),"",INDEX('Policy Characteristics'!L:L,MATCH($C151,'Policy Characteristics'!$C:$C,0)))</f>
        <v>building-energy-efficiency-standards.html</v>
      </c>
    </row>
    <row r="152" spans="1:18" s="5" customFormat="1" x14ac:dyDescent="0.75">
      <c r="A152" s="427" t="str">
        <f>IF(ISBLANK(INDEX('Policy Characteristics'!A:A,MATCH($C152,'Policy Characteristics'!$C:$C,0))),"",INDEX('Policy Characteristics'!A:A,MATCH($C152,'Policy Characteristics'!$C:$C,0)))</f>
        <v>Buildings and Appliances</v>
      </c>
      <c r="B152" s="427" t="str">
        <f>IF(ISBLANK(INDEX('Policy Characteristics'!B:B,MATCH($C152,'Policy Characteristics'!$C:$C,0))),"",INDEX('Policy Characteristics'!B:B,MATCH($C152,'Policy Characteristics'!$C:$C,0)))</f>
        <v>Building Energy Efficiency Standards</v>
      </c>
      <c r="C152" s="431" t="str">
        <f t="shared" si="12"/>
        <v>Reduction in E Use Allowed by Component Eff Std</v>
      </c>
      <c r="D152" s="53" t="s">
        <v>125</v>
      </c>
      <c r="E152" s="53" t="s">
        <v>293</v>
      </c>
      <c r="F152" s="53" t="s">
        <v>295</v>
      </c>
      <c r="G152" s="53" t="s">
        <v>131</v>
      </c>
      <c r="H152" s="54">
        <v>155</v>
      </c>
      <c r="I152" s="53" t="s">
        <v>45</v>
      </c>
      <c r="J152" s="429" t="str">
        <f>IF(ISBLANK(INDEX('Policy Characteristics'!D:D,MATCH($C152,'Policy Characteristics'!$C:$C,0))),"",INDEX('Policy Characteristics'!D:D,MATCH($C152,'Policy Characteristics'!$C:$C,0)))</f>
        <v>Building Energy Efficiency Standards</v>
      </c>
      <c r="K152" s="427" t="str">
        <f>IF(ISBLANK(INDEX('Policy Characteristics'!E:E,MATCH($C152,'Policy Characteristics'!$C:$C,0))),"",INDEX('Policy Characteristics'!E:E,MATCH($C152,'Policy Characteristics'!$C:$C,0)))</f>
        <v>bldgs efficiency standards</v>
      </c>
      <c r="L152" s="450">
        <f>IF(ISBLANK(INDEX('Policy Characteristics'!F:F,MATCH($C152,'Policy Characteristics'!$C:$C,0))),"",INDEX('Policy Characteristics'!F:F,MATCH($C152,'Policy Characteristics'!$C:$C,0)))</f>
        <v>0</v>
      </c>
      <c r="M152" s="450">
        <f>IF(ISBLANK(INDEX('Policy Characteristics'!G:G,MATCH($C152,'Policy Characteristics'!$C:$C,0))),"",INDEX('Policy Characteristics'!G:G,MATCH($C152,'Policy Characteristics'!$C:$C,0)))</f>
        <v>0.75</v>
      </c>
      <c r="N152" s="450">
        <f>IF(ISBLANK(INDEX('Policy Characteristics'!H:H,MATCH($C152,'Policy Characteristics'!$C:$C,0))),"",INDEX('Policy Characteristics'!H:H,MATCH($C152,'Policy Characteristics'!$C:$C,0)))</f>
        <v>0.01</v>
      </c>
      <c r="O152" s="427" t="str">
        <f>IF(ISBLANK(INDEX('Policy Characteristics'!I:I,MATCH($C152,'Policy Characteristics'!$C:$C,0))),"",INDEX('Policy Characteristics'!I:I,MATCH($C152,'Policy Characteristics'!$C:$C,0)))</f>
        <v>% reduction in energy use</v>
      </c>
      <c r="P152" s="42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2" s="427" t="str">
        <f>IF(ISBLANK(INDEX('Policy Characteristics'!K:K,MATCH($C152,'Policy Characteristics'!$C:$C,0))),"",INDEX('Policy Characteristics'!K:K,MATCH($C152,'Policy Characteristics'!$C:$C,0)))</f>
        <v>buildings-sector-main.html#eff-stds</v>
      </c>
      <c r="R152" s="427" t="str">
        <f>IF(ISBLANK(INDEX('Policy Characteristics'!L:L,MATCH($C152,'Policy Characteristics'!$C:$C,0))),"",INDEX('Policy Characteristics'!L:L,MATCH($C152,'Policy Characteristics'!$C:$C,0)))</f>
        <v>building-energy-efficiency-standards.html</v>
      </c>
    </row>
    <row r="153" spans="1:18" s="5" customFormat="1" x14ac:dyDescent="0.75">
      <c r="A153" s="427" t="str">
        <f>IF(ISBLANK(INDEX('Policy Characteristics'!A:A,MATCH($C153,'Policy Characteristics'!$C:$C,0))),"",INDEX('Policy Characteristics'!A:A,MATCH($C153,'Policy Characteristics'!$C:$C,0)))</f>
        <v>Buildings and Appliances</v>
      </c>
      <c r="B153" s="427" t="str">
        <f>IF(ISBLANK(INDEX('Policy Characteristics'!B:B,MATCH($C153,'Policy Characteristics'!$C:$C,0))),"",INDEX('Policy Characteristics'!B:B,MATCH($C153,'Policy Characteristics'!$C:$C,0)))</f>
        <v>Building Energy Efficiency Standards</v>
      </c>
      <c r="C153" s="431" t="str">
        <f t="shared" si="12"/>
        <v>Reduction in E Use Allowed by Component Eff Std</v>
      </c>
      <c r="D153" s="53" t="s">
        <v>120</v>
      </c>
      <c r="E153" s="53" t="s">
        <v>294</v>
      </c>
      <c r="F153" s="53" t="s">
        <v>171</v>
      </c>
      <c r="G153" s="53" t="s">
        <v>126</v>
      </c>
      <c r="H153" s="54">
        <v>156</v>
      </c>
      <c r="I153" s="53" t="s">
        <v>45</v>
      </c>
      <c r="J153" s="429" t="str">
        <f>IF(ISBLANK(INDEX('Policy Characteristics'!D:D,MATCH($C153,'Policy Characteristics'!$C:$C,0))),"",INDEX('Policy Characteristics'!D:D,MATCH($C153,'Policy Characteristics'!$C:$C,0)))</f>
        <v>Building Energy Efficiency Standards</v>
      </c>
      <c r="K153" s="427" t="str">
        <f>IF(ISBLANK(INDEX('Policy Characteristics'!E:E,MATCH($C153,'Policy Characteristics'!$C:$C,0))),"",INDEX('Policy Characteristics'!E:E,MATCH($C153,'Policy Characteristics'!$C:$C,0)))</f>
        <v>bldgs efficiency standards</v>
      </c>
      <c r="L153" s="450">
        <f>IF(ISBLANK(INDEX('Policy Characteristics'!F:F,MATCH($C153,'Policy Characteristics'!$C:$C,0))),"",INDEX('Policy Characteristics'!F:F,MATCH($C153,'Policy Characteristics'!$C:$C,0)))</f>
        <v>0</v>
      </c>
      <c r="M153" s="450">
        <f>IF(ISBLANK(INDEX('Policy Characteristics'!G:G,MATCH($C153,'Policy Characteristics'!$C:$C,0))),"",INDEX('Policy Characteristics'!G:G,MATCH($C153,'Policy Characteristics'!$C:$C,0)))</f>
        <v>0.75</v>
      </c>
      <c r="N153" s="450">
        <f>IF(ISBLANK(INDEX('Policy Characteristics'!H:H,MATCH($C153,'Policy Characteristics'!$C:$C,0))),"",INDEX('Policy Characteristics'!H:H,MATCH($C153,'Policy Characteristics'!$C:$C,0)))</f>
        <v>0.01</v>
      </c>
      <c r="O153" s="427" t="str">
        <f>IF(ISBLANK(INDEX('Policy Characteristics'!I:I,MATCH($C153,'Policy Characteristics'!$C:$C,0))),"",INDEX('Policy Characteristics'!I:I,MATCH($C153,'Policy Characteristics'!$C:$C,0)))</f>
        <v>% reduction in energy use</v>
      </c>
      <c r="P153" s="42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3" s="427" t="str">
        <f>IF(ISBLANK(INDEX('Policy Characteristics'!K:K,MATCH($C153,'Policy Characteristics'!$C:$C,0))),"",INDEX('Policy Characteristics'!K:K,MATCH($C153,'Policy Characteristics'!$C:$C,0)))</f>
        <v>buildings-sector-main.html#eff-stds</v>
      </c>
      <c r="R153" s="427" t="str">
        <f>IF(ISBLANK(INDEX('Policy Characteristics'!L:L,MATCH($C153,'Policy Characteristics'!$C:$C,0))),"",INDEX('Policy Characteristics'!L:L,MATCH($C153,'Policy Characteristics'!$C:$C,0)))</f>
        <v>building-energy-efficiency-standards.html</v>
      </c>
    </row>
    <row r="154" spans="1:18" s="5" customFormat="1" x14ac:dyDescent="0.75">
      <c r="A154" s="427" t="str">
        <f>IF(ISBLANK(INDEX('Policy Characteristics'!A:A,MATCH($C154,'Policy Characteristics'!$C:$C,0))),"",INDEX('Policy Characteristics'!A:A,MATCH($C154,'Policy Characteristics'!$C:$C,0)))</f>
        <v>Buildings and Appliances</v>
      </c>
      <c r="B154" s="427" t="str">
        <f>IF(ISBLANK(INDEX('Policy Characteristics'!B:B,MATCH($C154,'Policy Characteristics'!$C:$C,0))),"",INDEX('Policy Characteristics'!B:B,MATCH($C154,'Policy Characteristics'!$C:$C,0)))</f>
        <v>Building Energy Efficiency Standards</v>
      </c>
      <c r="C154" s="431" t="str">
        <f t="shared" si="12"/>
        <v>Reduction in E Use Allowed by Component Eff Std</v>
      </c>
      <c r="D154" s="53" t="s">
        <v>121</v>
      </c>
      <c r="E154" s="53" t="s">
        <v>294</v>
      </c>
      <c r="F154" s="53" t="s">
        <v>171</v>
      </c>
      <c r="G154" s="53" t="s">
        <v>127</v>
      </c>
      <c r="H154" s="54">
        <v>157</v>
      </c>
      <c r="I154" s="53" t="s">
        <v>45</v>
      </c>
      <c r="J154" s="429" t="str">
        <f>IF(ISBLANK(INDEX('Policy Characteristics'!D:D,MATCH($C154,'Policy Characteristics'!$C:$C,0))),"",INDEX('Policy Characteristics'!D:D,MATCH($C154,'Policy Characteristics'!$C:$C,0)))</f>
        <v>Building Energy Efficiency Standards</v>
      </c>
      <c r="K154" s="427" t="str">
        <f>IF(ISBLANK(INDEX('Policy Characteristics'!E:E,MATCH($C154,'Policy Characteristics'!$C:$C,0))),"",INDEX('Policy Characteristics'!E:E,MATCH($C154,'Policy Characteristics'!$C:$C,0)))</f>
        <v>bldgs efficiency standards</v>
      </c>
      <c r="L154" s="450">
        <f>IF(ISBLANK(INDEX('Policy Characteristics'!F:F,MATCH($C154,'Policy Characteristics'!$C:$C,0))),"",INDEX('Policy Characteristics'!F:F,MATCH($C154,'Policy Characteristics'!$C:$C,0)))</f>
        <v>0</v>
      </c>
      <c r="M154" s="450">
        <f>IF(ISBLANK(INDEX('Policy Characteristics'!G:G,MATCH($C154,'Policy Characteristics'!$C:$C,0))),"",INDEX('Policy Characteristics'!G:G,MATCH($C154,'Policy Characteristics'!$C:$C,0)))</f>
        <v>0.75</v>
      </c>
      <c r="N154" s="450">
        <f>IF(ISBLANK(INDEX('Policy Characteristics'!H:H,MATCH($C154,'Policy Characteristics'!$C:$C,0))),"",INDEX('Policy Characteristics'!H:H,MATCH($C154,'Policy Characteristics'!$C:$C,0)))</f>
        <v>0.01</v>
      </c>
      <c r="O154" s="427" t="str">
        <f>IF(ISBLANK(INDEX('Policy Characteristics'!I:I,MATCH($C154,'Policy Characteristics'!$C:$C,0))),"",INDEX('Policy Characteristics'!I:I,MATCH($C154,'Policy Characteristics'!$C:$C,0)))</f>
        <v>% reduction in energy use</v>
      </c>
      <c r="P154" s="42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4" s="427" t="str">
        <f>IF(ISBLANK(INDEX('Policy Characteristics'!K:K,MATCH($C154,'Policy Characteristics'!$C:$C,0))),"",INDEX('Policy Characteristics'!K:K,MATCH($C154,'Policy Characteristics'!$C:$C,0)))</f>
        <v>buildings-sector-main.html#eff-stds</v>
      </c>
      <c r="R154" s="427" t="str">
        <f>IF(ISBLANK(INDEX('Policy Characteristics'!L:L,MATCH($C154,'Policy Characteristics'!$C:$C,0))),"",INDEX('Policy Characteristics'!L:L,MATCH($C154,'Policy Characteristics'!$C:$C,0)))</f>
        <v>building-energy-efficiency-standards.html</v>
      </c>
    </row>
    <row r="155" spans="1:18" s="5" customFormat="1" x14ac:dyDescent="0.75">
      <c r="A155" s="427" t="str">
        <f>IF(ISBLANK(INDEX('Policy Characteristics'!A:A,MATCH($C155,'Policy Characteristics'!$C:$C,0))),"",INDEX('Policy Characteristics'!A:A,MATCH($C155,'Policy Characteristics'!$C:$C,0)))</f>
        <v>Buildings and Appliances</v>
      </c>
      <c r="B155" s="427" t="str">
        <f>IF(ISBLANK(INDEX('Policy Characteristics'!B:B,MATCH($C155,'Policy Characteristics'!$C:$C,0))),"",INDEX('Policy Characteristics'!B:B,MATCH($C155,'Policy Characteristics'!$C:$C,0)))</f>
        <v>Building Energy Efficiency Standards</v>
      </c>
      <c r="C155" s="431" t="str">
        <f t="shared" si="12"/>
        <v>Reduction in E Use Allowed by Component Eff Std</v>
      </c>
      <c r="D155" s="53" t="s">
        <v>122</v>
      </c>
      <c r="E155" s="53" t="s">
        <v>294</v>
      </c>
      <c r="F155" s="53" t="s">
        <v>171</v>
      </c>
      <c r="G155" s="53" t="s">
        <v>128</v>
      </c>
      <c r="H155" s="54">
        <v>158</v>
      </c>
      <c r="I155" s="53" t="s">
        <v>45</v>
      </c>
      <c r="J155" s="429" t="str">
        <f>IF(ISBLANK(INDEX('Policy Characteristics'!D:D,MATCH($C155,'Policy Characteristics'!$C:$C,0))),"",INDEX('Policy Characteristics'!D:D,MATCH($C155,'Policy Characteristics'!$C:$C,0)))</f>
        <v>Building Energy Efficiency Standards</v>
      </c>
      <c r="K155" s="427" t="str">
        <f>IF(ISBLANK(INDEX('Policy Characteristics'!E:E,MATCH($C155,'Policy Characteristics'!$C:$C,0))),"",INDEX('Policy Characteristics'!E:E,MATCH($C155,'Policy Characteristics'!$C:$C,0)))</f>
        <v>bldgs efficiency standards</v>
      </c>
      <c r="L155" s="450">
        <f>IF(ISBLANK(INDEX('Policy Characteristics'!F:F,MATCH($C155,'Policy Characteristics'!$C:$C,0))),"",INDEX('Policy Characteristics'!F:F,MATCH($C155,'Policy Characteristics'!$C:$C,0)))</f>
        <v>0</v>
      </c>
      <c r="M155" s="450">
        <f>IF(ISBLANK(INDEX('Policy Characteristics'!G:G,MATCH($C155,'Policy Characteristics'!$C:$C,0))),"",INDEX('Policy Characteristics'!G:G,MATCH($C155,'Policy Characteristics'!$C:$C,0)))</f>
        <v>0.75</v>
      </c>
      <c r="N155" s="450">
        <f>IF(ISBLANK(INDEX('Policy Characteristics'!H:H,MATCH($C155,'Policy Characteristics'!$C:$C,0))),"",INDEX('Policy Characteristics'!H:H,MATCH($C155,'Policy Characteristics'!$C:$C,0)))</f>
        <v>0.01</v>
      </c>
      <c r="O155" s="427" t="str">
        <f>IF(ISBLANK(INDEX('Policy Characteristics'!I:I,MATCH($C155,'Policy Characteristics'!$C:$C,0))),"",INDEX('Policy Characteristics'!I:I,MATCH($C155,'Policy Characteristics'!$C:$C,0)))</f>
        <v>% reduction in energy use</v>
      </c>
      <c r="P155" s="42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5" s="427" t="str">
        <f>IF(ISBLANK(INDEX('Policy Characteristics'!K:K,MATCH($C155,'Policy Characteristics'!$C:$C,0))),"",INDEX('Policy Characteristics'!K:K,MATCH($C155,'Policy Characteristics'!$C:$C,0)))</f>
        <v>buildings-sector-main.html#eff-stds</v>
      </c>
      <c r="R155" s="427" t="str">
        <f>IF(ISBLANK(INDEX('Policy Characteristics'!L:L,MATCH($C155,'Policy Characteristics'!$C:$C,0))),"",INDEX('Policy Characteristics'!L:L,MATCH($C155,'Policy Characteristics'!$C:$C,0)))</f>
        <v>building-energy-efficiency-standards.html</v>
      </c>
    </row>
    <row r="156" spans="1:18" s="5" customFormat="1" x14ac:dyDescent="0.75">
      <c r="A156" s="427" t="str">
        <f>IF(ISBLANK(INDEX('Policy Characteristics'!A:A,MATCH($C156,'Policy Characteristics'!$C:$C,0))),"",INDEX('Policy Characteristics'!A:A,MATCH($C156,'Policy Characteristics'!$C:$C,0)))</f>
        <v>Buildings and Appliances</v>
      </c>
      <c r="B156" s="427" t="str">
        <f>IF(ISBLANK(INDEX('Policy Characteristics'!B:B,MATCH($C156,'Policy Characteristics'!$C:$C,0))),"",INDEX('Policy Characteristics'!B:B,MATCH($C156,'Policy Characteristics'!$C:$C,0)))</f>
        <v>Building Energy Efficiency Standards</v>
      </c>
      <c r="C156" s="431" t="str">
        <f t="shared" si="12"/>
        <v>Reduction in E Use Allowed by Component Eff Std</v>
      </c>
      <c r="D156" s="53" t="s">
        <v>123</v>
      </c>
      <c r="E156" s="53" t="s">
        <v>294</v>
      </c>
      <c r="F156" s="53" t="s">
        <v>171</v>
      </c>
      <c r="G156" s="53" t="s">
        <v>129</v>
      </c>
      <c r="H156" s="54">
        <v>159</v>
      </c>
      <c r="I156" s="53" t="s">
        <v>45</v>
      </c>
      <c r="J156" s="429" t="str">
        <f>IF(ISBLANK(INDEX('Policy Characteristics'!D:D,MATCH($C156,'Policy Characteristics'!$C:$C,0))),"",INDEX('Policy Characteristics'!D:D,MATCH($C156,'Policy Characteristics'!$C:$C,0)))</f>
        <v>Building Energy Efficiency Standards</v>
      </c>
      <c r="K156" s="427" t="str">
        <f>IF(ISBLANK(INDEX('Policy Characteristics'!E:E,MATCH($C156,'Policy Characteristics'!$C:$C,0))),"",INDEX('Policy Characteristics'!E:E,MATCH($C156,'Policy Characteristics'!$C:$C,0)))</f>
        <v>bldgs efficiency standards</v>
      </c>
      <c r="L156" s="450">
        <f>IF(ISBLANK(INDEX('Policy Characteristics'!F:F,MATCH($C156,'Policy Characteristics'!$C:$C,0))),"",INDEX('Policy Characteristics'!F:F,MATCH($C156,'Policy Characteristics'!$C:$C,0)))</f>
        <v>0</v>
      </c>
      <c r="M156" s="450">
        <f>IF(ISBLANK(INDEX('Policy Characteristics'!G:G,MATCH($C156,'Policy Characteristics'!$C:$C,0))),"",INDEX('Policy Characteristics'!G:G,MATCH($C156,'Policy Characteristics'!$C:$C,0)))</f>
        <v>0.75</v>
      </c>
      <c r="N156" s="450">
        <f>IF(ISBLANK(INDEX('Policy Characteristics'!H:H,MATCH($C156,'Policy Characteristics'!$C:$C,0))),"",INDEX('Policy Characteristics'!H:H,MATCH($C156,'Policy Characteristics'!$C:$C,0)))</f>
        <v>0.01</v>
      </c>
      <c r="O156" s="427" t="str">
        <f>IF(ISBLANK(INDEX('Policy Characteristics'!I:I,MATCH($C156,'Policy Characteristics'!$C:$C,0))),"",INDEX('Policy Characteristics'!I:I,MATCH($C156,'Policy Characteristics'!$C:$C,0)))</f>
        <v>% reduction in energy use</v>
      </c>
      <c r="P156" s="42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6" s="427" t="str">
        <f>IF(ISBLANK(INDEX('Policy Characteristics'!K:K,MATCH($C156,'Policy Characteristics'!$C:$C,0))),"",INDEX('Policy Characteristics'!K:K,MATCH($C156,'Policy Characteristics'!$C:$C,0)))</f>
        <v>buildings-sector-main.html#eff-stds</v>
      </c>
      <c r="R156" s="427" t="str">
        <f>IF(ISBLANK(INDEX('Policy Characteristics'!L:L,MATCH($C156,'Policy Characteristics'!$C:$C,0))),"",INDEX('Policy Characteristics'!L:L,MATCH($C156,'Policy Characteristics'!$C:$C,0)))</f>
        <v>building-energy-efficiency-standards.html</v>
      </c>
    </row>
    <row r="157" spans="1:18" s="5" customFormat="1" x14ac:dyDescent="0.75">
      <c r="A157" s="427" t="str">
        <f>IF(ISBLANK(INDEX('Policy Characteristics'!A:A,MATCH($C157,'Policy Characteristics'!$C:$C,0))),"",INDEX('Policy Characteristics'!A:A,MATCH($C157,'Policy Characteristics'!$C:$C,0)))</f>
        <v>Buildings and Appliances</v>
      </c>
      <c r="B157" s="427" t="str">
        <f>IF(ISBLANK(INDEX('Policy Characteristics'!B:B,MATCH($C157,'Policy Characteristics'!$C:$C,0))),"",INDEX('Policy Characteristics'!B:B,MATCH($C157,'Policy Characteristics'!$C:$C,0)))</f>
        <v>Building Energy Efficiency Standards</v>
      </c>
      <c r="C157" s="431" t="str">
        <f t="shared" si="12"/>
        <v>Reduction in E Use Allowed by Component Eff Std</v>
      </c>
      <c r="D157" s="53" t="s">
        <v>124</v>
      </c>
      <c r="E157" s="53" t="s">
        <v>294</v>
      </c>
      <c r="F157" s="53" t="s">
        <v>171</v>
      </c>
      <c r="G157" s="53" t="s">
        <v>130</v>
      </c>
      <c r="H157" s="54">
        <v>160</v>
      </c>
      <c r="I157" s="53" t="s">
        <v>45</v>
      </c>
      <c r="J157" s="429" t="str">
        <f>IF(ISBLANK(INDEX('Policy Characteristics'!D:D,MATCH($C157,'Policy Characteristics'!$C:$C,0))),"",INDEX('Policy Characteristics'!D:D,MATCH($C157,'Policy Characteristics'!$C:$C,0)))</f>
        <v>Building Energy Efficiency Standards</v>
      </c>
      <c r="K157" s="427" t="str">
        <f>IF(ISBLANK(INDEX('Policy Characteristics'!E:E,MATCH($C157,'Policy Characteristics'!$C:$C,0))),"",INDEX('Policy Characteristics'!E:E,MATCH($C157,'Policy Characteristics'!$C:$C,0)))</f>
        <v>bldgs efficiency standards</v>
      </c>
      <c r="L157" s="450">
        <f>IF(ISBLANK(INDEX('Policy Characteristics'!F:F,MATCH($C157,'Policy Characteristics'!$C:$C,0))),"",INDEX('Policy Characteristics'!F:F,MATCH($C157,'Policy Characteristics'!$C:$C,0)))</f>
        <v>0</v>
      </c>
      <c r="M157" s="450">
        <f>IF(ISBLANK(INDEX('Policy Characteristics'!G:G,MATCH($C157,'Policy Characteristics'!$C:$C,0))),"",INDEX('Policy Characteristics'!G:G,MATCH($C157,'Policy Characteristics'!$C:$C,0)))</f>
        <v>0.75</v>
      </c>
      <c r="N157" s="450">
        <f>IF(ISBLANK(INDEX('Policy Characteristics'!H:H,MATCH($C157,'Policy Characteristics'!$C:$C,0))),"",INDEX('Policy Characteristics'!H:H,MATCH($C157,'Policy Characteristics'!$C:$C,0)))</f>
        <v>0.01</v>
      </c>
      <c r="O157" s="427" t="str">
        <f>IF(ISBLANK(INDEX('Policy Characteristics'!I:I,MATCH($C157,'Policy Characteristics'!$C:$C,0))),"",INDEX('Policy Characteristics'!I:I,MATCH($C157,'Policy Characteristics'!$C:$C,0)))</f>
        <v>% reduction in energy use</v>
      </c>
      <c r="P157" s="42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7" s="427" t="str">
        <f>IF(ISBLANK(INDEX('Policy Characteristics'!K:K,MATCH($C157,'Policy Characteristics'!$C:$C,0))),"",INDEX('Policy Characteristics'!K:K,MATCH($C157,'Policy Characteristics'!$C:$C,0)))</f>
        <v>buildings-sector-main.html#eff-stds</v>
      </c>
      <c r="R157" s="427" t="str">
        <f>IF(ISBLANK(INDEX('Policy Characteristics'!L:L,MATCH($C157,'Policy Characteristics'!$C:$C,0))),"",INDEX('Policy Characteristics'!L:L,MATCH($C157,'Policy Characteristics'!$C:$C,0)))</f>
        <v>building-energy-efficiency-standards.html</v>
      </c>
    </row>
    <row r="158" spans="1:18" s="423" customFormat="1" x14ac:dyDescent="0.75">
      <c r="A158" s="427" t="str">
        <f>IF(ISBLANK(INDEX('Policy Characteristics'!A:A,MATCH($C158,'Policy Characteristics'!$C:$C,0))),"",INDEX('Policy Characteristics'!A:A,MATCH($C158,'Policy Characteristics'!$C:$C,0)))</f>
        <v>Buildings and Appliances</v>
      </c>
      <c r="B158" s="427" t="str">
        <f>IF(ISBLANK(INDEX('Policy Characteristics'!B:B,MATCH($C158,'Policy Characteristics'!$C:$C,0))),"",INDEX('Policy Characteristics'!B:B,MATCH($C158,'Policy Characteristics'!$C:$C,0)))</f>
        <v>Building Energy Efficiency Standards</v>
      </c>
      <c r="C158" s="431" t="str">
        <f t="shared" ref="C158" si="13">C$141</f>
        <v>Reduction in E Use Allowed by Component Eff Std</v>
      </c>
      <c r="D158" s="53" t="s">
        <v>125</v>
      </c>
      <c r="E158" s="53" t="s">
        <v>294</v>
      </c>
      <c r="F158" s="53" t="s">
        <v>171</v>
      </c>
      <c r="G158" s="53" t="s">
        <v>131</v>
      </c>
      <c r="H158" s="54">
        <v>161</v>
      </c>
      <c r="I158" s="53" t="s">
        <v>45</v>
      </c>
      <c r="J158" s="429" t="str">
        <f>IF(ISBLANK(INDEX('Policy Characteristics'!D:D,MATCH($C158,'Policy Characteristics'!$C:$C,0))),"",INDEX('Policy Characteristics'!D:D,MATCH($C158,'Policy Characteristics'!$C:$C,0)))</f>
        <v>Building Energy Efficiency Standards</v>
      </c>
      <c r="K158" s="427" t="str">
        <f>IF(ISBLANK(INDEX('Policy Characteristics'!E:E,MATCH($C158,'Policy Characteristics'!$C:$C,0))),"",INDEX('Policy Characteristics'!E:E,MATCH($C158,'Policy Characteristics'!$C:$C,0)))</f>
        <v>bldgs efficiency standards</v>
      </c>
      <c r="L158" s="450">
        <f>IF(ISBLANK(INDEX('Policy Characteristics'!F:F,MATCH($C158,'Policy Characteristics'!$C:$C,0))),"",INDEX('Policy Characteristics'!F:F,MATCH($C158,'Policy Characteristics'!$C:$C,0)))</f>
        <v>0</v>
      </c>
      <c r="M158" s="450">
        <f>IF(ISBLANK(INDEX('Policy Characteristics'!G:G,MATCH($C158,'Policy Characteristics'!$C:$C,0))),"",INDEX('Policy Characteristics'!G:G,MATCH($C158,'Policy Characteristics'!$C:$C,0)))</f>
        <v>0.75</v>
      </c>
      <c r="N158" s="450">
        <f>IF(ISBLANK(INDEX('Policy Characteristics'!H:H,MATCH($C158,'Policy Characteristics'!$C:$C,0))),"",INDEX('Policy Characteristics'!H:H,MATCH($C158,'Policy Characteristics'!$C:$C,0)))</f>
        <v>0.01</v>
      </c>
      <c r="O158" s="427" t="str">
        <f>IF(ISBLANK(INDEX('Policy Characteristics'!I:I,MATCH($C158,'Policy Characteristics'!$C:$C,0))),"",INDEX('Policy Characteristics'!I:I,MATCH($C158,'Policy Characteristics'!$C:$C,0)))</f>
        <v>% reduction in energy use</v>
      </c>
      <c r="P158" s="42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8" s="427" t="str">
        <f>IF(ISBLANK(INDEX('Policy Characteristics'!K:K,MATCH($C158,'Policy Characteristics'!$C:$C,0))),"",INDEX('Policy Characteristics'!K:K,MATCH($C158,'Policy Characteristics'!$C:$C,0)))</f>
        <v>buildings-sector-main.html#eff-stds</v>
      </c>
      <c r="R158" s="427" t="str">
        <f>IF(ISBLANK(INDEX('Policy Characteristics'!L:L,MATCH($C158,'Policy Characteristics'!$C:$C,0))),"",INDEX('Policy Characteristics'!L:L,MATCH($C158,'Policy Characteristics'!$C:$C,0)))</f>
        <v>building-energy-efficiency-standards.html</v>
      </c>
    </row>
    <row r="159" spans="1:18" s="5" customFormat="1" x14ac:dyDescent="0.75">
      <c r="A159" s="427" t="str">
        <f>IF(ISBLANK(INDEX('Policy Characteristics'!A:A,MATCH($C159,'Policy Characteristics'!$C:$C,0))),"",INDEX('Policy Characteristics'!A:A,MATCH($C159,'Policy Characteristics'!$C:$C,0)))</f>
        <v>Buildings and Appliances</v>
      </c>
      <c r="B159" s="427" t="str">
        <f>IF(ISBLANK(INDEX('Policy Characteristics'!B:B,MATCH($C159,'Policy Characteristics'!$C:$C,0))),"",INDEX('Policy Characteristics'!B:B,MATCH($C159,'Policy Characteristics'!$C:$C,0)))</f>
        <v>Contractor Training</v>
      </c>
      <c r="C159" s="432" t="s">
        <v>7</v>
      </c>
      <c r="D159" s="53"/>
      <c r="E159" s="53"/>
      <c r="F159" s="53"/>
      <c r="G159" s="53"/>
      <c r="H159" s="54">
        <v>19</v>
      </c>
      <c r="I159" s="53" t="s">
        <v>45</v>
      </c>
      <c r="J159" s="429" t="str">
        <f>IF(ISBLANK(INDEX('Policy Characteristics'!D:D,MATCH($C159,'Policy Characteristics'!$C:$C,0))),"",INDEX('Policy Characteristics'!D:D,MATCH($C159,'Policy Characteristics'!$C:$C,0)))</f>
        <v>Contractor Training</v>
      </c>
      <c r="K159" s="427" t="str">
        <f>IF(ISBLANK(INDEX('Policy Characteristics'!E:E,MATCH($C159,'Policy Characteristics'!$C:$C,0))),"",INDEX('Policy Characteristics'!E:E,MATCH($C159,'Policy Characteristics'!$C:$C,0)))</f>
        <v>bldgs contractor training</v>
      </c>
      <c r="L159" s="427">
        <f>IF(ISBLANK(INDEX('Policy Characteristics'!F:F,MATCH($C159,'Policy Characteristics'!$C:$C,0))),"",INDEX('Policy Characteristics'!F:F,MATCH($C159,'Policy Characteristics'!$C:$C,0)))</f>
        <v>0</v>
      </c>
      <c r="M159" s="427">
        <f>IF(ISBLANK(INDEX('Policy Characteristics'!G:G,MATCH($C159,'Policy Characteristics'!$C:$C,0))),"",INDEX('Policy Characteristics'!G:G,MATCH($C159,'Policy Characteristics'!$C:$C,0)))</f>
        <v>1</v>
      </c>
      <c r="N159" s="427">
        <f>IF(ISBLANK(INDEX('Policy Characteristics'!H:H,MATCH($C159,'Policy Characteristics'!$C:$C,0))),"",INDEX('Policy Characteristics'!H:H,MATCH($C159,'Policy Characteristics'!$C:$C,0)))</f>
        <v>1</v>
      </c>
      <c r="O159" s="427" t="str">
        <f>IF(ISBLANK(INDEX('Policy Characteristics'!I:I,MATCH($C159,'Policy Characteristics'!$C:$C,0))),"",INDEX('Policy Characteristics'!I:I,MATCH($C159,'Policy Characteristics'!$C:$C,0)))</f>
        <v>on/off</v>
      </c>
      <c r="P159" s="42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v>
      </c>
      <c r="Q159" s="427" t="str">
        <f>IF(ISBLANK(INDEX('Policy Characteristics'!K:K,MATCH($C159,'Policy Characteristics'!$C:$C,0))),"",INDEX('Policy Characteristics'!K:K,MATCH($C159,'Policy Characteristics'!$C:$C,0)))</f>
        <v>buildings-sector-main.html#contractor-ed</v>
      </c>
      <c r="R159" s="427" t="str">
        <f>IF(ISBLANK(INDEX('Policy Characteristics'!L:L,MATCH($C159,'Policy Characteristics'!$C:$C,0))),"",INDEX('Policy Characteristics'!L:L,MATCH($C159,'Policy Characteristics'!$C:$C,0)))</f>
        <v>contractor-training.html</v>
      </c>
    </row>
    <row r="160" spans="1:18" s="5" customFormat="1" x14ac:dyDescent="0.75">
      <c r="A160" s="427" t="str">
        <f>IF(ISBLANK(INDEX('Policy Characteristics'!A:A,MATCH($C160,'Policy Characteristics'!$C:$C,0))),"",INDEX('Policy Characteristics'!A:A,MATCH($C160,'Policy Characteristics'!$C:$C,0)))</f>
        <v>Buildings and Appliances</v>
      </c>
      <c r="B160" s="427" t="str">
        <f>IF(ISBLANK(INDEX('Policy Characteristics'!B:B,MATCH($C160,'Policy Characteristics'!$C:$C,0))),"",INDEX('Policy Characteristics'!B:B,MATCH($C160,'Policy Characteristics'!$C:$C,0)))</f>
        <v>Distributed Solar Carve-Out</v>
      </c>
      <c r="C160" s="432" t="s">
        <v>318</v>
      </c>
      <c r="D160" s="53"/>
      <c r="E160" s="53"/>
      <c r="F160" s="53"/>
      <c r="G160" s="53"/>
      <c r="H160" s="54">
        <v>146</v>
      </c>
      <c r="I160" s="53" t="s">
        <v>45</v>
      </c>
      <c r="J160" s="429" t="str">
        <f>IF(ISBLANK(INDEX('Policy Characteristics'!D:D,MATCH($C160,'Policy Characteristics'!$C:$C,0))),"",INDEX('Policy Characteristics'!D:D,MATCH($C160,'Policy Characteristics'!$C:$C,0)))</f>
        <v>Distributed Solar Promotion</v>
      </c>
      <c r="K160" s="427" t="str">
        <f>IF(ISBLANK(INDEX('Policy Characteristics'!E:E,MATCH($C160,'Policy Characteristics'!$C:$C,0))),"",INDEX('Policy Characteristics'!E:E,MATCH($C160,'Policy Characteristics'!$C:$C,0)))</f>
        <v>bldgs min fraction distributed solar</v>
      </c>
      <c r="L160" s="450">
        <f>IF(ISBLANK(INDEX('Policy Characteristics'!F:F,MATCH($C160,'Policy Characteristics'!$C:$C,0))),"",INDEX('Policy Characteristics'!F:F,MATCH($C160,'Policy Characteristics'!$C:$C,0)))</f>
        <v>0</v>
      </c>
      <c r="M160" s="450">
        <f>IF(ISBLANK(INDEX('Policy Characteristics'!G:G,MATCH($C160,'Policy Characteristics'!$C:$C,0))),"",INDEX('Policy Characteristics'!G:G,MATCH($C160,'Policy Characteristics'!$C:$C,0)))</f>
        <v>0.24</v>
      </c>
      <c r="N160" s="450">
        <f>IF(ISBLANK(INDEX('Policy Characteristics'!H:H,MATCH($C160,'Policy Characteristics'!$C:$C,0))),"",INDEX('Policy Characteristics'!H:H,MATCH($C160,'Policy Characteristics'!$C:$C,0)))</f>
        <v>5.0000000000000001E-3</v>
      </c>
      <c r="O160" s="427" t="str">
        <f>IF(ISBLANK(INDEX('Policy Characteristics'!I:I,MATCH($C160,'Policy Characteristics'!$C:$C,0))),"",INDEX('Policy Characteristics'!I:I,MATCH($C160,'Policy Characteristics'!$C:$C,0)))</f>
        <v>minimum % elec from solar</v>
      </c>
      <c r="P160" s="42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v>
      </c>
      <c r="Q160" s="427" t="str">
        <f>IF(ISBLANK(INDEX('Policy Characteristics'!K:K,MATCH($C160,'Policy Characteristics'!$C:$C,0))),"",INDEX('Policy Characteristics'!K:K,MATCH($C160,'Policy Characteristics'!$C:$C,0)))</f>
        <v>buildings-sector-main.html#solar-carve-out</v>
      </c>
      <c r="R160" s="427" t="str">
        <f>IF(ISBLANK(INDEX('Policy Characteristics'!L:L,MATCH($C160,'Policy Characteristics'!$C:$C,0))),"",INDEX('Policy Characteristics'!L:L,MATCH($C160,'Policy Characteristics'!$C:$C,0)))</f>
        <v>solar-carve-out.html</v>
      </c>
    </row>
    <row r="161" spans="1:18" s="5" customFormat="1" x14ac:dyDescent="0.75">
      <c r="A161" s="427" t="str">
        <f>IF(ISBLANK(INDEX('Policy Characteristics'!A:A,MATCH($C161,'Policy Characteristics'!$C:$C,0))),"",INDEX('Policy Characteristics'!A:A,MATCH($C161,'Policy Characteristics'!$C:$C,0)))</f>
        <v>Buildings and Appliances</v>
      </c>
      <c r="B161" s="427" t="str">
        <f>IF(ISBLANK(INDEX('Policy Characteristics'!B:B,MATCH($C161,'Policy Characteristics'!$C:$C,0))),"",INDEX('Policy Characteristics'!B:B,MATCH($C161,'Policy Characteristics'!$C:$C,0)))</f>
        <v>Distributed Solar Subsidy</v>
      </c>
      <c r="C161" s="432" t="s">
        <v>281</v>
      </c>
      <c r="D161" s="53"/>
      <c r="E161" s="53"/>
      <c r="F161" s="53"/>
      <c r="G161" s="53"/>
      <c r="H161" s="54">
        <v>147</v>
      </c>
      <c r="I161" s="53" t="s">
        <v>45</v>
      </c>
      <c r="J161" s="429" t="str">
        <f>IF(ISBLANK(INDEX('Policy Characteristics'!D:D,MATCH($C161,'Policy Characteristics'!$C:$C,0))),"",INDEX('Policy Characteristics'!D:D,MATCH($C161,'Policy Characteristics'!$C:$C,0)))</f>
        <v>Distributed Solar Promotion</v>
      </c>
      <c r="K161" s="427" t="str">
        <f>IF(ISBLANK(INDEX('Policy Characteristics'!E:E,MATCH($C161,'Policy Characteristics'!$C:$C,0))),"",INDEX('Policy Characteristics'!E:E,MATCH($C161,'Policy Characteristics'!$C:$C,0)))</f>
        <v>bldgs distributed solar subsidy</v>
      </c>
      <c r="L161" s="450">
        <f>IF(ISBLANK(INDEX('Policy Characteristics'!F:F,MATCH($C161,'Policy Characteristics'!$C:$C,0))),"",INDEX('Policy Characteristics'!F:F,MATCH($C161,'Policy Characteristics'!$C:$C,0)))</f>
        <v>0</v>
      </c>
      <c r="M161" s="450">
        <f>IF(ISBLANK(INDEX('Policy Characteristics'!G:G,MATCH($C161,'Policy Characteristics'!$C:$C,0))),"",INDEX('Policy Characteristics'!G:G,MATCH($C161,'Policy Characteristics'!$C:$C,0)))</f>
        <v>0.5</v>
      </c>
      <c r="N161" s="450">
        <f>IF(ISBLANK(INDEX('Policy Characteristics'!H:H,MATCH($C161,'Policy Characteristics'!$C:$C,0))),"",INDEX('Policy Characteristics'!H:H,MATCH($C161,'Policy Characteristics'!$C:$C,0)))</f>
        <v>0.01</v>
      </c>
      <c r="O161" s="427" t="str">
        <f>IF(ISBLANK(INDEX('Policy Characteristics'!I:I,MATCH($C161,'Policy Characteristics'!$C:$C,0))),"",INDEX('Policy Characteristics'!I:I,MATCH($C161,'Policy Characteristics'!$C:$C,0)))</f>
        <v>% of PV system cost</v>
      </c>
      <c r="P161" s="42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v>
      </c>
      <c r="Q161" s="427" t="str">
        <f>IF(ISBLANK(INDEX('Policy Characteristics'!K:K,MATCH($C161,'Policy Characteristics'!$C:$C,0))),"",INDEX('Policy Characteristics'!K:K,MATCH($C161,'Policy Characteristics'!$C:$C,0)))</f>
        <v>buildings-sector-main.html#distributed-solar-subsidy</v>
      </c>
      <c r="R161" s="427" t="str">
        <f>IF(ISBLANK(INDEX('Policy Characteristics'!L:L,MATCH($C161,'Policy Characteristics'!$C:$C,0))),"",INDEX('Policy Characteristics'!L:L,MATCH($C161,'Policy Characteristics'!$C:$C,0)))</f>
        <v>distributed-solar-subsidy.html</v>
      </c>
    </row>
    <row r="162" spans="1:18" s="5" customFormat="1" x14ac:dyDescent="0.75">
      <c r="A162" s="427" t="str">
        <f>IF(ISBLANK(INDEX('Policy Characteristics'!A:A,MATCH($C162,'Policy Characteristics'!$C:$C,0))),"",INDEX('Policy Characteristics'!A:A,MATCH($C162,'Policy Characteristics'!$C:$C,0)))</f>
        <v>Buildings and Appliances</v>
      </c>
      <c r="B162" s="427" t="str">
        <f>IF(ISBLANK(INDEX('Policy Characteristics'!B:B,MATCH($C162,'Policy Characteristics'!$C:$C,0))),"",INDEX('Policy Characteristics'!B:B,MATCH($C162,'Policy Characteristics'!$C:$C,0)))</f>
        <v>Improved Labeling</v>
      </c>
      <c r="C162" s="432" t="s">
        <v>132</v>
      </c>
      <c r="D162" s="53"/>
      <c r="E162" s="53"/>
      <c r="F162" s="53"/>
      <c r="G162" s="53"/>
      <c r="H162" s="54">
        <v>20</v>
      </c>
      <c r="I162" s="53" t="s">
        <v>45</v>
      </c>
      <c r="J162" s="429" t="str">
        <f>IF(ISBLANK(INDEX('Policy Characteristics'!D:D,MATCH($C162,'Policy Characteristics'!$C:$C,0))),"",INDEX('Policy Characteristics'!D:D,MATCH($C162,'Policy Characteristics'!$C:$C,0)))</f>
        <v>Improved Labeling</v>
      </c>
      <c r="K162" s="427" t="str">
        <f>IF(ISBLANK(INDEX('Policy Characteristics'!E:E,MATCH($C162,'Policy Characteristics'!$C:$C,0))),"",INDEX('Policy Characteristics'!E:E,MATCH($C162,'Policy Characteristics'!$C:$C,0)))</f>
        <v>bldgs device labeling</v>
      </c>
      <c r="L162" s="427">
        <f>IF(ISBLANK(INDEX('Policy Characteristics'!F:F,MATCH($C162,'Policy Characteristics'!$C:$C,0))),"",INDEX('Policy Characteristics'!F:F,MATCH($C162,'Policy Characteristics'!$C:$C,0)))</f>
        <v>0</v>
      </c>
      <c r="M162" s="427">
        <f>IF(ISBLANK(INDEX('Policy Characteristics'!G:G,MATCH($C162,'Policy Characteristics'!$C:$C,0))),"",INDEX('Policy Characteristics'!G:G,MATCH($C162,'Policy Characteristics'!$C:$C,0)))</f>
        <v>1</v>
      </c>
      <c r="N162" s="427">
        <f>IF(ISBLANK(INDEX('Policy Characteristics'!H:H,MATCH($C162,'Policy Characteristics'!$C:$C,0))),"",INDEX('Policy Characteristics'!H:H,MATCH($C162,'Policy Characteristics'!$C:$C,0)))</f>
        <v>1</v>
      </c>
      <c r="O162" s="427" t="str">
        <f>IF(ISBLANK(INDEX('Policy Characteristics'!I:I,MATCH($C162,'Policy Characteristics'!$C:$C,0))),"",INDEX('Policy Characteristics'!I:I,MATCH($C162,'Policy Characteristics'!$C:$C,0)))</f>
        <v>on/off</v>
      </c>
      <c r="P162" s="42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427" t="str">
        <f>IF(ISBLANK(INDEX('Policy Characteristics'!K:K,MATCH($C162,'Policy Characteristics'!$C:$C,0))),"",INDEX('Policy Characteristics'!K:K,MATCH($C162,'Policy Characteristics'!$C:$C,0)))</f>
        <v>buildings-sector-main.html#device-labeling</v>
      </c>
      <c r="R162" s="427" t="str">
        <f>IF(ISBLANK(INDEX('Policy Characteristics'!L:L,MATCH($C162,'Policy Characteristics'!$C:$C,0))),"",INDEX('Policy Characteristics'!L:L,MATCH($C162,'Policy Characteristics'!$C:$C,0)))</f>
        <v>improved-labeling.html</v>
      </c>
    </row>
    <row r="163" spans="1:18" s="5" customFormat="1" x14ac:dyDescent="0.75">
      <c r="A163" s="427" t="str">
        <f>IF(ISBLANK(INDEX('Policy Characteristics'!A:A,MATCH($C163,'Policy Characteristics'!$C:$C,0))),"",INDEX('Policy Characteristics'!A:A,MATCH($C163,'Policy Characteristics'!$C:$C,0)))</f>
        <v>Buildings and Appliances</v>
      </c>
      <c r="B163" s="427" t="str">
        <f>IF(ISBLANK(INDEX('Policy Characteristics'!B:B,MATCH($C163,'Policy Characteristics'!$C:$C,0))),"",INDEX('Policy Characteristics'!B:B,MATCH($C163,'Policy Characteristics'!$C:$C,0)))</f>
        <v>Retrofit Existing Buildings</v>
      </c>
      <c r="C163" s="432" t="s">
        <v>2550</v>
      </c>
      <c r="D163" s="53" t="s">
        <v>292</v>
      </c>
      <c r="E163" s="53"/>
      <c r="F163" s="53" t="s">
        <v>296</v>
      </c>
      <c r="G163" s="53"/>
      <c r="H163" s="54">
        <v>378</v>
      </c>
      <c r="I163" s="53" t="s">
        <v>45</v>
      </c>
      <c r="J163" s="429" t="str">
        <f>IF(ISBLANK(INDEX('Policy Characteristics'!D:D,MATCH($C163,'Policy Characteristics'!$C:$C,0))),"",INDEX('Policy Characteristics'!D:D,MATCH($C163,'Policy Characteristics'!$C:$C,0)))</f>
        <v>Increased Retrofitting</v>
      </c>
      <c r="K163" s="427" t="str">
        <f>IF(ISBLANK(INDEX('Policy Characteristics'!E:E,MATCH($C163,'Policy Characteristics'!$C:$C,0))),"",INDEX('Policy Characteristics'!E:E,MATCH($C163,'Policy Characteristics'!$C:$C,0)))</f>
        <v>bldgs retrofitting</v>
      </c>
      <c r="L163" s="450">
        <f>IF(ISBLANK(INDEX('Policy Characteristics'!F:F,MATCH($C163,'Policy Characteristics'!$C:$C,0))),"",INDEX('Policy Characteristics'!F:F,MATCH($C163,'Policy Characteristics'!$C:$C,0)))</f>
        <v>0</v>
      </c>
      <c r="M163" s="450">
        <f>IF(ISBLANK(INDEX('Policy Characteristics'!G:G,MATCH($C163,'Policy Characteristics'!$C:$C,0))),"",INDEX('Policy Characteristics'!G:G,MATCH($C163,'Policy Characteristics'!$C:$C,0)))</f>
        <v>0.5</v>
      </c>
      <c r="N163" s="450">
        <f>IF(ISBLANK(INDEX('Policy Characteristics'!H:H,MATCH($C163,'Policy Characteristics'!$C:$C,0))),"",INDEX('Policy Characteristics'!H:H,MATCH($C163,'Policy Characteristics'!$C:$C,0)))</f>
        <v>0.01</v>
      </c>
      <c r="O163" s="427" t="str">
        <f>IF(ISBLANK(INDEX('Policy Characteristics'!I:I,MATCH($C163,'Policy Characteristics'!$C:$C,0))),"",INDEX('Policy Characteristics'!I:I,MATCH($C163,'Policy Characteristics'!$C:$C,0)))</f>
        <v>% of existing buildings</v>
      </c>
      <c r="P163" s="42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3" s="427" t="str">
        <f>IF(ISBLANK(INDEX('Policy Characteristics'!K:K,MATCH($C163,'Policy Characteristics'!$C:$C,0))),"",INDEX('Policy Characteristics'!K:K,MATCH($C163,'Policy Characteristics'!$C:$C,0)))</f>
        <v>buildings-sector-main.html#retrofitting</v>
      </c>
      <c r="R163" s="427" t="str">
        <f>IF(ISBLANK(INDEX('Policy Characteristics'!L:L,MATCH($C163,'Policy Characteristics'!$C:$C,0))),"",INDEX('Policy Characteristics'!L:L,MATCH($C163,'Policy Characteristics'!$C:$C,0)))</f>
        <v>increased-retrofitting.html</v>
      </c>
    </row>
    <row r="164" spans="1:18" s="5" customFormat="1" x14ac:dyDescent="0.75">
      <c r="A164" s="427" t="str">
        <f>IF(ISBLANK(INDEX('Policy Characteristics'!A:A,MATCH($C164,'Policy Characteristics'!$C:$C,0))),"",INDEX('Policy Characteristics'!A:A,MATCH($C164,'Policy Characteristics'!$C:$C,0)))</f>
        <v>Buildings and Appliances</v>
      </c>
      <c r="B164" s="427" t="str">
        <f>IF(ISBLANK(INDEX('Policy Characteristics'!B:B,MATCH($C164,'Policy Characteristics'!$C:$C,0))),"",INDEX('Policy Characteristics'!B:B,MATCH($C164,'Policy Characteristics'!$C:$C,0)))</f>
        <v>Retrofit Existing Buildings</v>
      </c>
      <c r="C164" s="431" t="str">
        <f t="shared" ref="C164:C165" si="14">C$163</f>
        <v>Share of Preexisting Buildings Subject to Retrofitting</v>
      </c>
      <c r="D164" s="53" t="s">
        <v>293</v>
      </c>
      <c r="E164" s="53"/>
      <c r="F164" s="53" t="s">
        <v>295</v>
      </c>
      <c r="G164" s="53"/>
      <c r="H164" s="54">
        <v>379</v>
      </c>
      <c r="I164" s="53" t="s">
        <v>45</v>
      </c>
      <c r="J164" s="429" t="str">
        <f>IF(ISBLANK(INDEX('Policy Characteristics'!D:D,MATCH($C164,'Policy Characteristics'!$C:$C,0))),"",INDEX('Policy Characteristics'!D:D,MATCH($C164,'Policy Characteristics'!$C:$C,0)))</f>
        <v>Increased Retrofitting</v>
      </c>
      <c r="K164" s="427" t="str">
        <f>IF(ISBLANK(INDEX('Policy Characteristics'!E:E,MATCH($C164,'Policy Characteristics'!$C:$C,0))),"",INDEX('Policy Characteristics'!E:E,MATCH($C164,'Policy Characteristics'!$C:$C,0)))</f>
        <v>bldgs retrofitting</v>
      </c>
      <c r="L164" s="450">
        <f>IF(ISBLANK(INDEX('Policy Characteristics'!F:F,MATCH($C164,'Policy Characteristics'!$C:$C,0))),"",INDEX('Policy Characteristics'!F:F,MATCH($C164,'Policy Characteristics'!$C:$C,0)))</f>
        <v>0</v>
      </c>
      <c r="M164" s="450">
        <f>IF(ISBLANK(INDEX('Policy Characteristics'!G:G,MATCH($C164,'Policy Characteristics'!$C:$C,0))),"",INDEX('Policy Characteristics'!G:G,MATCH($C164,'Policy Characteristics'!$C:$C,0)))</f>
        <v>0.5</v>
      </c>
      <c r="N164" s="450">
        <f>IF(ISBLANK(INDEX('Policy Characteristics'!H:H,MATCH($C164,'Policy Characteristics'!$C:$C,0))),"",INDEX('Policy Characteristics'!H:H,MATCH($C164,'Policy Characteristics'!$C:$C,0)))</f>
        <v>0.01</v>
      </c>
      <c r="O164" s="427" t="str">
        <f>IF(ISBLANK(INDEX('Policy Characteristics'!I:I,MATCH($C164,'Policy Characteristics'!$C:$C,0))),"",INDEX('Policy Characteristics'!I:I,MATCH($C164,'Policy Characteristics'!$C:$C,0)))</f>
        <v>% of existing buildings</v>
      </c>
      <c r="P164" s="42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4" s="427" t="str">
        <f>IF(ISBLANK(INDEX('Policy Characteristics'!K:K,MATCH($C164,'Policy Characteristics'!$C:$C,0))),"",INDEX('Policy Characteristics'!K:K,MATCH($C164,'Policy Characteristics'!$C:$C,0)))</f>
        <v>buildings-sector-main.html#retrofitting</v>
      </c>
      <c r="R164" s="427" t="str">
        <f>IF(ISBLANK(INDEX('Policy Characteristics'!L:L,MATCH($C164,'Policy Characteristics'!$C:$C,0))),"",INDEX('Policy Characteristics'!L:L,MATCH($C164,'Policy Characteristics'!$C:$C,0)))</f>
        <v>increased-retrofitting.html</v>
      </c>
    </row>
    <row r="165" spans="1:18" s="5" customFormat="1" x14ac:dyDescent="0.75">
      <c r="A165" s="427" t="str">
        <f>IF(ISBLANK(INDEX('Policy Characteristics'!A:A,MATCH($C165,'Policy Characteristics'!$C:$C,0))),"",INDEX('Policy Characteristics'!A:A,MATCH($C165,'Policy Characteristics'!$C:$C,0)))</f>
        <v>Buildings and Appliances</v>
      </c>
      <c r="B165" s="427" t="str">
        <f>IF(ISBLANK(INDEX('Policy Characteristics'!B:B,MATCH($C165,'Policy Characteristics'!$C:$C,0))),"",INDEX('Policy Characteristics'!B:B,MATCH($C165,'Policy Characteristics'!$C:$C,0)))</f>
        <v>Retrofit Existing Buildings</v>
      </c>
      <c r="C165" s="433" t="str">
        <f t="shared" si="14"/>
        <v>Share of Preexisting Buildings Subject to Retrofitting</v>
      </c>
      <c r="D165" s="53" t="s">
        <v>294</v>
      </c>
      <c r="E165" s="53"/>
      <c r="F165" s="53" t="s">
        <v>171</v>
      </c>
      <c r="G165" s="53"/>
      <c r="H165" s="54">
        <v>380</v>
      </c>
      <c r="I165" s="53" t="s">
        <v>45</v>
      </c>
      <c r="J165" s="429" t="str">
        <f>IF(ISBLANK(INDEX('Policy Characteristics'!D:D,MATCH($C165,'Policy Characteristics'!$C:$C,0))),"",INDEX('Policy Characteristics'!D:D,MATCH($C165,'Policy Characteristics'!$C:$C,0)))</f>
        <v>Increased Retrofitting</v>
      </c>
      <c r="K165" s="427" t="str">
        <f>IF(ISBLANK(INDEX('Policy Characteristics'!E:E,MATCH($C165,'Policy Characteristics'!$C:$C,0))),"",INDEX('Policy Characteristics'!E:E,MATCH($C165,'Policy Characteristics'!$C:$C,0)))</f>
        <v>bldgs retrofitting</v>
      </c>
      <c r="L165" s="450">
        <f>IF(ISBLANK(INDEX('Policy Characteristics'!F:F,MATCH($C165,'Policy Characteristics'!$C:$C,0))),"",INDEX('Policy Characteristics'!F:F,MATCH($C165,'Policy Characteristics'!$C:$C,0)))</f>
        <v>0</v>
      </c>
      <c r="M165" s="450">
        <f>IF(ISBLANK(INDEX('Policy Characteristics'!G:G,MATCH($C165,'Policy Characteristics'!$C:$C,0))),"",INDEX('Policy Characteristics'!G:G,MATCH($C165,'Policy Characteristics'!$C:$C,0)))</f>
        <v>0.5</v>
      </c>
      <c r="N165" s="450">
        <f>IF(ISBLANK(INDEX('Policy Characteristics'!H:H,MATCH($C165,'Policy Characteristics'!$C:$C,0))),"",INDEX('Policy Characteristics'!H:H,MATCH($C165,'Policy Characteristics'!$C:$C,0)))</f>
        <v>0.01</v>
      </c>
      <c r="O165" s="427" t="str">
        <f>IF(ISBLANK(INDEX('Policy Characteristics'!I:I,MATCH($C165,'Policy Characteristics'!$C:$C,0))),"",INDEX('Policy Characteristics'!I:I,MATCH($C165,'Policy Characteristics'!$C:$C,0)))</f>
        <v>% of existing buildings</v>
      </c>
      <c r="P165" s="42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5" s="427" t="str">
        <f>IF(ISBLANK(INDEX('Policy Characteristics'!K:K,MATCH($C165,'Policy Characteristics'!$C:$C,0))),"",INDEX('Policy Characteristics'!K:K,MATCH($C165,'Policy Characteristics'!$C:$C,0)))</f>
        <v>buildings-sector-main.html#retrofitting</v>
      </c>
      <c r="R165" s="427" t="str">
        <f>IF(ISBLANK(INDEX('Policy Characteristics'!L:L,MATCH($C165,'Policy Characteristics'!$C:$C,0))),"",INDEX('Policy Characteristics'!L:L,MATCH($C165,'Policy Characteristics'!$C:$C,0)))</f>
        <v>increased-retrofitting.html</v>
      </c>
    </row>
    <row r="166" spans="1:18" s="5" customFormat="1" x14ac:dyDescent="0.75">
      <c r="A166" s="427" t="str">
        <f>IF(ISBLANK(INDEX('Policy Characteristics'!A:A,MATCH($C166,'Policy Characteristics'!$C:$C,0))),"",INDEX('Policy Characteristics'!A:A,MATCH($C166,'Policy Characteristics'!$C:$C,0)))</f>
        <v>Buildings and Appliances</v>
      </c>
      <c r="B166" s="427" t="str">
        <f>IF(ISBLANK(INDEX('Policy Characteristics'!B:B,MATCH($C166,'Policy Characteristics'!$C:$C,0))),"",INDEX('Policy Characteristics'!B:B,MATCH($C166,'Policy Characteristics'!$C:$C,0)))</f>
        <v>Rebate for Efficient Products</v>
      </c>
      <c r="C166" s="432" t="s">
        <v>6</v>
      </c>
      <c r="D166" s="53" t="s">
        <v>120</v>
      </c>
      <c r="E166" s="53"/>
      <c r="F166" s="53" t="s">
        <v>126</v>
      </c>
      <c r="G166" s="53"/>
      <c r="H166" s="54">
        <v>27</v>
      </c>
      <c r="I166" s="53" t="s">
        <v>45</v>
      </c>
      <c r="J166" s="429" t="str">
        <f>IF(ISBLANK(INDEX('Policy Characteristics'!D:D,MATCH($C166,'Policy Characteristics'!$C:$C,0))),"",INDEX('Policy Characteristics'!D:D,MATCH($C166,'Policy Characteristics'!$C:$C,0)))</f>
        <v>Rebate for Efficient Products</v>
      </c>
      <c r="K166" s="427" t="str">
        <f>IF(ISBLANK(INDEX('Policy Characteristics'!E:E,MATCH($C166,'Policy Characteristics'!$C:$C,0))),"",INDEX('Policy Characteristics'!E:E,MATCH($C166,'Policy Characteristics'!$C:$C,0)))</f>
        <v>bldgs rebate</v>
      </c>
      <c r="L166" s="427">
        <f>IF(ISBLANK(INDEX('Policy Characteristics'!F:F,MATCH($C166,'Policy Characteristics'!$C:$C,0))),"",INDEX('Policy Characteristics'!F:F,MATCH($C166,'Policy Characteristics'!$C:$C,0)))</f>
        <v>0</v>
      </c>
      <c r="M166" s="427">
        <f>IF(ISBLANK(INDEX('Policy Characteristics'!G:G,MATCH($C166,'Policy Characteristics'!$C:$C,0))),"",INDEX('Policy Characteristics'!G:G,MATCH($C166,'Policy Characteristics'!$C:$C,0)))</f>
        <v>1</v>
      </c>
      <c r="N166" s="427">
        <f>IF(ISBLANK(INDEX('Policy Characteristics'!H:H,MATCH($C166,'Policy Characteristics'!$C:$C,0))),"",INDEX('Policy Characteristics'!H:H,MATCH($C166,'Policy Characteristics'!$C:$C,0)))</f>
        <v>1</v>
      </c>
      <c r="O166" s="427" t="str">
        <f>IF(ISBLANK(INDEX('Policy Characteristics'!I:I,MATCH($C166,'Policy Characteristics'!$C:$C,0))),"",INDEX('Policy Characteristics'!I:I,MATCH($C166,'Policy Characteristics'!$C:$C,0)))</f>
        <v>on/off</v>
      </c>
      <c r="P166" s="42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427" t="str">
        <f>IF(ISBLANK(INDEX('Policy Characteristics'!K:K,MATCH($C166,'Policy Characteristics'!$C:$C,0))),"",INDEX('Policy Characteristics'!K:K,MATCH($C166,'Policy Characteristics'!$C:$C,0)))</f>
        <v>buildings-sector-main.html#rebate</v>
      </c>
      <c r="R166" s="427" t="str">
        <f>IF(ISBLANK(INDEX('Policy Characteristics'!L:L,MATCH($C166,'Policy Characteristics'!$C:$C,0))),"",INDEX('Policy Characteristics'!L:L,MATCH($C166,'Policy Characteristics'!$C:$C,0)))</f>
        <v>rebate-for-efficient-products.html</v>
      </c>
    </row>
    <row r="167" spans="1:18" s="5" customFormat="1" x14ac:dyDescent="0.75">
      <c r="A167" s="427" t="str">
        <f>IF(ISBLANK(INDEX('Policy Characteristics'!A:A,MATCH($C167,'Policy Characteristics'!$C:$C,0))),"",INDEX('Policy Characteristics'!A:A,MATCH($C167,'Policy Characteristics'!$C:$C,0)))</f>
        <v>Buildings and Appliances</v>
      </c>
      <c r="B167" s="427" t="str">
        <f>IF(ISBLANK(INDEX('Policy Characteristics'!B:B,MATCH($C167,'Policy Characteristics'!$C:$C,0))),"",INDEX('Policy Characteristics'!B:B,MATCH($C167,'Policy Characteristics'!$C:$C,0)))</f>
        <v>Rebate for Efficient Products</v>
      </c>
      <c r="C167" s="431" t="str">
        <f t="shared" ref="C167:C171" si="15">C$166</f>
        <v>Boolean Rebate Program for Efficient Components</v>
      </c>
      <c r="D167" s="53" t="s">
        <v>121</v>
      </c>
      <c r="E167" s="53"/>
      <c r="F167" s="53" t="s">
        <v>127</v>
      </c>
      <c r="G167" s="53"/>
      <c r="H167" s="54">
        <v>28</v>
      </c>
      <c r="I167" s="53" t="s">
        <v>45</v>
      </c>
      <c r="J167" s="429" t="str">
        <f>IF(ISBLANK(INDEX('Policy Characteristics'!D:D,MATCH($C167,'Policy Characteristics'!$C:$C,0))),"",INDEX('Policy Characteristics'!D:D,MATCH($C167,'Policy Characteristics'!$C:$C,0)))</f>
        <v>Rebate for Efficient Products</v>
      </c>
      <c r="K167" s="427" t="str">
        <f>IF(ISBLANK(INDEX('Policy Characteristics'!E:E,MATCH($C167,'Policy Characteristics'!$C:$C,0))),"",INDEX('Policy Characteristics'!E:E,MATCH($C167,'Policy Characteristics'!$C:$C,0)))</f>
        <v>bldgs rebate</v>
      </c>
      <c r="L167" s="427">
        <f>IF(ISBLANK(INDEX('Policy Characteristics'!F:F,MATCH($C167,'Policy Characteristics'!$C:$C,0))),"",INDEX('Policy Characteristics'!F:F,MATCH($C167,'Policy Characteristics'!$C:$C,0)))</f>
        <v>0</v>
      </c>
      <c r="M167" s="427">
        <f>IF(ISBLANK(INDEX('Policy Characteristics'!G:G,MATCH($C167,'Policy Characteristics'!$C:$C,0))),"",INDEX('Policy Characteristics'!G:G,MATCH($C167,'Policy Characteristics'!$C:$C,0)))</f>
        <v>1</v>
      </c>
      <c r="N167" s="427">
        <f>IF(ISBLANK(INDEX('Policy Characteristics'!H:H,MATCH($C167,'Policy Characteristics'!$C:$C,0))),"",INDEX('Policy Characteristics'!H:H,MATCH($C167,'Policy Characteristics'!$C:$C,0)))</f>
        <v>1</v>
      </c>
      <c r="O167" s="427" t="str">
        <f>IF(ISBLANK(INDEX('Policy Characteristics'!I:I,MATCH($C167,'Policy Characteristics'!$C:$C,0))),"",INDEX('Policy Characteristics'!I:I,MATCH($C167,'Policy Characteristics'!$C:$C,0)))</f>
        <v>on/off</v>
      </c>
      <c r="P167" s="42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427" t="str">
        <f>IF(ISBLANK(INDEX('Policy Characteristics'!K:K,MATCH($C167,'Policy Characteristics'!$C:$C,0))),"",INDEX('Policy Characteristics'!K:K,MATCH($C167,'Policy Characteristics'!$C:$C,0)))</f>
        <v>buildings-sector-main.html#rebate</v>
      </c>
      <c r="R167" s="427" t="str">
        <f>IF(ISBLANK(INDEX('Policy Characteristics'!L:L,MATCH($C167,'Policy Characteristics'!$C:$C,0))),"",INDEX('Policy Characteristics'!L:L,MATCH($C167,'Policy Characteristics'!$C:$C,0)))</f>
        <v>rebate-for-efficient-products.html</v>
      </c>
    </row>
    <row r="168" spans="1:18" s="5" customFormat="1" x14ac:dyDescent="0.75">
      <c r="A168" s="427" t="str">
        <f>IF(ISBLANK(INDEX('Policy Characteristics'!A:A,MATCH($C168,'Policy Characteristics'!$C:$C,0))),"",INDEX('Policy Characteristics'!A:A,MATCH($C168,'Policy Characteristics'!$C:$C,0)))</f>
        <v>Buildings and Appliances</v>
      </c>
      <c r="B168" s="427" t="str">
        <f>IF(ISBLANK(INDEX('Policy Characteristics'!B:B,MATCH($C168,'Policy Characteristics'!$C:$C,0))),"",INDEX('Policy Characteristics'!B:B,MATCH($C168,'Policy Characteristics'!$C:$C,0)))</f>
        <v>Rebate for Efficient Products</v>
      </c>
      <c r="C168" s="431" t="str">
        <f t="shared" si="15"/>
        <v>Boolean Rebate Program for Efficient Components</v>
      </c>
      <c r="D168" s="53" t="s">
        <v>122</v>
      </c>
      <c r="E168" s="53"/>
      <c r="F168" s="53" t="s">
        <v>128</v>
      </c>
      <c r="G168" s="53"/>
      <c r="H168" s="54">
        <v>605</v>
      </c>
      <c r="I168" s="53" t="s">
        <v>46</v>
      </c>
      <c r="J168" s="429" t="str">
        <f>IF(ISBLANK(INDEX('Policy Characteristics'!D:D,MATCH($C168,'Policy Characteristics'!$C:$C,0))),"",INDEX('Policy Characteristics'!D:D,MATCH($C168,'Policy Characteristics'!$C:$C,0)))</f>
        <v>Rebate for Efficient Products</v>
      </c>
      <c r="K168" s="427" t="str">
        <f>IF(ISBLANK(INDEX('Policy Characteristics'!E:E,MATCH($C168,'Policy Characteristics'!$C:$C,0))),"",INDEX('Policy Characteristics'!E:E,MATCH($C168,'Policy Characteristics'!$C:$C,0)))</f>
        <v>bldgs rebate</v>
      </c>
      <c r="L168" s="427">
        <f>IF(ISBLANK(INDEX('Policy Characteristics'!F:F,MATCH($C168,'Policy Characteristics'!$C:$C,0))),"",INDEX('Policy Characteristics'!F:F,MATCH($C168,'Policy Characteristics'!$C:$C,0)))</f>
        <v>0</v>
      </c>
      <c r="M168" s="427">
        <f>IF(ISBLANK(INDEX('Policy Characteristics'!G:G,MATCH($C168,'Policy Characteristics'!$C:$C,0))),"",INDEX('Policy Characteristics'!G:G,MATCH($C168,'Policy Characteristics'!$C:$C,0)))</f>
        <v>1</v>
      </c>
      <c r="N168" s="427">
        <f>IF(ISBLANK(INDEX('Policy Characteristics'!H:H,MATCH($C168,'Policy Characteristics'!$C:$C,0))),"",INDEX('Policy Characteristics'!H:H,MATCH($C168,'Policy Characteristics'!$C:$C,0)))</f>
        <v>1</v>
      </c>
      <c r="O168" s="427" t="str">
        <f>IF(ISBLANK(INDEX('Policy Characteristics'!I:I,MATCH($C168,'Policy Characteristics'!$C:$C,0))),"",INDEX('Policy Characteristics'!I:I,MATCH($C168,'Policy Characteristics'!$C:$C,0)))</f>
        <v>on/off</v>
      </c>
      <c r="P168" s="42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427" t="str">
        <f>IF(ISBLANK(INDEX('Policy Characteristics'!K:K,MATCH($C168,'Policy Characteristics'!$C:$C,0))),"",INDEX('Policy Characteristics'!K:K,MATCH($C168,'Policy Characteristics'!$C:$C,0)))</f>
        <v>buildings-sector-main.html#rebate</v>
      </c>
      <c r="R168" s="427" t="str">
        <f>IF(ISBLANK(INDEX('Policy Characteristics'!L:L,MATCH($C168,'Policy Characteristics'!$C:$C,0))),"",INDEX('Policy Characteristics'!L:L,MATCH($C168,'Policy Characteristics'!$C:$C,0)))</f>
        <v>rebate-for-efficient-products.html</v>
      </c>
    </row>
    <row r="169" spans="1:18" s="5" customFormat="1" x14ac:dyDescent="0.75">
      <c r="A169" s="427" t="str">
        <f>IF(ISBLANK(INDEX('Policy Characteristics'!A:A,MATCH($C169,'Policy Characteristics'!$C:$C,0))),"",INDEX('Policy Characteristics'!A:A,MATCH($C169,'Policy Characteristics'!$C:$C,0)))</f>
        <v>Buildings and Appliances</v>
      </c>
      <c r="B169" s="427" t="str">
        <f>IF(ISBLANK(INDEX('Policy Characteristics'!B:B,MATCH($C169,'Policy Characteristics'!$C:$C,0))),"",INDEX('Policy Characteristics'!B:B,MATCH($C169,'Policy Characteristics'!$C:$C,0)))</f>
        <v>Rebate for Efficient Products</v>
      </c>
      <c r="C169" s="431" t="str">
        <f t="shared" si="15"/>
        <v>Boolean Rebate Program for Efficient Components</v>
      </c>
      <c r="D169" s="53" t="s">
        <v>123</v>
      </c>
      <c r="E169" s="53"/>
      <c r="F169" s="53" t="s">
        <v>129</v>
      </c>
      <c r="G169" s="53"/>
      <c r="H169" s="54">
        <v>606</v>
      </c>
      <c r="I169" s="53" t="s">
        <v>46</v>
      </c>
      <c r="J169" s="429" t="str">
        <f>IF(ISBLANK(INDEX('Policy Characteristics'!D:D,MATCH($C169,'Policy Characteristics'!$C:$C,0))),"",INDEX('Policy Characteristics'!D:D,MATCH($C169,'Policy Characteristics'!$C:$C,0)))</f>
        <v>Rebate for Efficient Products</v>
      </c>
      <c r="K169" s="427" t="str">
        <f>IF(ISBLANK(INDEX('Policy Characteristics'!E:E,MATCH($C169,'Policy Characteristics'!$C:$C,0))),"",INDEX('Policy Characteristics'!E:E,MATCH($C169,'Policy Characteristics'!$C:$C,0)))</f>
        <v>bldgs rebate</v>
      </c>
      <c r="L169" s="427">
        <f>IF(ISBLANK(INDEX('Policy Characteristics'!F:F,MATCH($C169,'Policy Characteristics'!$C:$C,0))),"",INDEX('Policy Characteristics'!F:F,MATCH($C169,'Policy Characteristics'!$C:$C,0)))</f>
        <v>0</v>
      </c>
      <c r="M169" s="427">
        <f>IF(ISBLANK(INDEX('Policy Characteristics'!G:G,MATCH($C169,'Policy Characteristics'!$C:$C,0))),"",INDEX('Policy Characteristics'!G:G,MATCH($C169,'Policy Characteristics'!$C:$C,0)))</f>
        <v>1</v>
      </c>
      <c r="N169" s="427">
        <f>IF(ISBLANK(INDEX('Policy Characteristics'!H:H,MATCH($C169,'Policy Characteristics'!$C:$C,0))),"",INDEX('Policy Characteristics'!H:H,MATCH($C169,'Policy Characteristics'!$C:$C,0)))</f>
        <v>1</v>
      </c>
      <c r="O169" s="427" t="str">
        <f>IF(ISBLANK(INDEX('Policy Characteristics'!I:I,MATCH($C169,'Policy Characteristics'!$C:$C,0))),"",INDEX('Policy Characteristics'!I:I,MATCH($C169,'Policy Characteristics'!$C:$C,0)))</f>
        <v>on/off</v>
      </c>
      <c r="P169" s="42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427" t="str">
        <f>IF(ISBLANK(INDEX('Policy Characteristics'!K:K,MATCH($C169,'Policy Characteristics'!$C:$C,0))),"",INDEX('Policy Characteristics'!K:K,MATCH($C169,'Policy Characteristics'!$C:$C,0)))</f>
        <v>buildings-sector-main.html#rebate</v>
      </c>
      <c r="R169" s="427" t="str">
        <f>IF(ISBLANK(INDEX('Policy Characteristics'!L:L,MATCH($C169,'Policy Characteristics'!$C:$C,0))),"",INDEX('Policy Characteristics'!L:L,MATCH($C169,'Policy Characteristics'!$C:$C,0)))</f>
        <v>rebate-for-efficient-products.html</v>
      </c>
    </row>
    <row r="170" spans="1:18" s="5" customFormat="1" x14ac:dyDescent="0.75">
      <c r="A170" s="427" t="str">
        <f>IF(ISBLANK(INDEX('Policy Characteristics'!A:A,MATCH($C170,'Policy Characteristics'!$C:$C,0))),"",INDEX('Policy Characteristics'!A:A,MATCH($C170,'Policy Characteristics'!$C:$C,0)))</f>
        <v>Buildings and Appliances</v>
      </c>
      <c r="B170" s="427" t="str">
        <f>IF(ISBLANK(INDEX('Policy Characteristics'!B:B,MATCH($C170,'Policy Characteristics'!$C:$C,0))),"",INDEX('Policy Characteristics'!B:B,MATCH($C170,'Policy Characteristics'!$C:$C,0)))</f>
        <v>Rebate for Efficient Products</v>
      </c>
      <c r="C170" s="431" t="str">
        <f t="shared" si="15"/>
        <v>Boolean Rebate Program for Efficient Components</v>
      </c>
      <c r="D170" s="53" t="s">
        <v>124</v>
      </c>
      <c r="E170" s="53"/>
      <c r="F170" s="53" t="s">
        <v>130</v>
      </c>
      <c r="G170" s="53"/>
      <c r="H170" s="54">
        <v>29</v>
      </c>
      <c r="I170" s="53" t="s">
        <v>45</v>
      </c>
      <c r="J170" s="429" t="str">
        <f>IF(ISBLANK(INDEX('Policy Characteristics'!D:D,MATCH($C170,'Policy Characteristics'!$C:$C,0))),"",INDEX('Policy Characteristics'!D:D,MATCH($C170,'Policy Characteristics'!$C:$C,0)))</f>
        <v>Rebate for Efficient Products</v>
      </c>
      <c r="K170" s="427" t="str">
        <f>IF(ISBLANK(INDEX('Policy Characteristics'!E:E,MATCH($C170,'Policy Characteristics'!$C:$C,0))),"",INDEX('Policy Characteristics'!E:E,MATCH($C170,'Policy Characteristics'!$C:$C,0)))</f>
        <v>bldgs rebate</v>
      </c>
      <c r="L170" s="427">
        <f>IF(ISBLANK(INDEX('Policy Characteristics'!F:F,MATCH($C170,'Policy Characteristics'!$C:$C,0))),"",INDEX('Policy Characteristics'!F:F,MATCH($C170,'Policy Characteristics'!$C:$C,0)))</f>
        <v>0</v>
      </c>
      <c r="M170" s="427">
        <f>IF(ISBLANK(INDEX('Policy Characteristics'!G:G,MATCH($C170,'Policy Characteristics'!$C:$C,0))),"",INDEX('Policy Characteristics'!G:G,MATCH($C170,'Policy Characteristics'!$C:$C,0)))</f>
        <v>1</v>
      </c>
      <c r="N170" s="427">
        <f>IF(ISBLANK(INDEX('Policy Characteristics'!H:H,MATCH($C170,'Policy Characteristics'!$C:$C,0))),"",INDEX('Policy Characteristics'!H:H,MATCH($C170,'Policy Characteristics'!$C:$C,0)))</f>
        <v>1</v>
      </c>
      <c r="O170" s="427" t="str">
        <f>IF(ISBLANK(INDEX('Policy Characteristics'!I:I,MATCH($C170,'Policy Characteristics'!$C:$C,0))),"",INDEX('Policy Characteristics'!I:I,MATCH($C170,'Policy Characteristics'!$C:$C,0)))</f>
        <v>on/off</v>
      </c>
      <c r="P170" s="42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427" t="str">
        <f>IF(ISBLANK(INDEX('Policy Characteristics'!K:K,MATCH($C170,'Policy Characteristics'!$C:$C,0))),"",INDEX('Policy Characteristics'!K:K,MATCH($C170,'Policy Characteristics'!$C:$C,0)))</f>
        <v>buildings-sector-main.html#rebate</v>
      </c>
      <c r="R170" s="427" t="str">
        <f>IF(ISBLANK(INDEX('Policy Characteristics'!L:L,MATCH($C170,'Policy Characteristics'!$C:$C,0))),"",INDEX('Policy Characteristics'!L:L,MATCH($C170,'Policy Characteristics'!$C:$C,0)))</f>
        <v>rebate-for-efficient-products.html</v>
      </c>
    </row>
    <row r="171" spans="1:18" s="5" customFormat="1" x14ac:dyDescent="0.75">
      <c r="A171" s="427" t="str">
        <f>IF(ISBLANK(INDEX('Policy Characteristics'!A:A,MATCH($C171,'Policy Characteristics'!$C:$C,0))),"",INDEX('Policy Characteristics'!A:A,MATCH($C171,'Policy Characteristics'!$C:$C,0)))</f>
        <v>Buildings and Appliances</v>
      </c>
      <c r="B171" s="427" t="str">
        <f>IF(ISBLANK(INDEX('Policy Characteristics'!B:B,MATCH($C171,'Policy Characteristics'!$C:$C,0))),"",INDEX('Policy Characteristics'!B:B,MATCH($C171,'Policy Characteristics'!$C:$C,0)))</f>
        <v>Rebate for Efficient Products</v>
      </c>
      <c r="C171" s="433" t="str">
        <f t="shared" si="15"/>
        <v>Boolean Rebate Program for Efficient Components</v>
      </c>
      <c r="D171" s="53" t="s">
        <v>125</v>
      </c>
      <c r="E171" s="53"/>
      <c r="F171" s="53" t="s">
        <v>131</v>
      </c>
      <c r="G171" s="53"/>
      <c r="H171" s="54">
        <v>607</v>
      </c>
      <c r="I171" s="53" t="s">
        <v>46</v>
      </c>
      <c r="J171" s="429" t="str">
        <f>IF(ISBLANK(INDEX('Policy Characteristics'!D:D,MATCH($C171,'Policy Characteristics'!$C:$C,0))),"",INDEX('Policy Characteristics'!D:D,MATCH($C171,'Policy Characteristics'!$C:$C,0)))</f>
        <v>Rebate for Efficient Products</v>
      </c>
      <c r="K171" s="427" t="str">
        <f>IF(ISBLANK(INDEX('Policy Characteristics'!E:E,MATCH($C171,'Policy Characteristics'!$C:$C,0))),"",INDEX('Policy Characteristics'!E:E,MATCH($C171,'Policy Characteristics'!$C:$C,0)))</f>
        <v>bldgs rebate</v>
      </c>
      <c r="L171" s="427">
        <f>IF(ISBLANK(INDEX('Policy Characteristics'!F:F,MATCH($C171,'Policy Characteristics'!$C:$C,0))),"",INDEX('Policy Characteristics'!F:F,MATCH($C171,'Policy Characteristics'!$C:$C,0)))</f>
        <v>0</v>
      </c>
      <c r="M171" s="427">
        <f>IF(ISBLANK(INDEX('Policy Characteristics'!G:G,MATCH($C171,'Policy Characteristics'!$C:$C,0))),"",INDEX('Policy Characteristics'!G:G,MATCH($C171,'Policy Characteristics'!$C:$C,0)))</f>
        <v>1</v>
      </c>
      <c r="N171" s="427">
        <f>IF(ISBLANK(INDEX('Policy Characteristics'!H:H,MATCH($C171,'Policy Characteristics'!$C:$C,0))),"",INDEX('Policy Characteristics'!H:H,MATCH($C171,'Policy Characteristics'!$C:$C,0)))</f>
        <v>1</v>
      </c>
      <c r="O171" s="427" t="str">
        <f>IF(ISBLANK(INDEX('Policy Characteristics'!I:I,MATCH($C171,'Policy Characteristics'!$C:$C,0))),"",INDEX('Policy Characteristics'!I:I,MATCH($C171,'Policy Characteristics'!$C:$C,0)))</f>
        <v>on/off</v>
      </c>
      <c r="P171" s="42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427" t="str">
        <f>IF(ISBLANK(INDEX('Policy Characteristics'!K:K,MATCH($C171,'Policy Characteristics'!$C:$C,0))),"",INDEX('Policy Characteristics'!K:K,MATCH($C171,'Policy Characteristics'!$C:$C,0)))</f>
        <v>buildings-sector-main.html#rebate</v>
      </c>
      <c r="R171" s="427" t="str">
        <f>IF(ISBLANK(INDEX('Policy Characteristics'!L:L,MATCH($C171,'Policy Characteristics'!$C:$C,0))),"",INDEX('Policy Characteristics'!L:L,MATCH($C171,'Policy Characteristics'!$C:$C,0)))</f>
        <v>rebate-for-efficient-products.html</v>
      </c>
    </row>
    <row r="172" spans="1:18" s="2" customFormat="1" x14ac:dyDescent="0.75">
      <c r="A172" s="427" t="str">
        <f>IF(ISBLANK(INDEX('Policy Characteristics'!A:A,MATCH($C172,'Policy Characteristics'!$C:$C,0))),"",INDEX('Policy Characteristics'!A:A,MATCH($C172,'Policy Characteristics'!$C:$C,0)))</f>
        <v>Electricity Supply</v>
      </c>
      <c r="B172" s="427" t="str">
        <f>IF(ISBLANK(INDEX('Policy Characteristics'!B:B,MATCH($C172,'Policy Characteristics'!$C:$C,0))),"",INDEX('Policy Characteristics'!B:B,MATCH($C172,'Policy Characteristics'!$C:$C,0)))</f>
        <v>Ban New Power Plants</v>
      </c>
      <c r="C172" s="430" t="s">
        <v>349</v>
      </c>
      <c r="D172" s="53" t="s">
        <v>468</v>
      </c>
      <c r="E172" s="53"/>
      <c r="F172" s="53" t="s">
        <v>467</v>
      </c>
      <c r="G172" s="9"/>
      <c r="H172" s="56">
        <v>167</v>
      </c>
      <c r="I172" s="9" t="s">
        <v>45</v>
      </c>
      <c r="J172" s="429" t="str">
        <f>IF(ISBLANK(INDEX('Policy Characteristics'!D:D,MATCH($C172,'Policy Characteristics'!$C:$C,0))),"",INDEX('Policy Characteristics'!D:D,MATCH($C172,'Policy Characteristics'!$C:$C,0)))</f>
        <v>Ban New Power Plants</v>
      </c>
      <c r="K172" s="427" t="str">
        <f>IF(ISBLANK(INDEX('Policy Characteristics'!E:E,MATCH($C172,'Policy Characteristics'!$C:$C,0))),"",INDEX('Policy Characteristics'!E:E,MATCH($C172,'Policy Characteristics'!$C:$C,0)))</f>
        <v>elec ban new power plants</v>
      </c>
      <c r="L172" s="427">
        <f>IF(ISBLANK(INDEX('Policy Characteristics'!F:F,MATCH($C172,'Policy Characteristics'!$C:$C,0))),"",INDEX('Policy Characteristics'!F:F,MATCH($C172,'Policy Characteristics'!$C:$C,0)))</f>
        <v>0</v>
      </c>
      <c r="M172" s="427">
        <f>IF(ISBLANK(INDEX('Policy Characteristics'!G:G,MATCH($C172,'Policy Characteristics'!$C:$C,0))),"",INDEX('Policy Characteristics'!G:G,MATCH($C172,'Policy Characteristics'!$C:$C,0)))</f>
        <v>1</v>
      </c>
      <c r="N172" s="427">
        <f>IF(ISBLANK(INDEX('Policy Characteristics'!H:H,MATCH($C172,'Policy Characteristics'!$C:$C,0))),"",INDEX('Policy Characteristics'!H:H,MATCH($C172,'Policy Characteristics'!$C:$C,0)))</f>
        <v>1</v>
      </c>
      <c r="O172" s="427" t="str">
        <f>IF(ISBLANK(INDEX('Policy Characteristics'!I:I,MATCH($C172,'Policy Characteristics'!$C:$C,0))),"",INDEX('Policy Characteristics'!I:I,MATCH($C172,'Policy Characteristics'!$C:$C,0)))</f>
        <v>on/off</v>
      </c>
      <c r="P172" s="427" t="str">
        <f>IF(ISBLANK(INDEX('Policy Characteristics'!J:J,MATCH($C172,'Policy Characteristics'!$C:$C,0))),"",INDEX('Policy Characteristics'!J:J,MATCH($C172,'Policy Characteristics'!$C:$C,0)))</f>
        <v>**Description:** This policy prevents new capacity of the selected type(s) from being built or deployed.</v>
      </c>
      <c r="Q172" s="427" t="str">
        <f>IF(ISBLANK(INDEX('Policy Characteristics'!K:K,MATCH($C172,'Policy Characteristics'!$C:$C,0))),"",INDEX('Policy Characteristics'!K:K,MATCH($C172,'Policy Characteristics'!$C:$C,0)))</f>
        <v>electricity-sector-main.html#ban</v>
      </c>
      <c r="R172" s="427" t="str">
        <f>IF(ISBLANK(INDEX('Policy Characteristics'!L:L,MATCH($C172,'Policy Characteristics'!$C:$C,0))),"",INDEX('Policy Characteristics'!L:L,MATCH($C172,'Policy Characteristics'!$C:$C,0)))</f>
        <v>ban-new-capacity.html</v>
      </c>
    </row>
    <row r="173" spans="1:18" s="5" customFormat="1" x14ac:dyDescent="0.75">
      <c r="A173" s="427" t="str">
        <f>IF(ISBLANK(INDEX('Policy Characteristics'!A:A,MATCH($C173,'Policy Characteristics'!$C:$C,0))),"",INDEX('Policy Characteristics'!A:A,MATCH($C173,'Policy Characteristics'!$C:$C,0)))</f>
        <v>Electricity Supply</v>
      </c>
      <c r="B173" s="427" t="str">
        <f>IF(ISBLANK(INDEX('Policy Characteristics'!B:B,MATCH($C173,'Policy Characteristics'!$C:$C,0))),"",INDEX('Policy Characteristics'!B:B,MATCH($C173,'Policy Characteristics'!$C:$C,0)))</f>
        <v>Ban New Power Plants</v>
      </c>
      <c r="C173" s="431" t="str">
        <f t="shared" ref="C173:C183" si="16">C$172</f>
        <v>Boolean Ban New Power Plants</v>
      </c>
      <c r="D173" s="9" t="s">
        <v>324</v>
      </c>
      <c r="E173" s="53"/>
      <c r="F173" s="9" t="s">
        <v>325</v>
      </c>
      <c r="G173" s="53"/>
      <c r="H173" s="54">
        <v>168</v>
      </c>
      <c r="I173" s="53" t="s">
        <v>45</v>
      </c>
      <c r="J173" s="429" t="str">
        <f>IF(ISBLANK(INDEX('Policy Characteristics'!D:D,MATCH($C173,'Policy Characteristics'!$C:$C,0))),"",INDEX('Policy Characteristics'!D:D,MATCH($C173,'Policy Characteristics'!$C:$C,0)))</f>
        <v>Ban New Power Plants</v>
      </c>
      <c r="K173" s="427" t="str">
        <f>IF(ISBLANK(INDEX('Policy Characteristics'!E:E,MATCH($C173,'Policy Characteristics'!$C:$C,0))),"",INDEX('Policy Characteristics'!E:E,MATCH($C173,'Policy Characteristics'!$C:$C,0)))</f>
        <v>elec ban new power plants</v>
      </c>
      <c r="L173" s="427">
        <f>IF(ISBLANK(INDEX('Policy Characteristics'!F:F,MATCH($C173,'Policy Characteristics'!$C:$C,0))),"",INDEX('Policy Characteristics'!F:F,MATCH($C173,'Policy Characteristics'!$C:$C,0)))</f>
        <v>0</v>
      </c>
      <c r="M173" s="427">
        <f>IF(ISBLANK(INDEX('Policy Characteristics'!G:G,MATCH($C173,'Policy Characteristics'!$C:$C,0))),"",INDEX('Policy Characteristics'!G:G,MATCH($C173,'Policy Characteristics'!$C:$C,0)))</f>
        <v>1</v>
      </c>
      <c r="N173" s="427">
        <f>IF(ISBLANK(INDEX('Policy Characteristics'!H:H,MATCH($C173,'Policy Characteristics'!$C:$C,0))),"",INDEX('Policy Characteristics'!H:H,MATCH($C173,'Policy Characteristics'!$C:$C,0)))</f>
        <v>1</v>
      </c>
      <c r="O173" s="427" t="str">
        <f>IF(ISBLANK(INDEX('Policy Characteristics'!I:I,MATCH($C173,'Policy Characteristics'!$C:$C,0))),"",INDEX('Policy Characteristics'!I:I,MATCH($C173,'Policy Characteristics'!$C:$C,0)))</f>
        <v>on/off</v>
      </c>
      <c r="P173" s="427" t="str">
        <f>IF(ISBLANK(INDEX('Policy Characteristics'!J:J,MATCH($C173,'Policy Characteristics'!$C:$C,0))),"",INDEX('Policy Characteristics'!J:J,MATCH($C173,'Policy Characteristics'!$C:$C,0)))</f>
        <v>**Description:** This policy prevents new capacity of the selected type(s) from being built or deployed.</v>
      </c>
      <c r="Q173" s="427" t="str">
        <f>IF(ISBLANK(INDEX('Policy Characteristics'!K:K,MATCH($C173,'Policy Characteristics'!$C:$C,0))),"",INDEX('Policy Characteristics'!K:K,MATCH($C173,'Policy Characteristics'!$C:$C,0)))</f>
        <v>electricity-sector-main.html#ban</v>
      </c>
      <c r="R173" s="427" t="str">
        <f>IF(ISBLANK(INDEX('Policy Characteristics'!L:L,MATCH($C173,'Policy Characteristics'!$C:$C,0))),"",INDEX('Policy Characteristics'!L:L,MATCH($C173,'Policy Characteristics'!$C:$C,0)))</f>
        <v>ban-new-capacity.html</v>
      </c>
    </row>
    <row r="174" spans="1:18" s="5" customFormat="1" x14ac:dyDescent="0.75">
      <c r="A174" s="427" t="str">
        <f>IF(ISBLANK(INDEX('Policy Characteristics'!A:A,MATCH($C174,'Policy Characteristics'!$C:$C,0))),"",INDEX('Policy Characteristics'!A:A,MATCH($C174,'Policy Characteristics'!$C:$C,0)))</f>
        <v>Electricity Supply</v>
      </c>
      <c r="B174" s="427" t="str">
        <f>IF(ISBLANK(INDEX('Policy Characteristics'!B:B,MATCH($C174,'Policy Characteristics'!$C:$C,0))),"",INDEX('Policy Characteristics'!B:B,MATCH($C174,'Policy Characteristics'!$C:$C,0)))</f>
        <v>Ban New Power Plants</v>
      </c>
      <c r="C174" s="431" t="str">
        <f t="shared" si="16"/>
        <v>Boolean Ban New Power Plants</v>
      </c>
      <c r="D174" s="9" t="s">
        <v>79</v>
      </c>
      <c r="E174" s="53"/>
      <c r="F174" s="9" t="s">
        <v>93</v>
      </c>
      <c r="G174" s="53"/>
      <c r="H174" s="56">
        <v>169</v>
      </c>
      <c r="I174" s="53" t="s">
        <v>45</v>
      </c>
      <c r="J174" s="429" t="str">
        <f>IF(ISBLANK(INDEX('Policy Characteristics'!D:D,MATCH($C174,'Policy Characteristics'!$C:$C,0))),"",INDEX('Policy Characteristics'!D:D,MATCH($C174,'Policy Characteristics'!$C:$C,0)))</f>
        <v>Ban New Power Plants</v>
      </c>
      <c r="K174" s="427" t="str">
        <f>IF(ISBLANK(INDEX('Policy Characteristics'!E:E,MATCH($C174,'Policy Characteristics'!$C:$C,0))),"",INDEX('Policy Characteristics'!E:E,MATCH($C174,'Policy Characteristics'!$C:$C,0)))</f>
        <v>elec ban new power plants</v>
      </c>
      <c r="L174" s="427">
        <f>IF(ISBLANK(INDEX('Policy Characteristics'!F:F,MATCH($C174,'Policy Characteristics'!$C:$C,0))),"",INDEX('Policy Characteristics'!F:F,MATCH($C174,'Policy Characteristics'!$C:$C,0)))</f>
        <v>0</v>
      </c>
      <c r="M174" s="427">
        <f>IF(ISBLANK(INDEX('Policy Characteristics'!G:G,MATCH($C174,'Policy Characteristics'!$C:$C,0))),"",INDEX('Policy Characteristics'!G:G,MATCH($C174,'Policy Characteristics'!$C:$C,0)))</f>
        <v>1</v>
      </c>
      <c r="N174" s="427">
        <f>IF(ISBLANK(INDEX('Policy Characteristics'!H:H,MATCH($C174,'Policy Characteristics'!$C:$C,0))),"",INDEX('Policy Characteristics'!H:H,MATCH($C174,'Policy Characteristics'!$C:$C,0)))</f>
        <v>1</v>
      </c>
      <c r="O174" s="427" t="str">
        <f>IF(ISBLANK(INDEX('Policy Characteristics'!I:I,MATCH($C174,'Policy Characteristics'!$C:$C,0))),"",INDEX('Policy Characteristics'!I:I,MATCH($C174,'Policy Characteristics'!$C:$C,0)))</f>
        <v>on/off</v>
      </c>
      <c r="P174" s="427" t="str">
        <f>IF(ISBLANK(INDEX('Policy Characteristics'!J:J,MATCH($C174,'Policy Characteristics'!$C:$C,0))),"",INDEX('Policy Characteristics'!J:J,MATCH($C174,'Policy Characteristics'!$C:$C,0)))</f>
        <v>**Description:** This policy prevents new capacity of the selected type(s) from being built or deployed.</v>
      </c>
      <c r="Q174" s="427" t="str">
        <f>IF(ISBLANK(INDEX('Policy Characteristics'!K:K,MATCH($C174,'Policy Characteristics'!$C:$C,0))),"",INDEX('Policy Characteristics'!K:K,MATCH($C174,'Policy Characteristics'!$C:$C,0)))</f>
        <v>electricity-sector-main.html#ban</v>
      </c>
      <c r="R174" s="427" t="str">
        <f>IF(ISBLANK(INDEX('Policy Characteristics'!L:L,MATCH($C174,'Policy Characteristics'!$C:$C,0))),"",INDEX('Policy Characteristics'!L:L,MATCH($C174,'Policy Characteristics'!$C:$C,0)))</f>
        <v>ban-new-capacity.html</v>
      </c>
    </row>
    <row r="175" spans="1:18" s="5" customFormat="1" x14ac:dyDescent="0.75">
      <c r="A175" s="427" t="str">
        <f>IF(ISBLANK(INDEX('Policy Characteristics'!A:A,MATCH($C175,'Policy Characteristics'!$C:$C,0))),"",INDEX('Policy Characteristics'!A:A,MATCH($C175,'Policy Characteristics'!$C:$C,0)))</f>
        <v>Electricity Supply</v>
      </c>
      <c r="B175" s="427" t="str">
        <f>IF(ISBLANK(INDEX('Policy Characteristics'!B:B,MATCH($C175,'Policy Characteristics'!$C:$C,0))),"",INDEX('Policy Characteristics'!B:B,MATCH($C175,'Policy Characteristics'!$C:$C,0)))</f>
        <v>Ban New Power Plants</v>
      </c>
      <c r="C175" s="431" t="str">
        <f t="shared" si="16"/>
        <v>Boolean Ban New Power Plants</v>
      </c>
      <c r="D175" s="9" t="s">
        <v>80</v>
      </c>
      <c r="E175" s="53"/>
      <c r="F175" s="9" t="s">
        <v>94</v>
      </c>
      <c r="G175" s="53"/>
      <c r="H175" s="54">
        <v>170</v>
      </c>
      <c r="I175" s="53" t="s">
        <v>45</v>
      </c>
      <c r="J175" s="429" t="str">
        <f>IF(ISBLANK(INDEX('Policy Characteristics'!D:D,MATCH($C175,'Policy Characteristics'!$C:$C,0))),"",INDEX('Policy Characteristics'!D:D,MATCH($C175,'Policy Characteristics'!$C:$C,0)))</f>
        <v>Ban New Power Plants</v>
      </c>
      <c r="K175" s="427" t="str">
        <f>IF(ISBLANK(INDEX('Policy Characteristics'!E:E,MATCH($C175,'Policy Characteristics'!$C:$C,0))),"",INDEX('Policy Characteristics'!E:E,MATCH($C175,'Policy Characteristics'!$C:$C,0)))</f>
        <v>elec ban new power plants</v>
      </c>
      <c r="L175" s="427">
        <f>IF(ISBLANK(INDEX('Policy Characteristics'!F:F,MATCH($C175,'Policy Characteristics'!$C:$C,0))),"",INDEX('Policy Characteristics'!F:F,MATCH($C175,'Policy Characteristics'!$C:$C,0)))</f>
        <v>0</v>
      </c>
      <c r="M175" s="427">
        <f>IF(ISBLANK(INDEX('Policy Characteristics'!G:G,MATCH($C175,'Policy Characteristics'!$C:$C,0))),"",INDEX('Policy Characteristics'!G:G,MATCH($C175,'Policy Characteristics'!$C:$C,0)))</f>
        <v>1</v>
      </c>
      <c r="N175" s="427">
        <f>IF(ISBLANK(INDEX('Policy Characteristics'!H:H,MATCH($C175,'Policy Characteristics'!$C:$C,0))),"",INDEX('Policy Characteristics'!H:H,MATCH($C175,'Policy Characteristics'!$C:$C,0)))</f>
        <v>1</v>
      </c>
      <c r="O175" s="427" t="str">
        <f>IF(ISBLANK(INDEX('Policy Characteristics'!I:I,MATCH($C175,'Policy Characteristics'!$C:$C,0))),"",INDEX('Policy Characteristics'!I:I,MATCH($C175,'Policy Characteristics'!$C:$C,0)))</f>
        <v>on/off</v>
      </c>
      <c r="P175" s="427" t="str">
        <f>IF(ISBLANK(INDEX('Policy Characteristics'!J:J,MATCH($C175,'Policy Characteristics'!$C:$C,0))),"",INDEX('Policy Characteristics'!J:J,MATCH($C175,'Policy Characteristics'!$C:$C,0)))</f>
        <v>**Description:** This policy prevents new capacity of the selected type(s) from being built or deployed.</v>
      </c>
      <c r="Q175" s="427" t="str">
        <f>IF(ISBLANK(INDEX('Policy Characteristics'!K:K,MATCH($C175,'Policy Characteristics'!$C:$C,0))),"",INDEX('Policy Characteristics'!K:K,MATCH($C175,'Policy Characteristics'!$C:$C,0)))</f>
        <v>electricity-sector-main.html#ban</v>
      </c>
      <c r="R175" s="427" t="str">
        <f>IF(ISBLANK(INDEX('Policy Characteristics'!L:L,MATCH($C175,'Policy Characteristics'!$C:$C,0))),"",INDEX('Policy Characteristics'!L:L,MATCH($C175,'Policy Characteristics'!$C:$C,0)))</f>
        <v>ban-new-capacity.html</v>
      </c>
    </row>
    <row r="176" spans="1:18" s="5" customFormat="1" x14ac:dyDescent="0.75">
      <c r="A176" s="427" t="str">
        <f>IF(ISBLANK(INDEX('Policy Characteristics'!A:A,MATCH($C176,'Policy Characteristics'!$C:$C,0))),"",INDEX('Policy Characteristics'!A:A,MATCH($C176,'Policy Characteristics'!$C:$C,0)))</f>
        <v>Electricity Supply</v>
      </c>
      <c r="B176" s="427" t="str">
        <f>IF(ISBLANK(INDEX('Policy Characteristics'!B:B,MATCH($C176,'Policy Characteristics'!$C:$C,0))),"",INDEX('Policy Characteristics'!B:B,MATCH($C176,'Policy Characteristics'!$C:$C,0)))</f>
        <v>Ban New Power Plants</v>
      </c>
      <c r="C176" s="431" t="str">
        <f t="shared" si="16"/>
        <v>Boolean Ban New Power Plants</v>
      </c>
      <c r="D176" s="9" t="s">
        <v>469</v>
      </c>
      <c r="E176" s="53"/>
      <c r="F176" s="9" t="s">
        <v>472</v>
      </c>
      <c r="G176" s="53"/>
      <c r="H176" s="54">
        <v>608</v>
      </c>
      <c r="I176" s="53" t="s">
        <v>46</v>
      </c>
      <c r="J176" s="429" t="str">
        <f>IF(ISBLANK(INDEX('Policy Characteristics'!D:D,MATCH($C176,'Policy Characteristics'!$C:$C,0))),"",INDEX('Policy Characteristics'!D:D,MATCH($C176,'Policy Characteristics'!$C:$C,0)))</f>
        <v>Ban New Power Plants</v>
      </c>
      <c r="K176" s="427" t="str">
        <f>IF(ISBLANK(INDEX('Policy Characteristics'!E:E,MATCH($C176,'Policy Characteristics'!$C:$C,0))),"",INDEX('Policy Characteristics'!E:E,MATCH($C176,'Policy Characteristics'!$C:$C,0)))</f>
        <v>elec ban new power plants</v>
      </c>
      <c r="L176" s="427">
        <f>IF(ISBLANK(INDEX('Policy Characteristics'!F:F,MATCH($C176,'Policy Characteristics'!$C:$C,0))),"",INDEX('Policy Characteristics'!F:F,MATCH($C176,'Policy Characteristics'!$C:$C,0)))</f>
        <v>0</v>
      </c>
      <c r="M176" s="427">
        <f>IF(ISBLANK(INDEX('Policy Characteristics'!G:G,MATCH($C176,'Policy Characteristics'!$C:$C,0))),"",INDEX('Policy Characteristics'!G:G,MATCH($C176,'Policy Characteristics'!$C:$C,0)))</f>
        <v>1</v>
      </c>
      <c r="N176" s="427">
        <f>IF(ISBLANK(INDEX('Policy Characteristics'!H:H,MATCH($C176,'Policy Characteristics'!$C:$C,0))),"",INDEX('Policy Characteristics'!H:H,MATCH($C176,'Policy Characteristics'!$C:$C,0)))</f>
        <v>1</v>
      </c>
      <c r="O176" s="427" t="str">
        <f>IF(ISBLANK(INDEX('Policy Characteristics'!I:I,MATCH($C176,'Policy Characteristics'!$C:$C,0))),"",INDEX('Policy Characteristics'!I:I,MATCH($C176,'Policy Characteristics'!$C:$C,0)))</f>
        <v>on/off</v>
      </c>
      <c r="P176" s="427" t="str">
        <f>IF(ISBLANK(INDEX('Policy Characteristics'!J:J,MATCH($C176,'Policy Characteristics'!$C:$C,0))),"",INDEX('Policy Characteristics'!J:J,MATCH($C176,'Policy Characteristics'!$C:$C,0)))</f>
        <v>**Description:** This policy prevents new capacity of the selected type(s) from being built or deployed.</v>
      </c>
      <c r="Q176" s="427" t="str">
        <f>IF(ISBLANK(INDEX('Policy Characteristics'!K:K,MATCH($C176,'Policy Characteristics'!$C:$C,0))),"",INDEX('Policy Characteristics'!K:K,MATCH($C176,'Policy Characteristics'!$C:$C,0)))</f>
        <v>electricity-sector-main.html#ban</v>
      </c>
      <c r="R176" s="427" t="str">
        <f>IF(ISBLANK(INDEX('Policy Characteristics'!L:L,MATCH($C176,'Policy Characteristics'!$C:$C,0))),"",INDEX('Policy Characteristics'!L:L,MATCH($C176,'Policy Characteristics'!$C:$C,0)))</f>
        <v>ban-new-capacity.html</v>
      </c>
    </row>
    <row r="177" spans="1:18" s="5" customFormat="1" x14ac:dyDescent="0.75">
      <c r="A177" s="427" t="str">
        <f>IF(ISBLANK(INDEX('Policy Characteristics'!A:A,MATCH($C177,'Policy Characteristics'!$C:$C,0))),"",INDEX('Policy Characteristics'!A:A,MATCH($C177,'Policy Characteristics'!$C:$C,0)))</f>
        <v>Electricity Supply</v>
      </c>
      <c r="B177" s="427" t="str">
        <f>IF(ISBLANK(INDEX('Policy Characteristics'!B:B,MATCH($C177,'Policy Characteristics'!$C:$C,0))),"",INDEX('Policy Characteristics'!B:B,MATCH($C177,'Policy Characteristics'!$C:$C,0)))</f>
        <v>Ban New Power Plants</v>
      </c>
      <c r="C177" s="431" t="str">
        <f t="shared" si="16"/>
        <v>Boolean Ban New Power Plants</v>
      </c>
      <c r="D177" s="9" t="s">
        <v>81</v>
      </c>
      <c r="E177" s="53"/>
      <c r="F177" s="9" t="s">
        <v>95</v>
      </c>
      <c r="G177" s="53"/>
      <c r="H177" s="54">
        <v>609</v>
      </c>
      <c r="I177" s="53" t="s">
        <v>46</v>
      </c>
      <c r="J177" s="429" t="str">
        <f>IF(ISBLANK(INDEX('Policy Characteristics'!D:D,MATCH($C177,'Policy Characteristics'!$C:$C,0))),"",INDEX('Policy Characteristics'!D:D,MATCH($C177,'Policy Characteristics'!$C:$C,0)))</f>
        <v>Ban New Power Plants</v>
      </c>
      <c r="K177" s="427" t="str">
        <f>IF(ISBLANK(INDEX('Policy Characteristics'!E:E,MATCH($C177,'Policy Characteristics'!$C:$C,0))),"",INDEX('Policy Characteristics'!E:E,MATCH($C177,'Policy Characteristics'!$C:$C,0)))</f>
        <v>elec ban new power plants</v>
      </c>
      <c r="L177" s="427">
        <f>IF(ISBLANK(INDEX('Policy Characteristics'!F:F,MATCH($C177,'Policy Characteristics'!$C:$C,0))),"",INDEX('Policy Characteristics'!F:F,MATCH($C177,'Policy Characteristics'!$C:$C,0)))</f>
        <v>0</v>
      </c>
      <c r="M177" s="427">
        <f>IF(ISBLANK(INDEX('Policy Characteristics'!G:G,MATCH($C177,'Policy Characteristics'!$C:$C,0))),"",INDEX('Policy Characteristics'!G:G,MATCH($C177,'Policy Characteristics'!$C:$C,0)))</f>
        <v>1</v>
      </c>
      <c r="N177" s="427">
        <f>IF(ISBLANK(INDEX('Policy Characteristics'!H:H,MATCH($C177,'Policy Characteristics'!$C:$C,0))),"",INDEX('Policy Characteristics'!H:H,MATCH($C177,'Policy Characteristics'!$C:$C,0)))</f>
        <v>1</v>
      </c>
      <c r="O177" s="427" t="str">
        <f>IF(ISBLANK(INDEX('Policy Characteristics'!I:I,MATCH($C177,'Policy Characteristics'!$C:$C,0))),"",INDEX('Policy Characteristics'!I:I,MATCH($C177,'Policy Characteristics'!$C:$C,0)))</f>
        <v>on/off</v>
      </c>
      <c r="P177" s="427" t="str">
        <f>IF(ISBLANK(INDEX('Policy Characteristics'!J:J,MATCH($C177,'Policy Characteristics'!$C:$C,0))),"",INDEX('Policy Characteristics'!J:J,MATCH($C177,'Policy Characteristics'!$C:$C,0)))</f>
        <v>**Description:** This policy prevents new capacity of the selected type(s) from being built or deployed.</v>
      </c>
      <c r="Q177" s="427" t="str">
        <f>IF(ISBLANK(INDEX('Policy Characteristics'!K:K,MATCH($C177,'Policy Characteristics'!$C:$C,0))),"",INDEX('Policy Characteristics'!K:K,MATCH($C177,'Policy Characteristics'!$C:$C,0)))</f>
        <v>electricity-sector-main.html#ban</v>
      </c>
      <c r="R177" s="427" t="str">
        <f>IF(ISBLANK(INDEX('Policy Characteristics'!L:L,MATCH($C177,'Policy Characteristics'!$C:$C,0))),"",INDEX('Policy Characteristics'!L:L,MATCH($C177,'Policy Characteristics'!$C:$C,0)))</f>
        <v>ban-new-capacity.html</v>
      </c>
    </row>
    <row r="178" spans="1:18" s="5" customFormat="1" x14ac:dyDescent="0.75">
      <c r="A178" s="427" t="str">
        <f>IF(ISBLANK(INDEX('Policy Characteristics'!A:A,MATCH($C178,'Policy Characteristics'!$C:$C,0))),"",INDEX('Policy Characteristics'!A:A,MATCH($C178,'Policy Characteristics'!$C:$C,0)))</f>
        <v>Electricity Supply</v>
      </c>
      <c r="B178" s="427" t="str">
        <f>IF(ISBLANK(INDEX('Policy Characteristics'!B:B,MATCH($C178,'Policy Characteristics'!$C:$C,0))),"",INDEX('Policy Characteristics'!B:B,MATCH($C178,'Policy Characteristics'!$C:$C,0)))</f>
        <v>Ban New Power Plants</v>
      </c>
      <c r="C178" s="431" t="str">
        <f t="shared" si="16"/>
        <v>Boolean Ban New Power Plants</v>
      </c>
      <c r="D178" s="9" t="s">
        <v>82</v>
      </c>
      <c r="E178" s="53"/>
      <c r="F178" s="9" t="s">
        <v>96</v>
      </c>
      <c r="G178" s="53"/>
      <c r="H178" s="54">
        <v>610</v>
      </c>
      <c r="I178" s="53" t="s">
        <v>46</v>
      </c>
      <c r="J178" s="429" t="str">
        <f>IF(ISBLANK(INDEX('Policy Characteristics'!D:D,MATCH($C178,'Policy Characteristics'!$C:$C,0))),"",INDEX('Policy Characteristics'!D:D,MATCH($C178,'Policy Characteristics'!$C:$C,0)))</f>
        <v>Ban New Power Plants</v>
      </c>
      <c r="K178" s="427" t="str">
        <f>IF(ISBLANK(INDEX('Policy Characteristics'!E:E,MATCH($C178,'Policy Characteristics'!$C:$C,0))),"",INDEX('Policy Characteristics'!E:E,MATCH($C178,'Policy Characteristics'!$C:$C,0)))</f>
        <v>elec ban new power plants</v>
      </c>
      <c r="L178" s="427">
        <f>IF(ISBLANK(INDEX('Policy Characteristics'!F:F,MATCH($C178,'Policy Characteristics'!$C:$C,0))),"",INDEX('Policy Characteristics'!F:F,MATCH($C178,'Policy Characteristics'!$C:$C,0)))</f>
        <v>0</v>
      </c>
      <c r="M178" s="427">
        <f>IF(ISBLANK(INDEX('Policy Characteristics'!G:G,MATCH($C178,'Policy Characteristics'!$C:$C,0))),"",INDEX('Policy Characteristics'!G:G,MATCH($C178,'Policy Characteristics'!$C:$C,0)))</f>
        <v>1</v>
      </c>
      <c r="N178" s="427">
        <f>IF(ISBLANK(INDEX('Policy Characteristics'!H:H,MATCH($C178,'Policy Characteristics'!$C:$C,0))),"",INDEX('Policy Characteristics'!H:H,MATCH($C178,'Policy Characteristics'!$C:$C,0)))</f>
        <v>1</v>
      </c>
      <c r="O178" s="427" t="str">
        <f>IF(ISBLANK(INDEX('Policy Characteristics'!I:I,MATCH($C178,'Policy Characteristics'!$C:$C,0))),"",INDEX('Policy Characteristics'!I:I,MATCH($C178,'Policy Characteristics'!$C:$C,0)))</f>
        <v>on/off</v>
      </c>
      <c r="P178" s="427" t="str">
        <f>IF(ISBLANK(INDEX('Policy Characteristics'!J:J,MATCH($C178,'Policy Characteristics'!$C:$C,0))),"",INDEX('Policy Characteristics'!J:J,MATCH($C178,'Policy Characteristics'!$C:$C,0)))</f>
        <v>**Description:** This policy prevents new capacity of the selected type(s) from being built or deployed.</v>
      </c>
      <c r="Q178" s="427" t="str">
        <f>IF(ISBLANK(INDEX('Policy Characteristics'!K:K,MATCH($C178,'Policy Characteristics'!$C:$C,0))),"",INDEX('Policy Characteristics'!K:K,MATCH($C178,'Policy Characteristics'!$C:$C,0)))</f>
        <v>electricity-sector-main.html#ban</v>
      </c>
      <c r="R178" s="427" t="str">
        <f>IF(ISBLANK(INDEX('Policy Characteristics'!L:L,MATCH($C178,'Policy Characteristics'!$C:$C,0))),"",INDEX('Policy Characteristics'!L:L,MATCH($C178,'Policy Characteristics'!$C:$C,0)))</f>
        <v>ban-new-capacity.html</v>
      </c>
    </row>
    <row r="179" spans="1:18" s="5" customFormat="1" x14ac:dyDescent="0.75">
      <c r="A179" s="427" t="str">
        <f>IF(ISBLANK(INDEX('Policy Characteristics'!A:A,MATCH($C179,'Policy Characteristics'!$C:$C,0))),"",INDEX('Policy Characteristics'!A:A,MATCH($C179,'Policy Characteristics'!$C:$C,0)))</f>
        <v>Electricity Supply</v>
      </c>
      <c r="B179" s="427" t="str">
        <f>IF(ISBLANK(INDEX('Policy Characteristics'!B:B,MATCH($C179,'Policy Characteristics'!$C:$C,0))),"",INDEX('Policy Characteristics'!B:B,MATCH($C179,'Policy Characteristics'!$C:$C,0)))</f>
        <v>Ban New Power Plants</v>
      </c>
      <c r="C179" s="431" t="str">
        <f t="shared" si="16"/>
        <v>Boolean Ban New Power Plants</v>
      </c>
      <c r="D179" s="9" t="s">
        <v>83</v>
      </c>
      <c r="E179" s="53"/>
      <c r="F179" s="9" t="s">
        <v>97</v>
      </c>
      <c r="G179" s="53"/>
      <c r="H179" s="54">
        <v>611</v>
      </c>
      <c r="I179" s="53" t="s">
        <v>46</v>
      </c>
      <c r="J179" s="429" t="str">
        <f>IF(ISBLANK(INDEX('Policy Characteristics'!D:D,MATCH($C179,'Policy Characteristics'!$C:$C,0))),"",INDEX('Policy Characteristics'!D:D,MATCH($C179,'Policy Characteristics'!$C:$C,0)))</f>
        <v>Ban New Power Plants</v>
      </c>
      <c r="K179" s="427" t="str">
        <f>IF(ISBLANK(INDEX('Policy Characteristics'!E:E,MATCH($C179,'Policy Characteristics'!$C:$C,0))),"",INDEX('Policy Characteristics'!E:E,MATCH($C179,'Policy Characteristics'!$C:$C,0)))</f>
        <v>elec ban new power plants</v>
      </c>
      <c r="L179" s="427">
        <f>IF(ISBLANK(INDEX('Policy Characteristics'!F:F,MATCH($C179,'Policy Characteristics'!$C:$C,0))),"",INDEX('Policy Characteristics'!F:F,MATCH($C179,'Policy Characteristics'!$C:$C,0)))</f>
        <v>0</v>
      </c>
      <c r="M179" s="427">
        <f>IF(ISBLANK(INDEX('Policy Characteristics'!G:G,MATCH($C179,'Policy Characteristics'!$C:$C,0))),"",INDEX('Policy Characteristics'!G:G,MATCH($C179,'Policy Characteristics'!$C:$C,0)))</f>
        <v>1</v>
      </c>
      <c r="N179" s="427">
        <f>IF(ISBLANK(INDEX('Policy Characteristics'!H:H,MATCH($C179,'Policy Characteristics'!$C:$C,0))),"",INDEX('Policy Characteristics'!H:H,MATCH($C179,'Policy Characteristics'!$C:$C,0)))</f>
        <v>1</v>
      </c>
      <c r="O179" s="427" t="str">
        <f>IF(ISBLANK(INDEX('Policy Characteristics'!I:I,MATCH($C179,'Policy Characteristics'!$C:$C,0))),"",INDEX('Policy Characteristics'!I:I,MATCH($C179,'Policy Characteristics'!$C:$C,0)))</f>
        <v>on/off</v>
      </c>
      <c r="P179" s="427" t="str">
        <f>IF(ISBLANK(INDEX('Policy Characteristics'!J:J,MATCH($C179,'Policy Characteristics'!$C:$C,0))),"",INDEX('Policy Characteristics'!J:J,MATCH($C179,'Policy Characteristics'!$C:$C,0)))</f>
        <v>**Description:** This policy prevents new capacity of the selected type(s) from being built or deployed.</v>
      </c>
      <c r="Q179" s="427" t="str">
        <f>IF(ISBLANK(INDEX('Policy Characteristics'!K:K,MATCH($C179,'Policy Characteristics'!$C:$C,0))),"",INDEX('Policy Characteristics'!K:K,MATCH($C179,'Policy Characteristics'!$C:$C,0)))</f>
        <v>electricity-sector-main.html#ban</v>
      </c>
      <c r="R179" s="427" t="str">
        <f>IF(ISBLANK(INDEX('Policy Characteristics'!L:L,MATCH($C179,'Policy Characteristics'!$C:$C,0))),"",INDEX('Policy Characteristics'!L:L,MATCH($C179,'Policy Characteristics'!$C:$C,0)))</f>
        <v>ban-new-capacity.html</v>
      </c>
    </row>
    <row r="180" spans="1:18" s="5" customFormat="1" x14ac:dyDescent="0.75">
      <c r="A180" s="427" t="str">
        <f>IF(ISBLANK(INDEX('Policy Characteristics'!A:A,MATCH($C180,'Policy Characteristics'!$C:$C,0))),"",INDEX('Policy Characteristics'!A:A,MATCH($C180,'Policy Characteristics'!$C:$C,0)))</f>
        <v>Electricity Supply</v>
      </c>
      <c r="B180" s="427" t="str">
        <f>IF(ISBLANK(INDEX('Policy Characteristics'!B:B,MATCH($C180,'Policy Characteristics'!$C:$C,0))),"",INDEX('Policy Characteristics'!B:B,MATCH($C180,'Policy Characteristics'!$C:$C,0)))</f>
        <v>Ban New Power Plants</v>
      </c>
      <c r="C180" s="431" t="str">
        <f t="shared" ref="C180:C187" si="17">C$172</f>
        <v>Boolean Ban New Power Plants</v>
      </c>
      <c r="D180" s="9" t="s">
        <v>2509</v>
      </c>
      <c r="E180" s="53"/>
      <c r="F180" s="9" t="s">
        <v>457</v>
      </c>
      <c r="G180" s="53"/>
      <c r="H180" s="54">
        <v>612</v>
      </c>
      <c r="I180" s="53" t="s">
        <v>46</v>
      </c>
      <c r="J180" s="429" t="str">
        <f>IF(ISBLANK(INDEX('Policy Characteristics'!D:D,MATCH($C180,'Policy Characteristics'!$C:$C,0))),"",INDEX('Policy Characteristics'!D:D,MATCH($C180,'Policy Characteristics'!$C:$C,0)))</f>
        <v>Ban New Power Plants</v>
      </c>
      <c r="K180" s="427" t="str">
        <f>IF(ISBLANK(INDEX('Policy Characteristics'!E:E,MATCH($C180,'Policy Characteristics'!$C:$C,0))),"",INDEX('Policy Characteristics'!E:E,MATCH($C180,'Policy Characteristics'!$C:$C,0)))</f>
        <v>elec ban new power plants</v>
      </c>
      <c r="L180" s="427">
        <f>IF(ISBLANK(INDEX('Policy Characteristics'!F:F,MATCH($C180,'Policy Characteristics'!$C:$C,0))),"",INDEX('Policy Characteristics'!F:F,MATCH($C180,'Policy Characteristics'!$C:$C,0)))</f>
        <v>0</v>
      </c>
      <c r="M180" s="427">
        <f>IF(ISBLANK(INDEX('Policy Characteristics'!G:G,MATCH($C180,'Policy Characteristics'!$C:$C,0))),"",INDEX('Policy Characteristics'!G:G,MATCH($C180,'Policy Characteristics'!$C:$C,0)))</f>
        <v>1</v>
      </c>
      <c r="N180" s="427">
        <f>IF(ISBLANK(INDEX('Policy Characteristics'!H:H,MATCH($C180,'Policy Characteristics'!$C:$C,0))),"",INDEX('Policy Characteristics'!H:H,MATCH($C180,'Policy Characteristics'!$C:$C,0)))</f>
        <v>1</v>
      </c>
      <c r="O180" s="427" t="str">
        <f>IF(ISBLANK(INDEX('Policy Characteristics'!I:I,MATCH($C180,'Policy Characteristics'!$C:$C,0))),"",INDEX('Policy Characteristics'!I:I,MATCH($C180,'Policy Characteristics'!$C:$C,0)))</f>
        <v>on/off</v>
      </c>
      <c r="P180" s="427" t="str">
        <f>IF(ISBLANK(INDEX('Policy Characteristics'!J:J,MATCH($C180,'Policy Characteristics'!$C:$C,0))),"",INDEX('Policy Characteristics'!J:J,MATCH($C180,'Policy Characteristics'!$C:$C,0)))</f>
        <v>**Description:** This policy prevents new capacity of the selected type(s) from being built or deployed.</v>
      </c>
      <c r="Q180" s="427" t="str">
        <f>IF(ISBLANK(INDEX('Policy Characteristics'!K:K,MATCH($C180,'Policy Characteristics'!$C:$C,0))),"",INDEX('Policy Characteristics'!K:K,MATCH($C180,'Policy Characteristics'!$C:$C,0)))</f>
        <v>electricity-sector-main.html#ban</v>
      </c>
      <c r="R180" s="427" t="str">
        <f>IF(ISBLANK(INDEX('Policy Characteristics'!L:L,MATCH($C180,'Policy Characteristics'!$C:$C,0))),"",INDEX('Policy Characteristics'!L:L,MATCH($C180,'Policy Characteristics'!$C:$C,0)))</f>
        <v>ban-new-capacity.html</v>
      </c>
    </row>
    <row r="181" spans="1:18" s="5" customFormat="1" x14ac:dyDescent="0.75">
      <c r="A181" s="427" t="str">
        <f>IF(ISBLANK(INDEX('Policy Characteristics'!A:A,MATCH($C181,'Policy Characteristics'!$C:$C,0))),"",INDEX('Policy Characteristics'!A:A,MATCH($C181,'Policy Characteristics'!$C:$C,0)))</f>
        <v>Electricity Supply</v>
      </c>
      <c r="B181" s="427" t="str">
        <f>IF(ISBLANK(INDEX('Policy Characteristics'!B:B,MATCH($C181,'Policy Characteristics'!$C:$C,0))),"",INDEX('Policy Characteristics'!B:B,MATCH($C181,'Policy Characteristics'!$C:$C,0)))</f>
        <v>Ban New Power Plants</v>
      </c>
      <c r="C181" s="431" t="str">
        <f t="shared" si="16"/>
        <v>Boolean Ban New Power Plants</v>
      </c>
      <c r="D181" s="9" t="s">
        <v>326</v>
      </c>
      <c r="E181" s="53"/>
      <c r="F181" s="9" t="s">
        <v>328</v>
      </c>
      <c r="G181" s="53"/>
      <c r="H181" s="54">
        <v>613</v>
      </c>
      <c r="I181" s="53" t="s">
        <v>46</v>
      </c>
      <c r="J181" s="429" t="str">
        <f>IF(ISBLANK(INDEX('Policy Characteristics'!D:D,MATCH($C181,'Policy Characteristics'!$C:$C,0))),"",INDEX('Policy Characteristics'!D:D,MATCH($C181,'Policy Characteristics'!$C:$C,0)))</f>
        <v>Ban New Power Plants</v>
      </c>
      <c r="K181" s="427" t="str">
        <f>IF(ISBLANK(INDEX('Policy Characteristics'!E:E,MATCH($C181,'Policy Characteristics'!$C:$C,0))),"",INDEX('Policy Characteristics'!E:E,MATCH($C181,'Policy Characteristics'!$C:$C,0)))</f>
        <v>elec ban new power plants</v>
      </c>
      <c r="L181" s="427">
        <f>IF(ISBLANK(INDEX('Policy Characteristics'!F:F,MATCH($C181,'Policy Characteristics'!$C:$C,0))),"",INDEX('Policy Characteristics'!F:F,MATCH($C181,'Policy Characteristics'!$C:$C,0)))</f>
        <v>0</v>
      </c>
      <c r="M181" s="427">
        <f>IF(ISBLANK(INDEX('Policy Characteristics'!G:G,MATCH($C181,'Policy Characteristics'!$C:$C,0))),"",INDEX('Policy Characteristics'!G:G,MATCH($C181,'Policy Characteristics'!$C:$C,0)))</f>
        <v>1</v>
      </c>
      <c r="N181" s="427">
        <f>IF(ISBLANK(INDEX('Policy Characteristics'!H:H,MATCH($C181,'Policy Characteristics'!$C:$C,0))),"",INDEX('Policy Characteristics'!H:H,MATCH($C181,'Policy Characteristics'!$C:$C,0)))</f>
        <v>1</v>
      </c>
      <c r="O181" s="427" t="str">
        <f>IF(ISBLANK(INDEX('Policy Characteristics'!I:I,MATCH($C181,'Policy Characteristics'!$C:$C,0))),"",INDEX('Policy Characteristics'!I:I,MATCH($C181,'Policy Characteristics'!$C:$C,0)))</f>
        <v>on/off</v>
      </c>
      <c r="P181" s="427" t="str">
        <f>IF(ISBLANK(INDEX('Policy Characteristics'!J:J,MATCH($C181,'Policy Characteristics'!$C:$C,0))),"",INDEX('Policy Characteristics'!J:J,MATCH($C181,'Policy Characteristics'!$C:$C,0)))</f>
        <v>**Description:** This policy prevents new capacity of the selected type(s) from being built or deployed.</v>
      </c>
      <c r="Q181" s="427" t="str">
        <f>IF(ISBLANK(INDEX('Policy Characteristics'!K:K,MATCH($C181,'Policy Characteristics'!$C:$C,0))),"",INDEX('Policy Characteristics'!K:K,MATCH($C181,'Policy Characteristics'!$C:$C,0)))</f>
        <v>electricity-sector-main.html#ban</v>
      </c>
      <c r="R181" s="427" t="str">
        <f>IF(ISBLANK(INDEX('Policy Characteristics'!L:L,MATCH($C181,'Policy Characteristics'!$C:$C,0))),"",INDEX('Policy Characteristics'!L:L,MATCH($C181,'Policy Characteristics'!$C:$C,0)))</f>
        <v>ban-new-capacity.html</v>
      </c>
    </row>
    <row r="182" spans="1:18" s="5" customFormat="1" x14ac:dyDescent="0.75">
      <c r="A182" s="427" t="str">
        <f>IF(ISBLANK(INDEX('Policy Characteristics'!A:A,MATCH($C182,'Policy Characteristics'!$C:$C,0))),"",INDEX('Policy Characteristics'!A:A,MATCH($C182,'Policy Characteristics'!$C:$C,0)))</f>
        <v>Electricity Supply</v>
      </c>
      <c r="B182" s="427" t="str">
        <f>IF(ISBLANK(INDEX('Policy Characteristics'!B:B,MATCH($C182,'Policy Characteristics'!$C:$C,0))),"",INDEX('Policy Characteristics'!B:B,MATCH($C182,'Policy Characteristics'!$C:$C,0)))</f>
        <v>Ban New Power Plants</v>
      </c>
      <c r="C182" s="431" t="str">
        <f t="shared" si="16"/>
        <v>Boolean Ban New Power Plants</v>
      </c>
      <c r="D182" s="9" t="s">
        <v>327</v>
      </c>
      <c r="E182" s="53"/>
      <c r="F182" s="9" t="s">
        <v>329</v>
      </c>
      <c r="G182" s="53"/>
      <c r="H182" s="54">
        <v>614</v>
      </c>
      <c r="I182" s="53" t="s">
        <v>46</v>
      </c>
      <c r="J182" s="429" t="str">
        <f>IF(ISBLANK(INDEX('Policy Characteristics'!D:D,MATCH($C182,'Policy Characteristics'!$C:$C,0))),"",INDEX('Policy Characteristics'!D:D,MATCH($C182,'Policy Characteristics'!$C:$C,0)))</f>
        <v>Ban New Power Plants</v>
      </c>
      <c r="K182" s="427" t="str">
        <f>IF(ISBLANK(INDEX('Policy Characteristics'!E:E,MATCH($C182,'Policy Characteristics'!$C:$C,0))),"",INDEX('Policy Characteristics'!E:E,MATCH($C182,'Policy Characteristics'!$C:$C,0)))</f>
        <v>elec ban new power plants</v>
      </c>
      <c r="L182" s="427">
        <f>IF(ISBLANK(INDEX('Policy Characteristics'!F:F,MATCH($C182,'Policy Characteristics'!$C:$C,0))),"",INDEX('Policy Characteristics'!F:F,MATCH($C182,'Policy Characteristics'!$C:$C,0)))</f>
        <v>0</v>
      </c>
      <c r="M182" s="427">
        <f>IF(ISBLANK(INDEX('Policy Characteristics'!G:G,MATCH($C182,'Policy Characteristics'!$C:$C,0))),"",INDEX('Policy Characteristics'!G:G,MATCH($C182,'Policy Characteristics'!$C:$C,0)))</f>
        <v>1</v>
      </c>
      <c r="N182" s="427">
        <f>IF(ISBLANK(INDEX('Policy Characteristics'!H:H,MATCH($C182,'Policy Characteristics'!$C:$C,0))),"",INDEX('Policy Characteristics'!H:H,MATCH($C182,'Policy Characteristics'!$C:$C,0)))</f>
        <v>1</v>
      </c>
      <c r="O182" s="427" t="str">
        <f>IF(ISBLANK(INDEX('Policy Characteristics'!I:I,MATCH($C182,'Policy Characteristics'!$C:$C,0))),"",INDEX('Policy Characteristics'!I:I,MATCH($C182,'Policy Characteristics'!$C:$C,0)))</f>
        <v>on/off</v>
      </c>
      <c r="P182" s="427" t="str">
        <f>IF(ISBLANK(INDEX('Policy Characteristics'!J:J,MATCH($C182,'Policy Characteristics'!$C:$C,0))),"",INDEX('Policy Characteristics'!J:J,MATCH($C182,'Policy Characteristics'!$C:$C,0)))</f>
        <v>**Description:** This policy prevents new capacity of the selected type(s) from being built or deployed.</v>
      </c>
      <c r="Q182" s="427" t="str">
        <f>IF(ISBLANK(INDEX('Policy Characteristics'!K:K,MATCH($C182,'Policy Characteristics'!$C:$C,0))),"",INDEX('Policy Characteristics'!K:K,MATCH($C182,'Policy Characteristics'!$C:$C,0)))</f>
        <v>electricity-sector-main.html#ban</v>
      </c>
      <c r="R182" s="427" t="str">
        <f>IF(ISBLANK(INDEX('Policy Characteristics'!L:L,MATCH($C182,'Policy Characteristics'!$C:$C,0))),"",INDEX('Policy Characteristics'!L:L,MATCH($C182,'Policy Characteristics'!$C:$C,0)))</f>
        <v>ban-new-capacity.html</v>
      </c>
    </row>
    <row r="183" spans="1:18" s="5" customFormat="1" x14ac:dyDescent="0.75">
      <c r="A183" s="427" t="str">
        <f>IF(ISBLANK(INDEX('Policy Characteristics'!A:A,MATCH($C183,'Policy Characteristics'!$C:$C,0))),"",INDEX('Policy Characteristics'!A:A,MATCH($C183,'Policy Characteristics'!$C:$C,0)))</f>
        <v>Electricity Supply</v>
      </c>
      <c r="B183" s="427" t="str">
        <f>IF(ISBLANK(INDEX('Policy Characteristics'!B:B,MATCH($C183,'Policy Characteristics'!$C:$C,0))),"",INDEX('Policy Characteristics'!B:B,MATCH($C183,'Policy Characteristics'!$C:$C,0)))</f>
        <v>Ban New Power Plants</v>
      </c>
      <c r="C183" s="431" t="str">
        <f t="shared" si="16"/>
        <v>Boolean Ban New Power Plants</v>
      </c>
      <c r="D183" s="9" t="s">
        <v>465</v>
      </c>
      <c r="E183" s="53"/>
      <c r="F183" s="9" t="s">
        <v>464</v>
      </c>
      <c r="G183" s="53"/>
      <c r="H183" s="54">
        <v>116</v>
      </c>
      <c r="I183" s="53" t="s">
        <v>45</v>
      </c>
      <c r="J183" s="429" t="str">
        <f>IF(ISBLANK(INDEX('Policy Characteristics'!D:D,MATCH($C183,'Policy Characteristics'!$C:$C,0))),"",INDEX('Policy Characteristics'!D:D,MATCH($C183,'Policy Characteristics'!$C:$C,0)))</f>
        <v>Ban New Power Plants</v>
      </c>
      <c r="K183" s="427" t="str">
        <f>IF(ISBLANK(INDEX('Policy Characteristics'!E:E,MATCH($C183,'Policy Characteristics'!$C:$C,0))),"",INDEX('Policy Characteristics'!E:E,MATCH($C183,'Policy Characteristics'!$C:$C,0)))</f>
        <v>elec ban new power plants</v>
      </c>
      <c r="L183" s="427">
        <f>IF(ISBLANK(INDEX('Policy Characteristics'!F:F,MATCH($C183,'Policy Characteristics'!$C:$C,0))),"",INDEX('Policy Characteristics'!F:F,MATCH($C183,'Policy Characteristics'!$C:$C,0)))</f>
        <v>0</v>
      </c>
      <c r="M183" s="427">
        <f>IF(ISBLANK(INDEX('Policy Characteristics'!G:G,MATCH($C183,'Policy Characteristics'!$C:$C,0))),"",INDEX('Policy Characteristics'!G:G,MATCH($C183,'Policy Characteristics'!$C:$C,0)))</f>
        <v>1</v>
      </c>
      <c r="N183" s="427">
        <f>IF(ISBLANK(INDEX('Policy Characteristics'!H:H,MATCH($C183,'Policy Characteristics'!$C:$C,0))),"",INDEX('Policy Characteristics'!H:H,MATCH($C183,'Policy Characteristics'!$C:$C,0)))</f>
        <v>1</v>
      </c>
      <c r="O183" s="427" t="str">
        <f>IF(ISBLANK(INDEX('Policy Characteristics'!I:I,MATCH($C183,'Policy Characteristics'!$C:$C,0))),"",INDEX('Policy Characteristics'!I:I,MATCH($C183,'Policy Characteristics'!$C:$C,0)))</f>
        <v>on/off</v>
      </c>
      <c r="P183" s="427" t="str">
        <f>IF(ISBLANK(INDEX('Policy Characteristics'!J:J,MATCH($C183,'Policy Characteristics'!$C:$C,0))),"",INDEX('Policy Characteristics'!J:J,MATCH($C183,'Policy Characteristics'!$C:$C,0)))</f>
        <v>**Description:** This policy prevents new capacity of the selected type(s) from being built or deployed.</v>
      </c>
      <c r="Q183" s="427" t="str">
        <f>IF(ISBLANK(INDEX('Policy Characteristics'!K:K,MATCH($C183,'Policy Characteristics'!$C:$C,0))),"",INDEX('Policy Characteristics'!K:K,MATCH($C183,'Policy Characteristics'!$C:$C,0)))</f>
        <v>electricity-sector-main.html#ban</v>
      </c>
      <c r="R183" s="427" t="str">
        <f>IF(ISBLANK(INDEX('Policy Characteristics'!L:L,MATCH($C183,'Policy Characteristics'!$C:$C,0))),"",INDEX('Policy Characteristics'!L:L,MATCH($C183,'Policy Characteristics'!$C:$C,0)))</f>
        <v>ban-new-capacity.html</v>
      </c>
    </row>
    <row r="184" spans="1:18" s="5" customFormat="1" x14ac:dyDescent="0.75">
      <c r="A184" s="427" t="str">
        <f>IF(ISBLANK(INDEX('Policy Characteristics'!A:A,MATCH($C184,'Policy Characteristics'!$C:$C,0))),"",INDEX('Policy Characteristics'!A:A,MATCH($C184,'Policy Characteristics'!$C:$C,0)))</f>
        <v>Electricity Supply</v>
      </c>
      <c r="B184" s="427" t="str">
        <f>IF(ISBLANK(INDEX('Policy Characteristics'!B:B,MATCH($C184,'Policy Characteristics'!$C:$C,0))),"",INDEX('Policy Characteristics'!B:B,MATCH($C184,'Policy Characteristics'!$C:$C,0)))</f>
        <v>Ban New Power Plants</v>
      </c>
      <c r="C184" s="431" t="str">
        <f t="shared" si="17"/>
        <v>Boolean Ban New Power Plants</v>
      </c>
      <c r="D184" s="9" t="s">
        <v>474</v>
      </c>
      <c r="E184" s="53"/>
      <c r="F184" s="9" t="s">
        <v>475</v>
      </c>
      <c r="G184" s="53"/>
      <c r="H184" s="54">
        <v>615</v>
      </c>
      <c r="I184" s="53" t="s">
        <v>46</v>
      </c>
      <c r="J184" s="429" t="str">
        <f>IF(ISBLANK(INDEX('Policy Characteristics'!D:D,MATCH($C184,'Policy Characteristics'!$C:$C,0))),"",INDEX('Policy Characteristics'!D:D,MATCH($C184,'Policy Characteristics'!$C:$C,0)))</f>
        <v>Ban New Power Plants</v>
      </c>
      <c r="K184" s="427" t="str">
        <f>IF(ISBLANK(INDEX('Policy Characteristics'!E:E,MATCH($C184,'Policy Characteristics'!$C:$C,0))),"",INDEX('Policy Characteristics'!E:E,MATCH($C184,'Policy Characteristics'!$C:$C,0)))</f>
        <v>elec ban new power plants</v>
      </c>
      <c r="L184" s="427">
        <f>IF(ISBLANK(INDEX('Policy Characteristics'!F:F,MATCH($C184,'Policy Characteristics'!$C:$C,0))),"",INDEX('Policy Characteristics'!F:F,MATCH($C184,'Policy Characteristics'!$C:$C,0)))</f>
        <v>0</v>
      </c>
      <c r="M184" s="427">
        <f>IF(ISBLANK(INDEX('Policy Characteristics'!G:G,MATCH($C184,'Policy Characteristics'!$C:$C,0))),"",INDEX('Policy Characteristics'!G:G,MATCH($C184,'Policy Characteristics'!$C:$C,0)))</f>
        <v>1</v>
      </c>
      <c r="N184" s="427">
        <f>IF(ISBLANK(INDEX('Policy Characteristics'!H:H,MATCH($C184,'Policy Characteristics'!$C:$C,0))),"",INDEX('Policy Characteristics'!H:H,MATCH($C184,'Policy Characteristics'!$C:$C,0)))</f>
        <v>1</v>
      </c>
      <c r="O184" s="427" t="str">
        <f>IF(ISBLANK(INDEX('Policy Characteristics'!I:I,MATCH($C184,'Policy Characteristics'!$C:$C,0))),"",INDEX('Policy Characteristics'!I:I,MATCH($C184,'Policy Characteristics'!$C:$C,0)))</f>
        <v>on/off</v>
      </c>
      <c r="P184" s="427" t="str">
        <f>IF(ISBLANK(INDEX('Policy Characteristics'!J:J,MATCH($C184,'Policy Characteristics'!$C:$C,0))),"",INDEX('Policy Characteristics'!J:J,MATCH($C184,'Policy Characteristics'!$C:$C,0)))</f>
        <v>**Description:** This policy prevents new capacity of the selected type(s) from being built or deployed.</v>
      </c>
      <c r="Q184" s="427" t="str">
        <f>IF(ISBLANK(INDEX('Policy Characteristics'!K:K,MATCH($C184,'Policy Characteristics'!$C:$C,0))),"",INDEX('Policy Characteristics'!K:K,MATCH($C184,'Policy Characteristics'!$C:$C,0)))</f>
        <v>electricity-sector-main.html#ban</v>
      </c>
      <c r="R184" s="427" t="str">
        <f>IF(ISBLANK(INDEX('Policy Characteristics'!L:L,MATCH($C184,'Policy Characteristics'!$C:$C,0))),"",INDEX('Policy Characteristics'!L:L,MATCH($C184,'Policy Characteristics'!$C:$C,0)))</f>
        <v>ban-new-capacity.html</v>
      </c>
    </row>
    <row r="185" spans="1:18" s="5" customFormat="1" x14ac:dyDescent="0.75">
      <c r="A185" s="427" t="str">
        <f>IF(ISBLANK(INDEX('Policy Characteristics'!A:A,MATCH($C185,'Policy Characteristics'!$C:$C,0))),"",INDEX('Policy Characteristics'!A:A,MATCH($C185,'Policy Characteristics'!$C:$C,0)))</f>
        <v>Electricity Supply</v>
      </c>
      <c r="B185" s="427" t="str">
        <f>IF(ISBLANK(INDEX('Policy Characteristics'!B:B,MATCH($C185,'Policy Characteristics'!$C:$C,0))),"",INDEX('Policy Characteristics'!B:B,MATCH($C185,'Policy Characteristics'!$C:$C,0)))</f>
        <v>Ban New Power Plants</v>
      </c>
      <c r="C185" s="431" t="str">
        <f t="shared" si="17"/>
        <v>Boolean Ban New Power Plants</v>
      </c>
      <c r="D185" s="9" t="s">
        <v>2882</v>
      </c>
      <c r="E185" s="53"/>
      <c r="F185" s="9" t="s">
        <v>2559</v>
      </c>
      <c r="G185" s="53"/>
      <c r="H185" s="54">
        <v>616</v>
      </c>
      <c r="I185" s="53" t="s">
        <v>46</v>
      </c>
      <c r="J185" s="429" t="str">
        <f>IF(ISBLANK(INDEX('Policy Characteristics'!D:D,MATCH($C185,'Policy Characteristics'!$C:$C,0))),"",INDEX('Policy Characteristics'!D:D,MATCH($C185,'Policy Characteristics'!$C:$C,0)))</f>
        <v>Ban New Power Plants</v>
      </c>
      <c r="K185" s="427" t="str">
        <f>IF(ISBLANK(INDEX('Policy Characteristics'!E:E,MATCH($C185,'Policy Characteristics'!$C:$C,0))),"",INDEX('Policy Characteristics'!E:E,MATCH($C185,'Policy Characteristics'!$C:$C,0)))</f>
        <v>elec ban new power plants</v>
      </c>
      <c r="L185" s="427">
        <f>IF(ISBLANK(INDEX('Policy Characteristics'!F:F,MATCH($C185,'Policy Characteristics'!$C:$C,0))),"",INDEX('Policy Characteristics'!F:F,MATCH($C185,'Policy Characteristics'!$C:$C,0)))</f>
        <v>0</v>
      </c>
      <c r="M185" s="427">
        <f>IF(ISBLANK(INDEX('Policy Characteristics'!G:G,MATCH($C185,'Policy Characteristics'!$C:$C,0))),"",INDEX('Policy Characteristics'!G:G,MATCH($C185,'Policy Characteristics'!$C:$C,0)))</f>
        <v>1</v>
      </c>
      <c r="N185" s="427">
        <f>IF(ISBLANK(INDEX('Policy Characteristics'!H:H,MATCH($C185,'Policy Characteristics'!$C:$C,0))),"",INDEX('Policy Characteristics'!H:H,MATCH($C185,'Policy Characteristics'!$C:$C,0)))</f>
        <v>1</v>
      </c>
      <c r="O185" s="427" t="str">
        <f>IF(ISBLANK(INDEX('Policy Characteristics'!I:I,MATCH($C185,'Policy Characteristics'!$C:$C,0))),"",INDEX('Policy Characteristics'!I:I,MATCH($C185,'Policy Characteristics'!$C:$C,0)))</f>
        <v>on/off</v>
      </c>
      <c r="P185" s="427" t="str">
        <f>IF(ISBLANK(INDEX('Policy Characteristics'!J:J,MATCH($C185,'Policy Characteristics'!$C:$C,0))),"",INDEX('Policy Characteristics'!J:J,MATCH($C185,'Policy Characteristics'!$C:$C,0)))</f>
        <v>**Description:** This policy prevents new capacity of the selected type(s) from being built or deployed.</v>
      </c>
      <c r="Q185" s="427" t="str">
        <f>IF(ISBLANK(INDEX('Policy Characteristics'!K:K,MATCH($C185,'Policy Characteristics'!$C:$C,0))),"",INDEX('Policy Characteristics'!K:K,MATCH($C185,'Policy Characteristics'!$C:$C,0)))</f>
        <v>electricity-sector-main.html#ban</v>
      </c>
      <c r="R185" s="427" t="str">
        <f>IF(ISBLANK(INDEX('Policy Characteristics'!L:L,MATCH($C185,'Policy Characteristics'!$C:$C,0))),"",INDEX('Policy Characteristics'!L:L,MATCH($C185,'Policy Characteristics'!$C:$C,0)))</f>
        <v>ban-new-capacity.html</v>
      </c>
    </row>
    <row r="186" spans="1:18" s="5" customFormat="1" x14ac:dyDescent="0.75">
      <c r="A186" s="427" t="str">
        <f>IF(ISBLANK(INDEX('Policy Characteristics'!A:A,MATCH($C186,'Policy Characteristics'!$C:$C,0))),"",INDEX('Policy Characteristics'!A:A,MATCH($C186,'Policy Characteristics'!$C:$C,0)))</f>
        <v>Electricity Supply</v>
      </c>
      <c r="B186" s="427" t="str">
        <f>IF(ISBLANK(INDEX('Policy Characteristics'!B:B,MATCH($C186,'Policy Characteristics'!$C:$C,0))),"",INDEX('Policy Characteristics'!B:B,MATCH($C186,'Policy Characteristics'!$C:$C,0)))</f>
        <v>Ban New Power Plants</v>
      </c>
      <c r="C186" s="431" t="str">
        <f t="shared" si="17"/>
        <v>Boolean Ban New Power Plants</v>
      </c>
      <c r="D186" s="9" t="s">
        <v>2883</v>
      </c>
      <c r="E186" s="53"/>
      <c r="F186" s="9" t="s">
        <v>2707</v>
      </c>
      <c r="G186" s="53"/>
      <c r="H186" s="54">
        <v>617</v>
      </c>
      <c r="I186" s="53" t="s">
        <v>46</v>
      </c>
      <c r="J186" s="429" t="str">
        <f>IF(ISBLANK(INDEX('Policy Characteristics'!D:D,MATCH($C186,'Policy Characteristics'!$C:$C,0))),"",INDEX('Policy Characteristics'!D:D,MATCH($C186,'Policy Characteristics'!$C:$C,0)))</f>
        <v>Ban New Power Plants</v>
      </c>
      <c r="K186" s="427" t="str">
        <f>IF(ISBLANK(INDEX('Policy Characteristics'!E:E,MATCH($C186,'Policy Characteristics'!$C:$C,0))),"",INDEX('Policy Characteristics'!E:E,MATCH($C186,'Policy Characteristics'!$C:$C,0)))</f>
        <v>elec ban new power plants</v>
      </c>
      <c r="L186" s="427">
        <f>IF(ISBLANK(INDEX('Policy Characteristics'!F:F,MATCH($C186,'Policy Characteristics'!$C:$C,0))),"",INDEX('Policy Characteristics'!F:F,MATCH($C186,'Policy Characteristics'!$C:$C,0)))</f>
        <v>0</v>
      </c>
      <c r="M186" s="427">
        <f>IF(ISBLANK(INDEX('Policy Characteristics'!G:G,MATCH($C186,'Policy Characteristics'!$C:$C,0))),"",INDEX('Policy Characteristics'!G:G,MATCH($C186,'Policy Characteristics'!$C:$C,0)))</f>
        <v>1</v>
      </c>
      <c r="N186" s="427">
        <f>IF(ISBLANK(INDEX('Policy Characteristics'!H:H,MATCH($C186,'Policy Characteristics'!$C:$C,0))),"",INDEX('Policy Characteristics'!H:H,MATCH($C186,'Policy Characteristics'!$C:$C,0)))</f>
        <v>1</v>
      </c>
      <c r="O186" s="427" t="str">
        <f>IF(ISBLANK(INDEX('Policy Characteristics'!I:I,MATCH($C186,'Policy Characteristics'!$C:$C,0))),"",INDEX('Policy Characteristics'!I:I,MATCH($C186,'Policy Characteristics'!$C:$C,0)))</f>
        <v>on/off</v>
      </c>
      <c r="P186" s="427" t="str">
        <f>IF(ISBLANK(INDEX('Policy Characteristics'!J:J,MATCH($C186,'Policy Characteristics'!$C:$C,0))),"",INDEX('Policy Characteristics'!J:J,MATCH($C186,'Policy Characteristics'!$C:$C,0)))</f>
        <v>**Description:** This policy prevents new capacity of the selected type(s) from being built or deployed.</v>
      </c>
      <c r="Q186" s="427" t="str">
        <f>IF(ISBLANK(INDEX('Policy Characteristics'!K:K,MATCH($C186,'Policy Characteristics'!$C:$C,0))),"",INDEX('Policy Characteristics'!K:K,MATCH($C186,'Policy Characteristics'!$C:$C,0)))</f>
        <v>electricity-sector-main.html#ban</v>
      </c>
      <c r="R186" s="427" t="str">
        <f>IF(ISBLANK(INDEX('Policy Characteristics'!L:L,MATCH($C186,'Policy Characteristics'!$C:$C,0))),"",INDEX('Policy Characteristics'!L:L,MATCH($C186,'Policy Characteristics'!$C:$C,0)))</f>
        <v>ban-new-capacity.html</v>
      </c>
    </row>
    <row r="187" spans="1:18" s="5" customFormat="1" x14ac:dyDescent="0.75">
      <c r="A187" s="427" t="str">
        <f>IF(ISBLANK(INDEX('Policy Characteristics'!A:A,MATCH($C187,'Policy Characteristics'!$C:$C,0))),"",INDEX('Policy Characteristics'!A:A,MATCH($C187,'Policy Characteristics'!$C:$C,0)))</f>
        <v>Electricity Supply</v>
      </c>
      <c r="B187" s="427" t="str">
        <f>IF(ISBLANK(INDEX('Policy Characteristics'!B:B,MATCH($C187,'Policy Characteristics'!$C:$C,0))),"",INDEX('Policy Characteristics'!B:B,MATCH($C187,'Policy Characteristics'!$C:$C,0)))</f>
        <v>Ban New Power Plants</v>
      </c>
      <c r="C187" s="433" t="str">
        <f t="shared" si="17"/>
        <v>Boolean Ban New Power Plants</v>
      </c>
      <c r="D187" s="9" t="s">
        <v>2884</v>
      </c>
      <c r="E187" s="53"/>
      <c r="F187" s="9" t="s">
        <v>2561</v>
      </c>
      <c r="G187" s="53"/>
      <c r="H187" s="54">
        <v>618</v>
      </c>
      <c r="I187" s="53" t="s">
        <v>46</v>
      </c>
      <c r="J187" s="429" t="str">
        <f>IF(ISBLANK(INDEX('Policy Characteristics'!D:D,MATCH($C187,'Policy Characteristics'!$C:$C,0))),"",INDEX('Policy Characteristics'!D:D,MATCH($C187,'Policy Characteristics'!$C:$C,0)))</f>
        <v>Ban New Power Plants</v>
      </c>
      <c r="K187" s="427" t="str">
        <f>IF(ISBLANK(INDEX('Policy Characteristics'!E:E,MATCH($C187,'Policy Characteristics'!$C:$C,0))),"",INDEX('Policy Characteristics'!E:E,MATCH($C187,'Policy Characteristics'!$C:$C,0)))</f>
        <v>elec ban new power plants</v>
      </c>
      <c r="L187" s="427">
        <f>IF(ISBLANK(INDEX('Policy Characteristics'!F:F,MATCH($C187,'Policy Characteristics'!$C:$C,0))),"",INDEX('Policy Characteristics'!F:F,MATCH($C187,'Policy Characteristics'!$C:$C,0)))</f>
        <v>0</v>
      </c>
      <c r="M187" s="427">
        <f>IF(ISBLANK(INDEX('Policy Characteristics'!G:G,MATCH($C187,'Policy Characteristics'!$C:$C,0))),"",INDEX('Policy Characteristics'!G:G,MATCH($C187,'Policy Characteristics'!$C:$C,0)))</f>
        <v>1</v>
      </c>
      <c r="N187" s="427">
        <f>IF(ISBLANK(INDEX('Policy Characteristics'!H:H,MATCH($C187,'Policy Characteristics'!$C:$C,0))),"",INDEX('Policy Characteristics'!H:H,MATCH($C187,'Policy Characteristics'!$C:$C,0)))</f>
        <v>1</v>
      </c>
      <c r="O187" s="427" t="str">
        <f>IF(ISBLANK(INDEX('Policy Characteristics'!I:I,MATCH($C187,'Policy Characteristics'!$C:$C,0))),"",INDEX('Policy Characteristics'!I:I,MATCH($C187,'Policy Characteristics'!$C:$C,0)))</f>
        <v>on/off</v>
      </c>
      <c r="P187" s="427" t="str">
        <f>IF(ISBLANK(INDEX('Policy Characteristics'!J:J,MATCH($C187,'Policy Characteristics'!$C:$C,0))),"",INDEX('Policy Characteristics'!J:J,MATCH($C187,'Policy Characteristics'!$C:$C,0)))</f>
        <v>**Description:** This policy prevents new capacity of the selected type(s) from being built or deployed.</v>
      </c>
      <c r="Q187" s="427" t="str">
        <f>IF(ISBLANK(INDEX('Policy Characteristics'!K:K,MATCH($C187,'Policy Characteristics'!$C:$C,0))),"",INDEX('Policy Characteristics'!K:K,MATCH($C187,'Policy Characteristics'!$C:$C,0)))</f>
        <v>electricity-sector-main.html#ban</v>
      </c>
      <c r="R187" s="427" t="str">
        <f>IF(ISBLANK(INDEX('Policy Characteristics'!L:L,MATCH($C187,'Policy Characteristics'!$C:$C,0))),"",INDEX('Policy Characteristics'!L:L,MATCH($C187,'Policy Characteristics'!$C:$C,0)))</f>
        <v>ban-new-capacity.html</v>
      </c>
    </row>
    <row r="188" spans="1:18" s="2" customFormat="1" x14ac:dyDescent="0.75">
      <c r="A188" s="427" t="str">
        <f>IF(ISBLANK(INDEX('Policy Characteristics'!A:A,MATCH($C188,'Policy Characteristics'!$C:$C,0))),"",INDEX('Policy Characteristics'!A:A,MATCH($C188,'Policy Characteristics'!$C:$C,0)))</f>
        <v>Electricity Supply</v>
      </c>
      <c r="B188" s="427" t="str">
        <f>IF(ISBLANK(INDEX('Policy Characteristics'!B:B,MATCH($C188,'Policy Characteristics'!$C:$C,0))),"",INDEX('Policy Characteristics'!B:B,MATCH($C188,'Policy Characteristics'!$C:$C,0)))</f>
        <v>Carbon Capture and Sequestration</v>
      </c>
      <c r="C188" s="430" t="s">
        <v>3208</v>
      </c>
      <c r="D188" s="53" t="s">
        <v>468</v>
      </c>
      <c r="E188" s="53"/>
      <c r="F188" s="53" t="s">
        <v>467</v>
      </c>
      <c r="G188" s="9"/>
      <c r="H188" s="56">
        <v>876</v>
      </c>
      <c r="I188" s="9" t="s">
        <v>45</v>
      </c>
      <c r="J188" s="429" t="str">
        <f>IF(ISBLANK(INDEX('Policy Characteristics'!D:D,MATCH($C188,'Policy Characteristics'!$C:$C,0))),"",INDEX('Policy Characteristics'!D:D,MATCH($C188,'Policy Characteristics'!$C:$C,0)))</f>
        <v>Electricity Sector CCS</v>
      </c>
      <c r="K188" s="427" t="str">
        <f>IF(ISBLANK(INDEX('Policy Characteristics'!E:E,MATCH($C188,'Policy Characteristics'!$C:$C,0))),"",INDEX('Policy Characteristics'!E:E,MATCH($C188,'Policy Characteristics'!$C:$C,0)))</f>
        <v>elec CCS</v>
      </c>
      <c r="L188" s="450">
        <f>IF(ISBLANK(INDEX('Policy Characteristics'!F:F,MATCH($C188,'Policy Characteristics'!$C:$C,0))),"",INDEX('Policy Characteristics'!F:F,MATCH($C188,'Policy Characteristics'!$C:$C,0)))</f>
        <v>0</v>
      </c>
      <c r="M188" s="450">
        <f>IF(ISBLANK(INDEX('Policy Characteristics'!G:G,MATCH($C188,'Policy Characteristics'!$C:$C,0))),"",INDEX('Policy Characteristics'!G:G,MATCH($C188,'Policy Characteristics'!$C:$C,0)))</f>
        <v>1</v>
      </c>
      <c r="N188" s="450">
        <f>IF(ISBLANK(INDEX('Policy Characteristics'!H:H,MATCH($C188,'Policy Characteristics'!$C:$C,0))),"",INDEX('Policy Characteristics'!H:H,MATCH($C188,'Policy Characteristics'!$C:$C,0)))</f>
        <v>0.01</v>
      </c>
      <c r="O188" s="427" t="str">
        <f>IF(ISBLANK(INDEX('Policy Characteristics'!I:I,MATCH($C188,'Policy Characteristics'!$C:$C,0))),"",INDEX('Policy Characteristics'!I:I,MATCH($C188,'Policy Characteristics'!$C:$C,0)))</f>
        <v>% of CO2 captured</v>
      </c>
      <c r="P188" s="42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427" t="str">
        <f>IF(ISBLANK(INDEX('Policy Characteristics'!K:K,MATCH($C188,'Policy Characteristics'!$C:$C,0))),"",INDEX('Policy Characteristics'!K:K,MATCH($C188,'Policy Characteristics'!$C:$C,0)))</f>
        <v>ccs.html#ccs</v>
      </c>
      <c r="R188" s="427" t="str">
        <f>IF(ISBLANK(INDEX('Policy Characteristics'!L:L,MATCH($C188,'Policy Characteristics'!$C:$C,0))),"",INDEX('Policy Characteristics'!L:L,MATCH($C188,'Policy Characteristics'!$C:$C,0)))</f>
        <v>carbon-capture-and-sequestration.html</v>
      </c>
    </row>
    <row r="189" spans="1:18" s="5" customFormat="1" x14ac:dyDescent="0.75">
      <c r="A189" s="427" t="str">
        <f>IF(ISBLANK(INDEX('Policy Characteristics'!A:A,MATCH($C189,'Policy Characteristics'!$C:$C,0))),"",INDEX('Policy Characteristics'!A:A,MATCH($C189,'Policy Characteristics'!$C:$C,0)))</f>
        <v>Electricity Supply</v>
      </c>
      <c r="B189" s="427" t="str">
        <f>IF(ISBLANK(INDEX('Policy Characteristics'!B:B,MATCH($C189,'Policy Characteristics'!$C:$C,0))),"",INDEX('Policy Characteristics'!B:B,MATCH($C189,'Policy Characteristics'!$C:$C,0)))</f>
        <v>Carbon Capture and Sequestration</v>
      </c>
      <c r="C189" s="431" t="str">
        <f t="shared" ref="C189:C203" si="18">C$188</f>
        <v>Electricity Sector Fraction of Potential Additional CCS Achieved</v>
      </c>
      <c r="D189" s="9" t="s">
        <v>324</v>
      </c>
      <c r="E189" s="53"/>
      <c r="F189" s="9" t="s">
        <v>325</v>
      </c>
      <c r="G189" s="53"/>
      <c r="H189" s="56">
        <v>877</v>
      </c>
      <c r="I189" s="9" t="s">
        <v>45</v>
      </c>
      <c r="J189" s="429" t="str">
        <f>IF(ISBLANK(INDEX('Policy Characteristics'!D:D,MATCH($C189,'Policy Characteristics'!$C:$C,0))),"",INDEX('Policy Characteristics'!D:D,MATCH($C189,'Policy Characteristics'!$C:$C,0)))</f>
        <v>Electricity Sector CCS</v>
      </c>
      <c r="K189" s="427" t="str">
        <f>IF(ISBLANK(INDEX('Policy Characteristics'!E:E,MATCH($C189,'Policy Characteristics'!$C:$C,0))),"",INDEX('Policy Characteristics'!E:E,MATCH($C189,'Policy Characteristics'!$C:$C,0)))</f>
        <v>elec CCS</v>
      </c>
      <c r="L189" s="450">
        <f>IF(ISBLANK(INDEX('Policy Characteristics'!F:F,MATCH($C189,'Policy Characteristics'!$C:$C,0))),"",INDEX('Policy Characteristics'!F:F,MATCH($C189,'Policy Characteristics'!$C:$C,0)))</f>
        <v>0</v>
      </c>
      <c r="M189" s="450">
        <f>IF(ISBLANK(INDEX('Policy Characteristics'!G:G,MATCH($C189,'Policy Characteristics'!$C:$C,0))),"",INDEX('Policy Characteristics'!G:G,MATCH($C189,'Policy Characteristics'!$C:$C,0)))</f>
        <v>1</v>
      </c>
      <c r="N189" s="450">
        <f>IF(ISBLANK(INDEX('Policy Characteristics'!H:H,MATCH($C189,'Policy Characteristics'!$C:$C,0))),"",INDEX('Policy Characteristics'!H:H,MATCH($C189,'Policy Characteristics'!$C:$C,0)))</f>
        <v>0.01</v>
      </c>
      <c r="O189" s="427" t="str">
        <f>IF(ISBLANK(INDEX('Policy Characteristics'!I:I,MATCH($C189,'Policy Characteristics'!$C:$C,0))),"",INDEX('Policy Characteristics'!I:I,MATCH($C189,'Policy Characteristics'!$C:$C,0)))</f>
        <v>% of CO2 captured</v>
      </c>
      <c r="P189" s="42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427" t="str">
        <f>IF(ISBLANK(INDEX('Policy Characteristics'!K:K,MATCH($C189,'Policy Characteristics'!$C:$C,0))),"",INDEX('Policy Characteristics'!K:K,MATCH($C189,'Policy Characteristics'!$C:$C,0)))</f>
        <v>ccs.html#ccs</v>
      </c>
      <c r="R189" s="427" t="str">
        <f>IF(ISBLANK(INDEX('Policy Characteristics'!L:L,MATCH($C189,'Policy Characteristics'!$C:$C,0))),"",INDEX('Policy Characteristics'!L:L,MATCH($C189,'Policy Characteristics'!$C:$C,0)))</f>
        <v>carbon-capture-and-sequestration.html</v>
      </c>
    </row>
    <row r="190" spans="1:18" s="5" customFormat="1" x14ac:dyDescent="0.75">
      <c r="A190" s="427" t="str">
        <f>IF(ISBLANK(INDEX('Policy Characteristics'!A:A,MATCH($C190,'Policy Characteristics'!$C:$C,0))),"",INDEX('Policy Characteristics'!A:A,MATCH($C190,'Policy Characteristics'!$C:$C,0)))</f>
        <v>Electricity Supply</v>
      </c>
      <c r="B190" s="427" t="str">
        <f>IF(ISBLANK(INDEX('Policy Characteristics'!B:B,MATCH($C190,'Policy Characteristics'!$C:$C,0))),"",INDEX('Policy Characteristics'!B:B,MATCH($C190,'Policy Characteristics'!$C:$C,0)))</f>
        <v>Carbon Capture and Sequestration</v>
      </c>
      <c r="C190" s="431" t="str">
        <f t="shared" si="18"/>
        <v>Electricity Sector Fraction of Potential Additional CCS Achieved</v>
      </c>
      <c r="D190" s="9" t="s">
        <v>79</v>
      </c>
      <c r="E190" s="53"/>
      <c r="F190" s="9" t="s">
        <v>93</v>
      </c>
      <c r="G190" s="53"/>
      <c r="H190" s="56">
        <v>878</v>
      </c>
      <c r="I190" s="53" t="s">
        <v>46</v>
      </c>
      <c r="J190" s="429" t="str">
        <f>IF(ISBLANK(INDEX('Policy Characteristics'!D:D,MATCH($C190,'Policy Characteristics'!$C:$C,0))),"",INDEX('Policy Characteristics'!D:D,MATCH($C190,'Policy Characteristics'!$C:$C,0)))</f>
        <v>Electricity Sector CCS</v>
      </c>
      <c r="K190" s="427" t="str">
        <f>IF(ISBLANK(INDEX('Policy Characteristics'!E:E,MATCH($C190,'Policy Characteristics'!$C:$C,0))),"",INDEX('Policy Characteristics'!E:E,MATCH($C190,'Policy Characteristics'!$C:$C,0)))</f>
        <v>elec CCS</v>
      </c>
      <c r="L190" s="450">
        <f>IF(ISBLANK(INDEX('Policy Characteristics'!F:F,MATCH($C190,'Policy Characteristics'!$C:$C,0))),"",INDEX('Policy Characteristics'!F:F,MATCH($C190,'Policy Characteristics'!$C:$C,0)))</f>
        <v>0</v>
      </c>
      <c r="M190" s="450">
        <f>IF(ISBLANK(INDEX('Policy Characteristics'!G:G,MATCH($C190,'Policy Characteristics'!$C:$C,0))),"",INDEX('Policy Characteristics'!G:G,MATCH($C190,'Policy Characteristics'!$C:$C,0)))</f>
        <v>1</v>
      </c>
      <c r="N190" s="450">
        <f>IF(ISBLANK(INDEX('Policy Characteristics'!H:H,MATCH($C190,'Policy Characteristics'!$C:$C,0))),"",INDEX('Policy Characteristics'!H:H,MATCH($C190,'Policy Characteristics'!$C:$C,0)))</f>
        <v>0.01</v>
      </c>
      <c r="O190" s="427" t="str">
        <f>IF(ISBLANK(INDEX('Policy Characteristics'!I:I,MATCH($C190,'Policy Characteristics'!$C:$C,0))),"",INDEX('Policy Characteristics'!I:I,MATCH($C190,'Policy Characteristics'!$C:$C,0)))</f>
        <v>% of CO2 captured</v>
      </c>
      <c r="P190" s="42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427" t="str">
        <f>IF(ISBLANK(INDEX('Policy Characteristics'!K:K,MATCH($C190,'Policy Characteristics'!$C:$C,0))),"",INDEX('Policy Characteristics'!K:K,MATCH($C190,'Policy Characteristics'!$C:$C,0)))</f>
        <v>ccs.html#ccs</v>
      </c>
      <c r="R190" s="427" t="str">
        <f>IF(ISBLANK(INDEX('Policy Characteristics'!L:L,MATCH($C190,'Policy Characteristics'!$C:$C,0))),"",INDEX('Policy Characteristics'!L:L,MATCH($C190,'Policy Characteristics'!$C:$C,0)))</f>
        <v>carbon-capture-and-sequestration.html</v>
      </c>
    </row>
    <row r="191" spans="1:18" s="5" customFormat="1" x14ac:dyDescent="0.75">
      <c r="A191" s="427" t="str">
        <f>IF(ISBLANK(INDEX('Policy Characteristics'!A:A,MATCH($C191,'Policy Characteristics'!$C:$C,0))),"",INDEX('Policy Characteristics'!A:A,MATCH($C191,'Policy Characteristics'!$C:$C,0)))</f>
        <v>Electricity Supply</v>
      </c>
      <c r="B191" s="427" t="str">
        <f>IF(ISBLANK(INDEX('Policy Characteristics'!B:B,MATCH($C191,'Policy Characteristics'!$C:$C,0))),"",INDEX('Policy Characteristics'!B:B,MATCH($C191,'Policy Characteristics'!$C:$C,0)))</f>
        <v>Carbon Capture and Sequestration</v>
      </c>
      <c r="C191" s="431" t="str">
        <f t="shared" si="18"/>
        <v>Electricity Sector Fraction of Potential Additional CCS Achieved</v>
      </c>
      <c r="D191" s="9" t="s">
        <v>80</v>
      </c>
      <c r="E191" s="53"/>
      <c r="F191" s="9" t="s">
        <v>94</v>
      </c>
      <c r="G191" s="53"/>
      <c r="H191" s="56">
        <v>879</v>
      </c>
      <c r="I191" s="53" t="s">
        <v>46</v>
      </c>
      <c r="J191" s="429" t="str">
        <f>IF(ISBLANK(INDEX('Policy Characteristics'!D:D,MATCH($C191,'Policy Characteristics'!$C:$C,0))),"",INDEX('Policy Characteristics'!D:D,MATCH($C191,'Policy Characteristics'!$C:$C,0)))</f>
        <v>Electricity Sector CCS</v>
      </c>
      <c r="K191" s="427" t="str">
        <f>IF(ISBLANK(INDEX('Policy Characteristics'!E:E,MATCH($C191,'Policy Characteristics'!$C:$C,0))),"",INDEX('Policy Characteristics'!E:E,MATCH($C191,'Policy Characteristics'!$C:$C,0)))</f>
        <v>elec CCS</v>
      </c>
      <c r="L191" s="450">
        <f>IF(ISBLANK(INDEX('Policy Characteristics'!F:F,MATCH($C191,'Policy Characteristics'!$C:$C,0))),"",INDEX('Policy Characteristics'!F:F,MATCH($C191,'Policy Characteristics'!$C:$C,0)))</f>
        <v>0</v>
      </c>
      <c r="M191" s="450">
        <f>IF(ISBLANK(INDEX('Policy Characteristics'!G:G,MATCH($C191,'Policy Characteristics'!$C:$C,0))),"",INDEX('Policy Characteristics'!G:G,MATCH($C191,'Policy Characteristics'!$C:$C,0)))</f>
        <v>1</v>
      </c>
      <c r="N191" s="450">
        <f>IF(ISBLANK(INDEX('Policy Characteristics'!H:H,MATCH($C191,'Policy Characteristics'!$C:$C,0))),"",INDEX('Policy Characteristics'!H:H,MATCH($C191,'Policy Characteristics'!$C:$C,0)))</f>
        <v>0.01</v>
      </c>
      <c r="O191" s="427" t="str">
        <f>IF(ISBLANK(INDEX('Policy Characteristics'!I:I,MATCH($C191,'Policy Characteristics'!$C:$C,0))),"",INDEX('Policy Characteristics'!I:I,MATCH($C191,'Policy Characteristics'!$C:$C,0)))</f>
        <v>% of CO2 captured</v>
      </c>
      <c r="P191" s="42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427" t="str">
        <f>IF(ISBLANK(INDEX('Policy Characteristics'!K:K,MATCH($C191,'Policy Characteristics'!$C:$C,0))),"",INDEX('Policy Characteristics'!K:K,MATCH($C191,'Policy Characteristics'!$C:$C,0)))</f>
        <v>ccs.html#ccs</v>
      </c>
      <c r="R191" s="427" t="str">
        <f>IF(ISBLANK(INDEX('Policy Characteristics'!L:L,MATCH($C191,'Policy Characteristics'!$C:$C,0))),"",INDEX('Policy Characteristics'!L:L,MATCH($C191,'Policy Characteristics'!$C:$C,0)))</f>
        <v>carbon-capture-and-sequestration.html</v>
      </c>
    </row>
    <row r="192" spans="1:18" s="5" customFormat="1" x14ac:dyDescent="0.75">
      <c r="A192" s="427" t="str">
        <f>IF(ISBLANK(INDEX('Policy Characteristics'!A:A,MATCH($C192,'Policy Characteristics'!$C:$C,0))),"",INDEX('Policy Characteristics'!A:A,MATCH($C192,'Policy Characteristics'!$C:$C,0)))</f>
        <v>Electricity Supply</v>
      </c>
      <c r="B192" s="427" t="str">
        <f>IF(ISBLANK(INDEX('Policy Characteristics'!B:B,MATCH($C192,'Policy Characteristics'!$C:$C,0))),"",INDEX('Policy Characteristics'!B:B,MATCH($C192,'Policy Characteristics'!$C:$C,0)))</f>
        <v>Carbon Capture and Sequestration</v>
      </c>
      <c r="C192" s="431" t="str">
        <f t="shared" si="18"/>
        <v>Electricity Sector Fraction of Potential Additional CCS Achieved</v>
      </c>
      <c r="D192" s="9" t="s">
        <v>469</v>
      </c>
      <c r="E192" s="53"/>
      <c r="F192" s="9" t="s">
        <v>472</v>
      </c>
      <c r="G192" s="53"/>
      <c r="H192" s="56">
        <v>880</v>
      </c>
      <c r="I192" s="53" t="s">
        <v>46</v>
      </c>
      <c r="J192" s="429" t="str">
        <f>IF(ISBLANK(INDEX('Policy Characteristics'!D:D,MATCH($C192,'Policy Characteristics'!$C:$C,0))),"",INDEX('Policy Characteristics'!D:D,MATCH($C192,'Policy Characteristics'!$C:$C,0)))</f>
        <v>Electricity Sector CCS</v>
      </c>
      <c r="K192" s="427" t="str">
        <f>IF(ISBLANK(INDEX('Policy Characteristics'!E:E,MATCH($C192,'Policy Characteristics'!$C:$C,0))),"",INDEX('Policy Characteristics'!E:E,MATCH($C192,'Policy Characteristics'!$C:$C,0)))</f>
        <v>elec CCS</v>
      </c>
      <c r="L192" s="450">
        <f>IF(ISBLANK(INDEX('Policy Characteristics'!F:F,MATCH($C192,'Policy Characteristics'!$C:$C,0))),"",INDEX('Policy Characteristics'!F:F,MATCH($C192,'Policy Characteristics'!$C:$C,0)))</f>
        <v>0</v>
      </c>
      <c r="M192" s="450">
        <f>IF(ISBLANK(INDEX('Policy Characteristics'!G:G,MATCH($C192,'Policy Characteristics'!$C:$C,0))),"",INDEX('Policy Characteristics'!G:G,MATCH($C192,'Policy Characteristics'!$C:$C,0)))</f>
        <v>1</v>
      </c>
      <c r="N192" s="450">
        <f>IF(ISBLANK(INDEX('Policy Characteristics'!H:H,MATCH($C192,'Policy Characteristics'!$C:$C,0))),"",INDEX('Policy Characteristics'!H:H,MATCH($C192,'Policy Characteristics'!$C:$C,0)))</f>
        <v>0.01</v>
      </c>
      <c r="O192" s="427" t="str">
        <f>IF(ISBLANK(INDEX('Policy Characteristics'!I:I,MATCH($C192,'Policy Characteristics'!$C:$C,0))),"",INDEX('Policy Characteristics'!I:I,MATCH($C192,'Policy Characteristics'!$C:$C,0)))</f>
        <v>% of CO2 captured</v>
      </c>
      <c r="P192" s="42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427" t="str">
        <f>IF(ISBLANK(INDEX('Policy Characteristics'!K:K,MATCH($C192,'Policy Characteristics'!$C:$C,0))),"",INDEX('Policy Characteristics'!K:K,MATCH($C192,'Policy Characteristics'!$C:$C,0)))</f>
        <v>ccs.html#ccs</v>
      </c>
      <c r="R192" s="427" t="str">
        <f>IF(ISBLANK(INDEX('Policy Characteristics'!L:L,MATCH($C192,'Policy Characteristics'!$C:$C,0))),"",INDEX('Policy Characteristics'!L:L,MATCH($C192,'Policy Characteristics'!$C:$C,0)))</f>
        <v>carbon-capture-and-sequestration.html</v>
      </c>
    </row>
    <row r="193" spans="1:18" s="5" customFormat="1" x14ac:dyDescent="0.75">
      <c r="A193" s="427" t="str">
        <f>IF(ISBLANK(INDEX('Policy Characteristics'!A:A,MATCH($C193,'Policy Characteristics'!$C:$C,0))),"",INDEX('Policy Characteristics'!A:A,MATCH($C193,'Policy Characteristics'!$C:$C,0)))</f>
        <v>Electricity Supply</v>
      </c>
      <c r="B193" s="427" t="str">
        <f>IF(ISBLANK(INDEX('Policy Characteristics'!B:B,MATCH($C193,'Policy Characteristics'!$C:$C,0))),"",INDEX('Policy Characteristics'!B:B,MATCH($C193,'Policy Characteristics'!$C:$C,0)))</f>
        <v>Carbon Capture and Sequestration</v>
      </c>
      <c r="C193" s="431" t="str">
        <f t="shared" si="18"/>
        <v>Electricity Sector Fraction of Potential Additional CCS Achieved</v>
      </c>
      <c r="D193" s="9" t="s">
        <v>81</v>
      </c>
      <c r="E193" s="53"/>
      <c r="F193" s="9" t="s">
        <v>95</v>
      </c>
      <c r="G193" s="53"/>
      <c r="H193" s="56">
        <v>881</v>
      </c>
      <c r="I193" s="53" t="s">
        <v>46</v>
      </c>
      <c r="J193" s="429" t="str">
        <f>IF(ISBLANK(INDEX('Policy Characteristics'!D:D,MATCH($C193,'Policy Characteristics'!$C:$C,0))),"",INDEX('Policy Characteristics'!D:D,MATCH($C193,'Policy Characteristics'!$C:$C,0)))</f>
        <v>Electricity Sector CCS</v>
      </c>
      <c r="K193" s="427" t="str">
        <f>IF(ISBLANK(INDEX('Policy Characteristics'!E:E,MATCH($C193,'Policy Characteristics'!$C:$C,0))),"",INDEX('Policy Characteristics'!E:E,MATCH($C193,'Policy Characteristics'!$C:$C,0)))</f>
        <v>elec CCS</v>
      </c>
      <c r="L193" s="450">
        <f>IF(ISBLANK(INDEX('Policy Characteristics'!F:F,MATCH($C193,'Policy Characteristics'!$C:$C,0))),"",INDEX('Policy Characteristics'!F:F,MATCH($C193,'Policy Characteristics'!$C:$C,0)))</f>
        <v>0</v>
      </c>
      <c r="M193" s="450">
        <f>IF(ISBLANK(INDEX('Policy Characteristics'!G:G,MATCH($C193,'Policy Characteristics'!$C:$C,0))),"",INDEX('Policy Characteristics'!G:G,MATCH($C193,'Policy Characteristics'!$C:$C,0)))</f>
        <v>1</v>
      </c>
      <c r="N193" s="450">
        <f>IF(ISBLANK(INDEX('Policy Characteristics'!H:H,MATCH($C193,'Policy Characteristics'!$C:$C,0))),"",INDEX('Policy Characteristics'!H:H,MATCH($C193,'Policy Characteristics'!$C:$C,0)))</f>
        <v>0.01</v>
      </c>
      <c r="O193" s="427" t="str">
        <f>IF(ISBLANK(INDEX('Policy Characteristics'!I:I,MATCH($C193,'Policy Characteristics'!$C:$C,0))),"",INDEX('Policy Characteristics'!I:I,MATCH($C193,'Policy Characteristics'!$C:$C,0)))</f>
        <v>% of CO2 captured</v>
      </c>
      <c r="P193" s="42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427" t="str">
        <f>IF(ISBLANK(INDEX('Policy Characteristics'!K:K,MATCH($C193,'Policy Characteristics'!$C:$C,0))),"",INDEX('Policy Characteristics'!K:K,MATCH($C193,'Policy Characteristics'!$C:$C,0)))</f>
        <v>ccs.html#ccs</v>
      </c>
      <c r="R193" s="427" t="str">
        <f>IF(ISBLANK(INDEX('Policy Characteristics'!L:L,MATCH($C193,'Policy Characteristics'!$C:$C,0))),"",INDEX('Policy Characteristics'!L:L,MATCH($C193,'Policy Characteristics'!$C:$C,0)))</f>
        <v>carbon-capture-and-sequestration.html</v>
      </c>
    </row>
    <row r="194" spans="1:18" s="5" customFormat="1" x14ac:dyDescent="0.75">
      <c r="A194" s="427" t="str">
        <f>IF(ISBLANK(INDEX('Policy Characteristics'!A:A,MATCH($C194,'Policy Characteristics'!$C:$C,0))),"",INDEX('Policy Characteristics'!A:A,MATCH($C194,'Policy Characteristics'!$C:$C,0)))</f>
        <v>Electricity Supply</v>
      </c>
      <c r="B194" s="427" t="str">
        <f>IF(ISBLANK(INDEX('Policy Characteristics'!B:B,MATCH($C194,'Policy Characteristics'!$C:$C,0))),"",INDEX('Policy Characteristics'!B:B,MATCH($C194,'Policy Characteristics'!$C:$C,0)))</f>
        <v>Carbon Capture and Sequestration</v>
      </c>
      <c r="C194" s="431" t="str">
        <f t="shared" si="18"/>
        <v>Electricity Sector Fraction of Potential Additional CCS Achieved</v>
      </c>
      <c r="D194" s="9" t="s">
        <v>82</v>
      </c>
      <c r="E194" s="53"/>
      <c r="F194" s="9" t="s">
        <v>96</v>
      </c>
      <c r="G194" s="53"/>
      <c r="H194" s="56">
        <v>882</v>
      </c>
      <c r="I194" s="53" t="s">
        <v>46</v>
      </c>
      <c r="J194" s="429" t="str">
        <f>IF(ISBLANK(INDEX('Policy Characteristics'!D:D,MATCH($C194,'Policy Characteristics'!$C:$C,0))),"",INDEX('Policy Characteristics'!D:D,MATCH($C194,'Policy Characteristics'!$C:$C,0)))</f>
        <v>Electricity Sector CCS</v>
      </c>
      <c r="K194" s="427" t="str">
        <f>IF(ISBLANK(INDEX('Policy Characteristics'!E:E,MATCH($C194,'Policy Characteristics'!$C:$C,0))),"",INDEX('Policy Characteristics'!E:E,MATCH($C194,'Policy Characteristics'!$C:$C,0)))</f>
        <v>elec CCS</v>
      </c>
      <c r="L194" s="450">
        <f>IF(ISBLANK(INDEX('Policy Characteristics'!F:F,MATCH($C194,'Policy Characteristics'!$C:$C,0))),"",INDEX('Policy Characteristics'!F:F,MATCH($C194,'Policy Characteristics'!$C:$C,0)))</f>
        <v>0</v>
      </c>
      <c r="M194" s="450">
        <f>IF(ISBLANK(INDEX('Policy Characteristics'!G:G,MATCH($C194,'Policy Characteristics'!$C:$C,0))),"",INDEX('Policy Characteristics'!G:G,MATCH($C194,'Policy Characteristics'!$C:$C,0)))</f>
        <v>1</v>
      </c>
      <c r="N194" s="450">
        <f>IF(ISBLANK(INDEX('Policy Characteristics'!H:H,MATCH($C194,'Policy Characteristics'!$C:$C,0))),"",INDEX('Policy Characteristics'!H:H,MATCH($C194,'Policy Characteristics'!$C:$C,0)))</f>
        <v>0.01</v>
      </c>
      <c r="O194" s="427" t="str">
        <f>IF(ISBLANK(INDEX('Policy Characteristics'!I:I,MATCH($C194,'Policy Characteristics'!$C:$C,0))),"",INDEX('Policy Characteristics'!I:I,MATCH($C194,'Policy Characteristics'!$C:$C,0)))</f>
        <v>% of CO2 captured</v>
      </c>
      <c r="P194" s="42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427" t="str">
        <f>IF(ISBLANK(INDEX('Policy Characteristics'!K:K,MATCH($C194,'Policy Characteristics'!$C:$C,0))),"",INDEX('Policy Characteristics'!K:K,MATCH($C194,'Policy Characteristics'!$C:$C,0)))</f>
        <v>ccs.html#ccs</v>
      </c>
      <c r="R194" s="427" t="str">
        <f>IF(ISBLANK(INDEX('Policy Characteristics'!L:L,MATCH($C194,'Policy Characteristics'!$C:$C,0))),"",INDEX('Policy Characteristics'!L:L,MATCH($C194,'Policy Characteristics'!$C:$C,0)))</f>
        <v>carbon-capture-and-sequestration.html</v>
      </c>
    </row>
    <row r="195" spans="1:18" s="5" customFormat="1" x14ac:dyDescent="0.75">
      <c r="A195" s="427" t="str">
        <f>IF(ISBLANK(INDEX('Policy Characteristics'!A:A,MATCH($C195,'Policy Characteristics'!$C:$C,0))),"",INDEX('Policy Characteristics'!A:A,MATCH($C195,'Policy Characteristics'!$C:$C,0)))</f>
        <v>Electricity Supply</v>
      </c>
      <c r="B195" s="427" t="str">
        <f>IF(ISBLANK(INDEX('Policy Characteristics'!B:B,MATCH($C195,'Policy Characteristics'!$C:$C,0))),"",INDEX('Policy Characteristics'!B:B,MATCH($C195,'Policy Characteristics'!$C:$C,0)))</f>
        <v>Carbon Capture and Sequestration</v>
      </c>
      <c r="C195" s="431" t="str">
        <f t="shared" si="18"/>
        <v>Electricity Sector Fraction of Potential Additional CCS Achieved</v>
      </c>
      <c r="D195" s="9" t="s">
        <v>83</v>
      </c>
      <c r="E195" s="53"/>
      <c r="F195" s="9" t="s">
        <v>97</v>
      </c>
      <c r="G195" s="53"/>
      <c r="H195" s="56">
        <v>883</v>
      </c>
      <c r="I195" s="9" t="s">
        <v>45</v>
      </c>
      <c r="J195" s="429" t="str">
        <f>IF(ISBLANK(INDEX('Policy Characteristics'!D:D,MATCH($C195,'Policy Characteristics'!$C:$C,0))),"",INDEX('Policy Characteristics'!D:D,MATCH($C195,'Policy Characteristics'!$C:$C,0)))</f>
        <v>Electricity Sector CCS</v>
      </c>
      <c r="K195" s="427" t="str">
        <f>IF(ISBLANK(INDEX('Policy Characteristics'!E:E,MATCH($C195,'Policy Characteristics'!$C:$C,0))),"",INDEX('Policy Characteristics'!E:E,MATCH($C195,'Policy Characteristics'!$C:$C,0)))</f>
        <v>elec CCS</v>
      </c>
      <c r="L195" s="450">
        <f>IF(ISBLANK(INDEX('Policy Characteristics'!F:F,MATCH($C195,'Policy Characteristics'!$C:$C,0))),"",INDEX('Policy Characteristics'!F:F,MATCH($C195,'Policy Characteristics'!$C:$C,0)))</f>
        <v>0</v>
      </c>
      <c r="M195" s="450">
        <f>IF(ISBLANK(INDEX('Policy Characteristics'!G:G,MATCH($C195,'Policy Characteristics'!$C:$C,0))),"",INDEX('Policy Characteristics'!G:G,MATCH($C195,'Policy Characteristics'!$C:$C,0)))</f>
        <v>1</v>
      </c>
      <c r="N195" s="450">
        <f>IF(ISBLANK(INDEX('Policy Characteristics'!H:H,MATCH($C195,'Policy Characteristics'!$C:$C,0))),"",INDEX('Policy Characteristics'!H:H,MATCH($C195,'Policy Characteristics'!$C:$C,0)))</f>
        <v>0.01</v>
      </c>
      <c r="O195" s="427" t="str">
        <f>IF(ISBLANK(INDEX('Policy Characteristics'!I:I,MATCH($C195,'Policy Characteristics'!$C:$C,0))),"",INDEX('Policy Characteristics'!I:I,MATCH($C195,'Policy Characteristics'!$C:$C,0)))</f>
        <v>% of CO2 captured</v>
      </c>
      <c r="P195" s="42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427" t="str">
        <f>IF(ISBLANK(INDEX('Policy Characteristics'!K:K,MATCH($C195,'Policy Characteristics'!$C:$C,0))),"",INDEX('Policy Characteristics'!K:K,MATCH($C195,'Policy Characteristics'!$C:$C,0)))</f>
        <v>ccs.html#ccs</v>
      </c>
      <c r="R195" s="427" t="str">
        <f>IF(ISBLANK(INDEX('Policy Characteristics'!L:L,MATCH($C195,'Policy Characteristics'!$C:$C,0))),"",INDEX('Policy Characteristics'!L:L,MATCH($C195,'Policy Characteristics'!$C:$C,0)))</f>
        <v>carbon-capture-and-sequestration.html</v>
      </c>
    </row>
    <row r="196" spans="1:18" s="5" customFormat="1" x14ac:dyDescent="0.75">
      <c r="A196" s="427" t="str">
        <f>IF(ISBLANK(INDEX('Policy Characteristics'!A:A,MATCH($C196,'Policy Characteristics'!$C:$C,0))),"",INDEX('Policy Characteristics'!A:A,MATCH($C196,'Policy Characteristics'!$C:$C,0)))</f>
        <v>Electricity Supply</v>
      </c>
      <c r="B196" s="427" t="str">
        <f>IF(ISBLANK(INDEX('Policy Characteristics'!B:B,MATCH($C196,'Policy Characteristics'!$C:$C,0))),"",INDEX('Policy Characteristics'!B:B,MATCH($C196,'Policy Characteristics'!$C:$C,0)))</f>
        <v>Carbon Capture and Sequestration</v>
      </c>
      <c r="C196" s="431" t="str">
        <f t="shared" si="18"/>
        <v>Electricity Sector Fraction of Potential Additional CCS Achieved</v>
      </c>
      <c r="D196" s="9" t="s">
        <v>2509</v>
      </c>
      <c r="E196" s="53"/>
      <c r="F196" s="9" t="s">
        <v>457</v>
      </c>
      <c r="G196" s="53"/>
      <c r="H196" s="56">
        <v>884</v>
      </c>
      <c r="I196" s="53" t="s">
        <v>46</v>
      </c>
      <c r="J196" s="429" t="str">
        <f>IF(ISBLANK(INDEX('Policy Characteristics'!D:D,MATCH($C196,'Policy Characteristics'!$C:$C,0))),"",INDEX('Policy Characteristics'!D:D,MATCH($C196,'Policy Characteristics'!$C:$C,0)))</f>
        <v>Electricity Sector CCS</v>
      </c>
      <c r="K196" s="427" t="str">
        <f>IF(ISBLANK(INDEX('Policy Characteristics'!E:E,MATCH($C196,'Policy Characteristics'!$C:$C,0))),"",INDEX('Policy Characteristics'!E:E,MATCH($C196,'Policy Characteristics'!$C:$C,0)))</f>
        <v>elec CCS</v>
      </c>
      <c r="L196" s="450">
        <f>IF(ISBLANK(INDEX('Policy Characteristics'!F:F,MATCH($C196,'Policy Characteristics'!$C:$C,0))),"",INDEX('Policy Characteristics'!F:F,MATCH($C196,'Policy Characteristics'!$C:$C,0)))</f>
        <v>0</v>
      </c>
      <c r="M196" s="450">
        <f>IF(ISBLANK(INDEX('Policy Characteristics'!G:G,MATCH($C196,'Policy Characteristics'!$C:$C,0))),"",INDEX('Policy Characteristics'!G:G,MATCH($C196,'Policy Characteristics'!$C:$C,0)))</f>
        <v>1</v>
      </c>
      <c r="N196" s="450">
        <f>IF(ISBLANK(INDEX('Policy Characteristics'!H:H,MATCH($C196,'Policy Characteristics'!$C:$C,0))),"",INDEX('Policy Characteristics'!H:H,MATCH($C196,'Policy Characteristics'!$C:$C,0)))</f>
        <v>0.01</v>
      </c>
      <c r="O196" s="427" t="str">
        <f>IF(ISBLANK(INDEX('Policy Characteristics'!I:I,MATCH($C196,'Policy Characteristics'!$C:$C,0))),"",INDEX('Policy Characteristics'!I:I,MATCH($C196,'Policy Characteristics'!$C:$C,0)))</f>
        <v>% of CO2 captured</v>
      </c>
      <c r="P196" s="42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427" t="str">
        <f>IF(ISBLANK(INDEX('Policy Characteristics'!K:K,MATCH($C196,'Policy Characteristics'!$C:$C,0))),"",INDEX('Policy Characteristics'!K:K,MATCH($C196,'Policy Characteristics'!$C:$C,0)))</f>
        <v>ccs.html#ccs</v>
      </c>
      <c r="R196" s="427" t="str">
        <f>IF(ISBLANK(INDEX('Policy Characteristics'!L:L,MATCH($C196,'Policy Characteristics'!$C:$C,0))),"",INDEX('Policy Characteristics'!L:L,MATCH($C196,'Policy Characteristics'!$C:$C,0)))</f>
        <v>carbon-capture-and-sequestration.html</v>
      </c>
    </row>
    <row r="197" spans="1:18" s="5" customFormat="1" x14ac:dyDescent="0.75">
      <c r="A197" s="427" t="str">
        <f>IF(ISBLANK(INDEX('Policy Characteristics'!A:A,MATCH($C197,'Policy Characteristics'!$C:$C,0))),"",INDEX('Policy Characteristics'!A:A,MATCH($C197,'Policy Characteristics'!$C:$C,0)))</f>
        <v>Electricity Supply</v>
      </c>
      <c r="B197" s="427" t="str">
        <f>IF(ISBLANK(INDEX('Policy Characteristics'!B:B,MATCH($C197,'Policy Characteristics'!$C:$C,0))),"",INDEX('Policy Characteristics'!B:B,MATCH($C197,'Policy Characteristics'!$C:$C,0)))</f>
        <v>Carbon Capture and Sequestration</v>
      </c>
      <c r="C197" s="431" t="str">
        <f t="shared" si="18"/>
        <v>Electricity Sector Fraction of Potential Additional CCS Achieved</v>
      </c>
      <c r="D197" s="9" t="s">
        <v>326</v>
      </c>
      <c r="E197" s="53"/>
      <c r="F197" s="9" t="s">
        <v>328</v>
      </c>
      <c r="G197" s="53"/>
      <c r="H197" s="56">
        <v>885</v>
      </c>
      <c r="I197" s="9" t="s">
        <v>45</v>
      </c>
      <c r="J197" s="429" t="str">
        <f>IF(ISBLANK(INDEX('Policy Characteristics'!D:D,MATCH($C197,'Policy Characteristics'!$C:$C,0))),"",INDEX('Policy Characteristics'!D:D,MATCH($C197,'Policy Characteristics'!$C:$C,0)))</f>
        <v>Electricity Sector CCS</v>
      </c>
      <c r="K197" s="427" t="str">
        <f>IF(ISBLANK(INDEX('Policy Characteristics'!E:E,MATCH($C197,'Policy Characteristics'!$C:$C,0))),"",INDEX('Policy Characteristics'!E:E,MATCH($C197,'Policy Characteristics'!$C:$C,0)))</f>
        <v>elec CCS</v>
      </c>
      <c r="L197" s="450">
        <f>IF(ISBLANK(INDEX('Policy Characteristics'!F:F,MATCH($C197,'Policy Characteristics'!$C:$C,0))),"",INDEX('Policy Characteristics'!F:F,MATCH($C197,'Policy Characteristics'!$C:$C,0)))</f>
        <v>0</v>
      </c>
      <c r="M197" s="450">
        <f>IF(ISBLANK(INDEX('Policy Characteristics'!G:G,MATCH($C197,'Policy Characteristics'!$C:$C,0))),"",INDEX('Policy Characteristics'!G:G,MATCH($C197,'Policy Characteristics'!$C:$C,0)))</f>
        <v>1</v>
      </c>
      <c r="N197" s="450">
        <f>IF(ISBLANK(INDEX('Policy Characteristics'!H:H,MATCH($C197,'Policy Characteristics'!$C:$C,0))),"",INDEX('Policy Characteristics'!H:H,MATCH($C197,'Policy Characteristics'!$C:$C,0)))</f>
        <v>0.01</v>
      </c>
      <c r="O197" s="427" t="str">
        <f>IF(ISBLANK(INDEX('Policy Characteristics'!I:I,MATCH($C197,'Policy Characteristics'!$C:$C,0))),"",INDEX('Policy Characteristics'!I:I,MATCH($C197,'Policy Characteristics'!$C:$C,0)))</f>
        <v>% of CO2 captured</v>
      </c>
      <c r="P197" s="42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427" t="str">
        <f>IF(ISBLANK(INDEX('Policy Characteristics'!K:K,MATCH($C197,'Policy Characteristics'!$C:$C,0))),"",INDEX('Policy Characteristics'!K:K,MATCH($C197,'Policy Characteristics'!$C:$C,0)))</f>
        <v>ccs.html#ccs</v>
      </c>
      <c r="R197" s="427" t="str">
        <f>IF(ISBLANK(INDEX('Policy Characteristics'!L:L,MATCH($C197,'Policy Characteristics'!$C:$C,0))),"",INDEX('Policy Characteristics'!L:L,MATCH($C197,'Policy Characteristics'!$C:$C,0)))</f>
        <v>carbon-capture-and-sequestration.html</v>
      </c>
    </row>
    <row r="198" spans="1:18" s="5" customFormat="1" x14ac:dyDescent="0.75">
      <c r="A198" s="427" t="str">
        <f>IF(ISBLANK(INDEX('Policy Characteristics'!A:A,MATCH($C198,'Policy Characteristics'!$C:$C,0))),"",INDEX('Policy Characteristics'!A:A,MATCH($C198,'Policy Characteristics'!$C:$C,0)))</f>
        <v>Electricity Supply</v>
      </c>
      <c r="B198" s="427" t="str">
        <f>IF(ISBLANK(INDEX('Policy Characteristics'!B:B,MATCH($C198,'Policy Characteristics'!$C:$C,0))),"",INDEX('Policy Characteristics'!B:B,MATCH($C198,'Policy Characteristics'!$C:$C,0)))</f>
        <v>Carbon Capture and Sequestration</v>
      </c>
      <c r="C198" s="431" t="str">
        <f t="shared" si="18"/>
        <v>Electricity Sector Fraction of Potential Additional CCS Achieved</v>
      </c>
      <c r="D198" s="9" t="s">
        <v>327</v>
      </c>
      <c r="E198" s="53"/>
      <c r="F198" s="9" t="s">
        <v>329</v>
      </c>
      <c r="G198" s="53"/>
      <c r="H198" s="56">
        <v>886</v>
      </c>
      <c r="I198" s="9" t="s">
        <v>45</v>
      </c>
      <c r="J198" s="429" t="str">
        <f>IF(ISBLANK(INDEX('Policy Characteristics'!D:D,MATCH($C198,'Policy Characteristics'!$C:$C,0))),"",INDEX('Policy Characteristics'!D:D,MATCH($C198,'Policy Characteristics'!$C:$C,0)))</f>
        <v>Electricity Sector CCS</v>
      </c>
      <c r="K198" s="427" t="str">
        <f>IF(ISBLANK(INDEX('Policy Characteristics'!E:E,MATCH($C198,'Policy Characteristics'!$C:$C,0))),"",INDEX('Policy Characteristics'!E:E,MATCH($C198,'Policy Characteristics'!$C:$C,0)))</f>
        <v>elec CCS</v>
      </c>
      <c r="L198" s="450">
        <f>IF(ISBLANK(INDEX('Policy Characteristics'!F:F,MATCH($C198,'Policy Characteristics'!$C:$C,0))),"",INDEX('Policy Characteristics'!F:F,MATCH($C198,'Policy Characteristics'!$C:$C,0)))</f>
        <v>0</v>
      </c>
      <c r="M198" s="450">
        <f>IF(ISBLANK(INDEX('Policy Characteristics'!G:G,MATCH($C198,'Policy Characteristics'!$C:$C,0))),"",INDEX('Policy Characteristics'!G:G,MATCH($C198,'Policy Characteristics'!$C:$C,0)))</f>
        <v>1</v>
      </c>
      <c r="N198" s="450">
        <f>IF(ISBLANK(INDEX('Policy Characteristics'!H:H,MATCH($C198,'Policy Characteristics'!$C:$C,0))),"",INDEX('Policy Characteristics'!H:H,MATCH($C198,'Policy Characteristics'!$C:$C,0)))</f>
        <v>0.01</v>
      </c>
      <c r="O198" s="427" t="str">
        <f>IF(ISBLANK(INDEX('Policy Characteristics'!I:I,MATCH($C198,'Policy Characteristics'!$C:$C,0))),"",INDEX('Policy Characteristics'!I:I,MATCH($C198,'Policy Characteristics'!$C:$C,0)))</f>
        <v>% of CO2 captured</v>
      </c>
      <c r="P198" s="42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427" t="str">
        <f>IF(ISBLANK(INDEX('Policy Characteristics'!K:K,MATCH($C198,'Policy Characteristics'!$C:$C,0))),"",INDEX('Policy Characteristics'!K:K,MATCH($C198,'Policy Characteristics'!$C:$C,0)))</f>
        <v>ccs.html#ccs</v>
      </c>
      <c r="R198" s="427" t="str">
        <f>IF(ISBLANK(INDEX('Policy Characteristics'!L:L,MATCH($C198,'Policy Characteristics'!$C:$C,0))),"",INDEX('Policy Characteristics'!L:L,MATCH($C198,'Policy Characteristics'!$C:$C,0)))</f>
        <v>carbon-capture-and-sequestration.html</v>
      </c>
    </row>
    <row r="199" spans="1:18" s="5" customFormat="1" x14ac:dyDescent="0.75">
      <c r="A199" s="427" t="str">
        <f>IF(ISBLANK(INDEX('Policy Characteristics'!A:A,MATCH($C199,'Policy Characteristics'!$C:$C,0))),"",INDEX('Policy Characteristics'!A:A,MATCH($C199,'Policy Characteristics'!$C:$C,0)))</f>
        <v>Electricity Supply</v>
      </c>
      <c r="B199" s="427" t="str">
        <f>IF(ISBLANK(INDEX('Policy Characteristics'!B:B,MATCH($C199,'Policy Characteristics'!$C:$C,0))),"",INDEX('Policy Characteristics'!B:B,MATCH($C199,'Policy Characteristics'!$C:$C,0)))</f>
        <v>Carbon Capture and Sequestration</v>
      </c>
      <c r="C199" s="431" t="str">
        <f t="shared" si="18"/>
        <v>Electricity Sector Fraction of Potential Additional CCS Achieved</v>
      </c>
      <c r="D199" s="9" t="s">
        <v>465</v>
      </c>
      <c r="E199" s="53"/>
      <c r="F199" s="9" t="s">
        <v>464</v>
      </c>
      <c r="G199" s="53"/>
      <c r="H199" s="56">
        <v>887</v>
      </c>
      <c r="I199" s="9" t="s">
        <v>45</v>
      </c>
      <c r="J199" s="429" t="str">
        <f>IF(ISBLANK(INDEX('Policy Characteristics'!D:D,MATCH($C199,'Policy Characteristics'!$C:$C,0))),"",INDEX('Policy Characteristics'!D:D,MATCH($C199,'Policy Characteristics'!$C:$C,0)))</f>
        <v>Electricity Sector CCS</v>
      </c>
      <c r="K199" s="427" t="str">
        <f>IF(ISBLANK(INDEX('Policy Characteristics'!E:E,MATCH($C199,'Policy Characteristics'!$C:$C,0))),"",INDEX('Policy Characteristics'!E:E,MATCH($C199,'Policy Characteristics'!$C:$C,0)))</f>
        <v>elec CCS</v>
      </c>
      <c r="L199" s="450">
        <f>IF(ISBLANK(INDEX('Policy Characteristics'!F:F,MATCH($C199,'Policy Characteristics'!$C:$C,0))),"",INDEX('Policy Characteristics'!F:F,MATCH($C199,'Policy Characteristics'!$C:$C,0)))</f>
        <v>0</v>
      </c>
      <c r="M199" s="450">
        <f>IF(ISBLANK(INDEX('Policy Characteristics'!G:G,MATCH($C199,'Policy Characteristics'!$C:$C,0))),"",INDEX('Policy Characteristics'!G:G,MATCH($C199,'Policy Characteristics'!$C:$C,0)))</f>
        <v>1</v>
      </c>
      <c r="N199" s="450">
        <f>IF(ISBLANK(INDEX('Policy Characteristics'!H:H,MATCH($C199,'Policy Characteristics'!$C:$C,0))),"",INDEX('Policy Characteristics'!H:H,MATCH($C199,'Policy Characteristics'!$C:$C,0)))</f>
        <v>0.01</v>
      </c>
      <c r="O199" s="427" t="str">
        <f>IF(ISBLANK(INDEX('Policy Characteristics'!I:I,MATCH($C199,'Policy Characteristics'!$C:$C,0))),"",INDEX('Policy Characteristics'!I:I,MATCH($C199,'Policy Characteristics'!$C:$C,0)))</f>
        <v>% of CO2 captured</v>
      </c>
      <c r="P199" s="42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427" t="str">
        <f>IF(ISBLANK(INDEX('Policy Characteristics'!K:K,MATCH($C199,'Policy Characteristics'!$C:$C,0))),"",INDEX('Policy Characteristics'!K:K,MATCH($C199,'Policy Characteristics'!$C:$C,0)))</f>
        <v>ccs.html#ccs</v>
      </c>
      <c r="R199" s="427" t="str">
        <f>IF(ISBLANK(INDEX('Policy Characteristics'!L:L,MATCH($C199,'Policy Characteristics'!$C:$C,0))),"",INDEX('Policy Characteristics'!L:L,MATCH($C199,'Policy Characteristics'!$C:$C,0)))</f>
        <v>carbon-capture-and-sequestration.html</v>
      </c>
    </row>
    <row r="200" spans="1:18" s="5" customFormat="1" x14ac:dyDescent="0.75">
      <c r="A200" s="427" t="str">
        <f>IF(ISBLANK(INDEX('Policy Characteristics'!A:A,MATCH($C200,'Policy Characteristics'!$C:$C,0))),"",INDEX('Policy Characteristics'!A:A,MATCH($C200,'Policy Characteristics'!$C:$C,0)))</f>
        <v>Electricity Supply</v>
      </c>
      <c r="B200" s="427" t="str">
        <f>IF(ISBLANK(INDEX('Policy Characteristics'!B:B,MATCH($C200,'Policy Characteristics'!$C:$C,0))),"",INDEX('Policy Characteristics'!B:B,MATCH($C200,'Policy Characteristics'!$C:$C,0)))</f>
        <v>Carbon Capture and Sequestration</v>
      </c>
      <c r="C200" s="431" t="str">
        <f t="shared" si="18"/>
        <v>Electricity Sector Fraction of Potential Additional CCS Achieved</v>
      </c>
      <c r="D200" s="9" t="s">
        <v>474</v>
      </c>
      <c r="E200" s="53"/>
      <c r="F200" s="9" t="s">
        <v>475</v>
      </c>
      <c r="G200" s="53"/>
      <c r="H200" s="56">
        <v>888</v>
      </c>
      <c r="I200" s="53" t="s">
        <v>46</v>
      </c>
      <c r="J200" s="429" t="str">
        <f>IF(ISBLANK(INDEX('Policy Characteristics'!D:D,MATCH($C200,'Policy Characteristics'!$C:$C,0))),"",INDEX('Policy Characteristics'!D:D,MATCH($C200,'Policy Characteristics'!$C:$C,0)))</f>
        <v>Electricity Sector CCS</v>
      </c>
      <c r="K200" s="427" t="str">
        <f>IF(ISBLANK(INDEX('Policy Characteristics'!E:E,MATCH($C200,'Policy Characteristics'!$C:$C,0))),"",INDEX('Policy Characteristics'!E:E,MATCH($C200,'Policy Characteristics'!$C:$C,0)))</f>
        <v>elec CCS</v>
      </c>
      <c r="L200" s="450">
        <f>IF(ISBLANK(INDEX('Policy Characteristics'!F:F,MATCH($C200,'Policy Characteristics'!$C:$C,0))),"",INDEX('Policy Characteristics'!F:F,MATCH($C200,'Policy Characteristics'!$C:$C,0)))</f>
        <v>0</v>
      </c>
      <c r="M200" s="450">
        <f>IF(ISBLANK(INDEX('Policy Characteristics'!G:G,MATCH($C200,'Policy Characteristics'!$C:$C,0))),"",INDEX('Policy Characteristics'!G:G,MATCH($C200,'Policy Characteristics'!$C:$C,0)))</f>
        <v>1</v>
      </c>
      <c r="N200" s="450">
        <f>IF(ISBLANK(INDEX('Policy Characteristics'!H:H,MATCH($C200,'Policy Characteristics'!$C:$C,0))),"",INDEX('Policy Characteristics'!H:H,MATCH($C200,'Policy Characteristics'!$C:$C,0)))</f>
        <v>0.01</v>
      </c>
      <c r="O200" s="427" t="str">
        <f>IF(ISBLANK(INDEX('Policy Characteristics'!I:I,MATCH($C200,'Policy Characteristics'!$C:$C,0))),"",INDEX('Policy Characteristics'!I:I,MATCH($C200,'Policy Characteristics'!$C:$C,0)))</f>
        <v>% of CO2 captured</v>
      </c>
      <c r="P200" s="42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427" t="str">
        <f>IF(ISBLANK(INDEX('Policy Characteristics'!K:K,MATCH($C200,'Policy Characteristics'!$C:$C,0))),"",INDEX('Policy Characteristics'!K:K,MATCH($C200,'Policy Characteristics'!$C:$C,0)))</f>
        <v>ccs.html#ccs</v>
      </c>
      <c r="R200" s="427" t="str">
        <f>IF(ISBLANK(INDEX('Policy Characteristics'!L:L,MATCH($C200,'Policy Characteristics'!$C:$C,0))),"",INDEX('Policy Characteristics'!L:L,MATCH($C200,'Policy Characteristics'!$C:$C,0)))</f>
        <v>carbon-capture-and-sequestration.html</v>
      </c>
    </row>
    <row r="201" spans="1:18" s="5" customFormat="1" x14ac:dyDescent="0.75">
      <c r="A201" s="427" t="str">
        <f>IF(ISBLANK(INDEX('Policy Characteristics'!A:A,MATCH($C201,'Policy Characteristics'!$C:$C,0))),"",INDEX('Policy Characteristics'!A:A,MATCH($C201,'Policy Characteristics'!$C:$C,0)))</f>
        <v>Electricity Supply</v>
      </c>
      <c r="B201" s="427" t="str">
        <f>IF(ISBLANK(INDEX('Policy Characteristics'!B:B,MATCH($C201,'Policy Characteristics'!$C:$C,0))),"",INDEX('Policy Characteristics'!B:B,MATCH($C201,'Policy Characteristics'!$C:$C,0)))</f>
        <v>Carbon Capture and Sequestration</v>
      </c>
      <c r="C201" s="431" t="str">
        <f t="shared" si="18"/>
        <v>Electricity Sector Fraction of Potential Additional CCS Achieved</v>
      </c>
      <c r="D201" s="9" t="s">
        <v>2882</v>
      </c>
      <c r="E201" s="53"/>
      <c r="F201" s="9" t="s">
        <v>2559</v>
      </c>
      <c r="G201" s="53"/>
      <c r="H201" s="56">
        <v>889</v>
      </c>
      <c r="I201" s="53" t="s">
        <v>46</v>
      </c>
      <c r="J201" s="429" t="str">
        <f>IF(ISBLANK(INDEX('Policy Characteristics'!D:D,MATCH($C201,'Policy Characteristics'!$C:$C,0))),"",INDEX('Policy Characteristics'!D:D,MATCH($C201,'Policy Characteristics'!$C:$C,0)))</f>
        <v>Electricity Sector CCS</v>
      </c>
      <c r="K201" s="427" t="str">
        <f>IF(ISBLANK(INDEX('Policy Characteristics'!E:E,MATCH($C201,'Policy Characteristics'!$C:$C,0))),"",INDEX('Policy Characteristics'!E:E,MATCH($C201,'Policy Characteristics'!$C:$C,0)))</f>
        <v>elec CCS</v>
      </c>
      <c r="L201" s="450">
        <f>IF(ISBLANK(INDEX('Policy Characteristics'!F:F,MATCH($C201,'Policy Characteristics'!$C:$C,0))),"",INDEX('Policy Characteristics'!F:F,MATCH($C201,'Policy Characteristics'!$C:$C,0)))</f>
        <v>0</v>
      </c>
      <c r="M201" s="450">
        <f>IF(ISBLANK(INDEX('Policy Characteristics'!G:G,MATCH($C201,'Policy Characteristics'!$C:$C,0))),"",INDEX('Policy Characteristics'!G:G,MATCH($C201,'Policy Characteristics'!$C:$C,0)))</f>
        <v>1</v>
      </c>
      <c r="N201" s="450">
        <f>IF(ISBLANK(INDEX('Policy Characteristics'!H:H,MATCH($C201,'Policy Characteristics'!$C:$C,0))),"",INDEX('Policy Characteristics'!H:H,MATCH($C201,'Policy Characteristics'!$C:$C,0)))</f>
        <v>0.01</v>
      </c>
      <c r="O201" s="427" t="str">
        <f>IF(ISBLANK(INDEX('Policy Characteristics'!I:I,MATCH($C201,'Policy Characteristics'!$C:$C,0))),"",INDEX('Policy Characteristics'!I:I,MATCH($C201,'Policy Characteristics'!$C:$C,0)))</f>
        <v>% of CO2 captured</v>
      </c>
      <c r="P201" s="42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427" t="str">
        <f>IF(ISBLANK(INDEX('Policy Characteristics'!K:K,MATCH($C201,'Policy Characteristics'!$C:$C,0))),"",INDEX('Policy Characteristics'!K:K,MATCH($C201,'Policy Characteristics'!$C:$C,0)))</f>
        <v>ccs.html#ccs</v>
      </c>
      <c r="R201" s="427" t="str">
        <f>IF(ISBLANK(INDEX('Policy Characteristics'!L:L,MATCH($C201,'Policy Characteristics'!$C:$C,0))),"",INDEX('Policy Characteristics'!L:L,MATCH($C201,'Policy Characteristics'!$C:$C,0)))</f>
        <v>carbon-capture-and-sequestration.html</v>
      </c>
    </row>
    <row r="202" spans="1:18" s="5" customFormat="1" x14ac:dyDescent="0.75">
      <c r="A202" s="427" t="str">
        <f>IF(ISBLANK(INDEX('Policy Characteristics'!A:A,MATCH($C202,'Policy Characteristics'!$C:$C,0))),"",INDEX('Policy Characteristics'!A:A,MATCH($C202,'Policy Characteristics'!$C:$C,0)))</f>
        <v>Electricity Supply</v>
      </c>
      <c r="B202" s="427" t="str">
        <f>IF(ISBLANK(INDEX('Policy Characteristics'!B:B,MATCH($C202,'Policy Characteristics'!$C:$C,0))),"",INDEX('Policy Characteristics'!B:B,MATCH($C202,'Policy Characteristics'!$C:$C,0)))</f>
        <v>Carbon Capture and Sequestration</v>
      </c>
      <c r="C202" s="431" t="str">
        <f t="shared" si="18"/>
        <v>Electricity Sector Fraction of Potential Additional CCS Achieved</v>
      </c>
      <c r="D202" s="9" t="s">
        <v>2883</v>
      </c>
      <c r="E202" s="53"/>
      <c r="F202" s="9" t="s">
        <v>2707</v>
      </c>
      <c r="G202" s="53"/>
      <c r="H202" s="56">
        <v>890</v>
      </c>
      <c r="I202" s="53" t="s">
        <v>46</v>
      </c>
      <c r="J202" s="429" t="str">
        <f>IF(ISBLANK(INDEX('Policy Characteristics'!D:D,MATCH($C202,'Policy Characteristics'!$C:$C,0))),"",INDEX('Policy Characteristics'!D:D,MATCH($C202,'Policy Characteristics'!$C:$C,0)))</f>
        <v>Electricity Sector CCS</v>
      </c>
      <c r="K202" s="427" t="str">
        <f>IF(ISBLANK(INDEX('Policy Characteristics'!E:E,MATCH($C202,'Policy Characteristics'!$C:$C,0))),"",INDEX('Policy Characteristics'!E:E,MATCH($C202,'Policy Characteristics'!$C:$C,0)))</f>
        <v>elec CCS</v>
      </c>
      <c r="L202" s="450">
        <f>IF(ISBLANK(INDEX('Policy Characteristics'!F:F,MATCH($C202,'Policy Characteristics'!$C:$C,0))),"",INDEX('Policy Characteristics'!F:F,MATCH($C202,'Policy Characteristics'!$C:$C,0)))</f>
        <v>0</v>
      </c>
      <c r="M202" s="450">
        <f>IF(ISBLANK(INDEX('Policy Characteristics'!G:G,MATCH($C202,'Policy Characteristics'!$C:$C,0))),"",INDEX('Policy Characteristics'!G:G,MATCH($C202,'Policy Characteristics'!$C:$C,0)))</f>
        <v>1</v>
      </c>
      <c r="N202" s="450">
        <f>IF(ISBLANK(INDEX('Policy Characteristics'!H:H,MATCH($C202,'Policy Characteristics'!$C:$C,0))),"",INDEX('Policy Characteristics'!H:H,MATCH($C202,'Policy Characteristics'!$C:$C,0)))</f>
        <v>0.01</v>
      </c>
      <c r="O202" s="427" t="str">
        <f>IF(ISBLANK(INDEX('Policy Characteristics'!I:I,MATCH($C202,'Policy Characteristics'!$C:$C,0))),"",INDEX('Policy Characteristics'!I:I,MATCH($C202,'Policy Characteristics'!$C:$C,0)))</f>
        <v>% of CO2 captured</v>
      </c>
      <c r="P202" s="42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427" t="str">
        <f>IF(ISBLANK(INDEX('Policy Characteristics'!K:K,MATCH($C202,'Policy Characteristics'!$C:$C,0))),"",INDEX('Policy Characteristics'!K:K,MATCH($C202,'Policy Characteristics'!$C:$C,0)))</f>
        <v>ccs.html#ccs</v>
      </c>
      <c r="R202" s="427" t="str">
        <f>IF(ISBLANK(INDEX('Policy Characteristics'!L:L,MATCH($C202,'Policy Characteristics'!$C:$C,0))),"",INDEX('Policy Characteristics'!L:L,MATCH($C202,'Policy Characteristics'!$C:$C,0)))</f>
        <v>carbon-capture-and-sequestration.html</v>
      </c>
    </row>
    <row r="203" spans="1:18" s="5" customFormat="1" x14ac:dyDescent="0.75">
      <c r="A203" s="427" t="str">
        <f>IF(ISBLANK(INDEX('Policy Characteristics'!A:A,MATCH($C203,'Policy Characteristics'!$C:$C,0))),"",INDEX('Policy Characteristics'!A:A,MATCH($C203,'Policy Characteristics'!$C:$C,0)))</f>
        <v>Electricity Supply</v>
      </c>
      <c r="B203" s="427" t="str">
        <f>IF(ISBLANK(INDEX('Policy Characteristics'!B:B,MATCH($C203,'Policy Characteristics'!$C:$C,0))),"",INDEX('Policy Characteristics'!B:B,MATCH($C203,'Policy Characteristics'!$C:$C,0)))</f>
        <v>Carbon Capture and Sequestration</v>
      </c>
      <c r="C203" s="433" t="str">
        <f t="shared" si="18"/>
        <v>Electricity Sector Fraction of Potential Additional CCS Achieved</v>
      </c>
      <c r="D203" s="9" t="s">
        <v>2884</v>
      </c>
      <c r="E203" s="53"/>
      <c r="F203" s="9" t="s">
        <v>2561</v>
      </c>
      <c r="G203" s="53"/>
      <c r="H203" s="56">
        <v>891</v>
      </c>
      <c r="I203" s="9" t="s">
        <v>45</v>
      </c>
      <c r="J203" s="429" t="str">
        <f>IF(ISBLANK(INDEX('Policy Characteristics'!D:D,MATCH($C203,'Policy Characteristics'!$C:$C,0))),"",INDEX('Policy Characteristics'!D:D,MATCH($C203,'Policy Characteristics'!$C:$C,0)))</f>
        <v>Electricity Sector CCS</v>
      </c>
      <c r="K203" s="427" t="str">
        <f>IF(ISBLANK(INDEX('Policy Characteristics'!E:E,MATCH($C203,'Policy Characteristics'!$C:$C,0))),"",INDEX('Policy Characteristics'!E:E,MATCH($C203,'Policy Characteristics'!$C:$C,0)))</f>
        <v>elec CCS</v>
      </c>
      <c r="L203" s="450">
        <f>IF(ISBLANK(INDEX('Policy Characteristics'!F:F,MATCH($C203,'Policy Characteristics'!$C:$C,0))),"",INDEX('Policy Characteristics'!F:F,MATCH($C203,'Policy Characteristics'!$C:$C,0)))</f>
        <v>0</v>
      </c>
      <c r="M203" s="450">
        <f>IF(ISBLANK(INDEX('Policy Characteristics'!G:G,MATCH($C203,'Policy Characteristics'!$C:$C,0))),"",INDEX('Policy Characteristics'!G:G,MATCH($C203,'Policy Characteristics'!$C:$C,0)))</f>
        <v>1</v>
      </c>
      <c r="N203" s="450">
        <f>IF(ISBLANK(INDEX('Policy Characteristics'!H:H,MATCH($C203,'Policy Characteristics'!$C:$C,0))),"",INDEX('Policy Characteristics'!H:H,MATCH($C203,'Policy Characteristics'!$C:$C,0)))</f>
        <v>0.01</v>
      </c>
      <c r="O203" s="427" t="str">
        <f>IF(ISBLANK(INDEX('Policy Characteristics'!I:I,MATCH($C203,'Policy Characteristics'!$C:$C,0))),"",INDEX('Policy Characteristics'!I:I,MATCH($C203,'Policy Characteristics'!$C:$C,0)))</f>
        <v>% of CO2 captured</v>
      </c>
      <c r="P203" s="42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427" t="str">
        <f>IF(ISBLANK(INDEX('Policy Characteristics'!K:K,MATCH($C203,'Policy Characteristics'!$C:$C,0))),"",INDEX('Policy Characteristics'!K:K,MATCH($C203,'Policy Characteristics'!$C:$C,0)))</f>
        <v>ccs.html#ccs</v>
      </c>
      <c r="R203" s="427" t="str">
        <f>IF(ISBLANK(INDEX('Policy Characteristics'!L:L,MATCH($C203,'Policy Characteristics'!$C:$C,0))),"",INDEX('Policy Characteristics'!L:L,MATCH($C203,'Policy Characteristics'!$C:$C,0)))</f>
        <v>carbon-capture-and-sequestration.html</v>
      </c>
    </row>
    <row r="204" spans="1:18" s="5" customFormat="1" x14ac:dyDescent="0.75">
      <c r="A204" s="427" t="str">
        <f>IF(ISBLANK(INDEX('Policy Characteristics'!A:A,MATCH($C204,'Policy Characteristics'!$C:$C,0))),"",INDEX('Policy Characteristics'!A:A,MATCH($C204,'Policy Characteristics'!$C:$C,0)))</f>
        <v>Electricity Supply</v>
      </c>
      <c r="B204" s="427" t="str">
        <f>IF(ISBLANK(INDEX('Policy Characteristics'!B:B,MATCH($C204,'Policy Characteristics'!$C:$C,0))),"",INDEX('Policy Characteristics'!B:B,MATCH($C204,'Policy Characteristics'!$C:$C,0)))</f>
        <v>Clean Electricity Standard</v>
      </c>
      <c r="C204" s="432" t="s">
        <v>2872</v>
      </c>
      <c r="D204" s="53"/>
      <c r="E204" s="53"/>
      <c r="F204" s="53"/>
      <c r="G204" s="53"/>
      <c r="H204" s="54">
        <v>508</v>
      </c>
      <c r="I204" s="53" t="s">
        <v>45</v>
      </c>
      <c r="J204" s="429" t="str">
        <f>IF(ISBLANK(INDEX('Policy Characteristics'!D:D,MATCH($C204,'Policy Characteristics'!$C:$C,0))),"",INDEX('Policy Characteristics'!D:D,MATCH($C204,'Policy Characteristics'!$C:$C,0)))</f>
        <v>Clean Electricity Standard</v>
      </c>
      <c r="K204" s="427" t="str">
        <f>IF(ISBLANK(INDEX('Policy Characteristics'!E:E,MATCH($C204,'Policy Characteristics'!$C:$C,0))),"",INDEX('Policy Characteristics'!E:E,MATCH($C204,'Policy Characteristics'!$C:$C,0)))</f>
        <v>elec renewable portfolio standards</v>
      </c>
      <c r="L204" s="450">
        <f>IF(ISBLANK(INDEX('Policy Characteristics'!F:F,MATCH($C204,'Policy Characteristics'!$C:$C,0))),"",INDEX('Policy Characteristics'!F:F,MATCH($C204,'Policy Characteristics'!$C:$C,0)))</f>
        <v>0</v>
      </c>
      <c r="M204" s="450">
        <f>IF(ISBLANK(INDEX('Policy Characteristics'!G:G,MATCH($C204,'Policy Characteristics'!$C:$C,0))),"",INDEX('Policy Characteristics'!G:G,MATCH($C204,'Policy Characteristics'!$C:$C,0)))</f>
        <v>1</v>
      </c>
      <c r="N204" s="450">
        <f>IF(ISBLANK(INDEX('Policy Characteristics'!H:H,MATCH($C204,'Policy Characteristics'!$C:$C,0))),"",INDEX('Policy Characteristics'!H:H,MATCH($C204,'Policy Characteristics'!$C:$C,0)))</f>
        <v>0.01</v>
      </c>
      <c r="O204" s="427" t="str">
        <f>IF(ISBLANK(INDEX('Policy Characteristics'!I:I,MATCH($C204,'Policy Characteristics'!$C:$C,0))),"",INDEX('Policy Characteristics'!I:I,MATCH($C204,'Policy Characteristics'!$C:$C,0)))</f>
        <v>% of electricity generation</v>
      </c>
      <c r="P204" s="42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427" t="str">
        <f>IF(ISBLANK(INDEX('Policy Characteristics'!K:K,MATCH($C204,'Policy Characteristics'!$C:$C,0))),"",INDEX('Policy Characteristics'!K:K,MATCH($C204,'Policy Characteristics'!$C:$C,0)))</f>
        <v>electricity-sector-main.html#ces</v>
      </c>
      <c r="R204" s="427" t="str">
        <f>IF(ISBLANK(INDEX('Policy Characteristics'!L:L,MATCH($C204,'Policy Characteristics'!$C:$C,0))),"",INDEX('Policy Characteristics'!L:L,MATCH($C204,'Policy Characteristics'!$C:$C,0)))</f>
        <v>clean-energy-standard.html</v>
      </c>
    </row>
    <row r="205" spans="1:18" s="2" customFormat="1" x14ac:dyDescent="0.75">
      <c r="A205" s="427" t="str">
        <f>IF(ISBLANK(INDEX('Policy Characteristics'!A:A,MATCH($C205,'Policy Characteristics'!$C:$C,0))),"",INDEX('Policy Characteristics'!A:A,MATCH($C205,'Policy Characteristics'!$C:$C,0)))</f>
        <v>Electricity Supply</v>
      </c>
      <c r="B205" s="427" t="str">
        <f>IF(ISBLANK(INDEX('Policy Characteristics'!B:B,MATCH($C205,'Policy Characteristics'!$C:$C,0))),"",INDEX('Policy Characteristics'!B:B,MATCH($C205,'Policy Characteristics'!$C:$C,0)))</f>
        <v>Change Electricity Exports</v>
      </c>
      <c r="C205" s="430" t="s">
        <v>286</v>
      </c>
      <c r="D205" s="9"/>
      <c r="E205" s="9"/>
      <c r="F205" s="9"/>
      <c r="G205" s="9"/>
      <c r="H205" s="56">
        <v>148</v>
      </c>
      <c r="I205" s="53" t="s">
        <v>45</v>
      </c>
      <c r="J205" s="429" t="str">
        <f>IF(ISBLANK(INDEX('Policy Characteristics'!D:D,MATCH($C205,'Policy Characteristics'!$C:$C,0))),"",INDEX('Policy Characteristics'!D:D,MATCH($C205,'Policy Characteristics'!$C:$C,0)))</f>
        <v>Electricity Imports and Exports</v>
      </c>
      <c r="K205" s="427" t="str">
        <f>IF(ISBLANK(INDEX('Policy Characteristics'!E:E,MATCH($C205,'Policy Characteristics'!$C:$C,0))),"",INDEX('Policy Characteristics'!E:E,MATCH($C205,'Policy Characteristics'!$C:$C,0)))</f>
        <v>elec change exports</v>
      </c>
      <c r="L205" s="450">
        <f>IF(ISBLANK(INDEX('Policy Characteristics'!F:F,MATCH($C205,'Policy Characteristics'!$C:$C,0))),"",INDEX('Policy Characteristics'!F:F,MATCH($C205,'Policy Characteristics'!$C:$C,0)))</f>
        <v>-0.5</v>
      </c>
      <c r="M205" s="450">
        <f>IF(ISBLANK(INDEX('Policy Characteristics'!G:G,MATCH($C205,'Policy Characteristics'!$C:$C,0))),"",INDEX('Policy Characteristics'!G:G,MATCH($C205,'Policy Characteristics'!$C:$C,0)))</f>
        <v>1</v>
      </c>
      <c r="N205" s="450">
        <f>IF(ISBLANK(INDEX('Policy Characteristics'!H:H,MATCH($C205,'Policy Characteristics'!$C:$C,0))),"",INDEX('Policy Characteristics'!H:H,MATCH($C205,'Policy Characteristics'!$C:$C,0)))</f>
        <v>0.02</v>
      </c>
      <c r="O205" s="427" t="str">
        <f>IF(ISBLANK(INDEX('Policy Characteristics'!I:I,MATCH($C205,'Policy Characteristics'!$C:$C,0))),"",INDEX('Policy Characteristics'!I:I,MATCH($C205,'Policy Characteristics'!$C:$C,0)))</f>
        <v>% change in exports</v>
      </c>
      <c r="P205" s="427" t="str">
        <f>IF(ISBLANK(INDEX('Policy Characteristics'!J:J,MATCH($C205,'Policy Characteristics'!$C:$C,0))),"",INDEX('Policy Characteristics'!J:J,MATCH($C205,'Policy Characteristics'!$C:$C,0)))</f>
        <v>**Description:** This policy increases or decreases the amount of electricity exported from the European Union.  It does not cause the construction or removal of transmission lines linking these countries. // **Guidance for setting values:** From 2010-2014, electricity exports increased by 31%.</v>
      </c>
      <c r="Q205" s="427" t="str">
        <f>IF(ISBLANK(INDEX('Policy Characteristics'!K:K,MATCH($C205,'Policy Characteristics'!$C:$C,0))),"",INDEX('Policy Characteristics'!K:K,MATCH($C205,'Policy Characteristics'!$C:$C,0)))</f>
        <v>electricity-sector-main.html#elec-exports</v>
      </c>
      <c r="R205" s="427" t="str">
        <f>IF(ISBLANK(INDEX('Policy Characteristics'!L:L,MATCH($C205,'Policy Characteristics'!$C:$C,0))),"",INDEX('Policy Characteristics'!L:L,MATCH($C205,'Policy Characteristics'!$C:$C,0)))</f>
        <v>electricity-imports-exports.html</v>
      </c>
    </row>
    <row r="206" spans="1:18" s="2" customFormat="1" x14ac:dyDescent="0.75">
      <c r="A206" s="427" t="str">
        <f>IF(ISBLANK(INDEX('Policy Characteristics'!A:A,MATCH($C206,'Policy Characteristics'!$C:$C,0))),"",INDEX('Policy Characteristics'!A:A,MATCH($C206,'Policy Characteristics'!$C:$C,0)))</f>
        <v>Electricity Supply</v>
      </c>
      <c r="B206" s="427" t="str">
        <f>IF(ISBLANK(INDEX('Policy Characteristics'!B:B,MATCH($C206,'Policy Characteristics'!$C:$C,0))),"",INDEX('Policy Characteristics'!B:B,MATCH($C206,'Policy Characteristics'!$C:$C,0)))</f>
        <v>Change Electricity Imports</v>
      </c>
      <c r="C206" s="430" t="s">
        <v>285</v>
      </c>
      <c r="D206" s="53" t="s">
        <v>468</v>
      </c>
      <c r="E206" s="53"/>
      <c r="F206" s="53" t="s">
        <v>467</v>
      </c>
      <c r="G206" s="9"/>
      <c r="H206" s="56">
        <v>149</v>
      </c>
      <c r="I206" s="53" t="s">
        <v>45</v>
      </c>
      <c r="J206" s="429" t="str">
        <f>IF(ISBLANK(INDEX('Policy Characteristics'!D:D,MATCH($C206,'Policy Characteristics'!$C:$C,0))),"",INDEX('Policy Characteristics'!D:D,MATCH($C206,'Policy Characteristics'!$C:$C,0)))</f>
        <v>Electricity Imports and Exports</v>
      </c>
      <c r="K206" s="427" t="str">
        <f>IF(ISBLANK(INDEX('Policy Characteristics'!E:E,MATCH($C206,'Policy Characteristics'!$C:$C,0))),"",INDEX('Policy Characteristics'!E:E,MATCH($C206,'Policy Characteristics'!$C:$C,0)))</f>
        <v>elec change imports</v>
      </c>
      <c r="L206" s="450">
        <f>IF(ISBLANK(INDEX('Policy Characteristics'!F:F,MATCH($C206,'Policy Characteristics'!$C:$C,0))),"",INDEX('Policy Characteristics'!F:F,MATCH($C206,'Policy Characteristics'!$C:$C,0)))</f>
        <v>-0.5</v>
      </c>
      <c r="M206" s="450">
        <f>IF(ISBLANK(INDEX('Policy Characteristics'!G:G,MATCH($C206,'Policy Characteristics'!$C:$C,0))),"",INDEX('Policy Characteristics'!G:G,MATCH($C206,'Policy Characteristics'!$C:$C,0)))</f>
        <v>1</v>
      </c>
      <c r="N206" s="450">
        <f>IF(ISBLANK(INDEX('Policy Characteristics'!H:H,MATCH($C206,'Policy Characteristics'!$C:$C,0))),"",INDEX('Policy Characteristics'!H:H,MATCH($C206,'Policy Characteristics'!$C:$C,0)))</f>
        <v>0.02</v>
      </c>
      <c r="O206" s="427" t="str">
        <f>IF(ISBLANK(INDEX('Policy Characteristics'!I:I,MATCH($C206,'Policy Characteristics'!$C:$C,0))),"",INDEX('Policy Characteristics'!I:I,MATCH($C206,'Policy Characteristics'!$C:$C,0)))</f>
        <v>% change in imports</v>
      </c>
      <c r="P206" s="427" t="str">
        <f>IF(ISBLANK(INDEX('Policy Characteristics'!J:J,MATCH($C206,'Policy Characteristics'!$C:$C,0))),"",INDEX('Policy Characteristics'!J:J,MATCH($C206,'Policy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6" s="427" t="str">
        <f>IF(ISBLANK(INDEX('Policy Characteristics'!K:K,MATCH($C206,'Policy Characteristics'!$C:$C,0))),"",INDEX('Policy Characteristics'!K:K,MATCH($C206,'Policy Characteristics'!$C:$C,0)))</f>
        <v>electricity-sector-main.html#elec-imports</v>
      </c>
      <c r="R206" s="427" t="str">
        <f>IF(ISBLANK(INDEX('Policy Characteristics'!L:L,MATCH($C206,'Policy Characteristics'!$C:$C,0))),"",INDEX('Policy Characteristics'!L:L,MATCH($C206,'Policy Characteristics'!$C:$C,0)))</f>
        <v>electricity-imports-exports.html</v>
      </c>
    </row>
    <row r="207" spans="1:18" s="2" customFormat="1" x14ac:dyDescent="0.75">
      <c r="A207" s="427" t="str">
        <f>IF(ISBLANK(INDEX('Policy Characteristics'!A:A,MATCH($C207,'Policy Characteristics'!$C:$C,0))),"",INDEX('Policy Characteristics'!A:A,MATCH($C207,'Policy Characteristics'!$C:$C,0)))</f>
        <v>Electricity Supply</v>
      </c>
      <c r="B207" s="427" t="str">
        <f>IF(ISBLANK(INDEX('Policy Characteristics'!B:B,MATCH($C207,'Policy Characteristics'!$C:$C,0))),"",INDEX('Policy Characteristics'!B:B,MATCH($C207,'Policy Characteristics'!$C:$C,0)))</f>
        <v>Change Electricity Imports</v>
      </c>
      <c r="C207" s="431" t="str">
        <f t="shared" ref="C207:C221" si="19">C$206</f>
        <v>Percent Change in Electricity Imports</v>
      </c>
      <c r="D207" s="9" t="s">
        <v>324</v>
      </c>
      <c r="E207" s="53"/>
      <c r="F207" s="9" t="s">
        <v>325</v>
      </c>
      <c r="G207" s="9"/>
      <c r="H207" s="56">
        <v>526</v>
      </c>
      <c r="I207" s="53" t="s">
        <v>45</v>
      </c>
      <c r="J207" s="429" t="str">
        <f>IF(ISBLANK(INDEX('Policy Characteristics'!D:D,MATCH($C207,'Policy Characteristics'!$C:$C,0))),"",INDEX('Policy Characteristics'!D:D,MATCH($C207,'Policy Characteristics'!$C:$C,0)))</f>
        <v>Electricity Imports and Exports</v>
      </c>
      <c r="K207" s="427" t="str">
        <f>IF(ISBLANK(INDEX('Policy Characteristics'!E:E,MATCH($C207,'Policy Characteristics'!$C:$C,0))),"",INDEX('Policy Characteristics'!E:E,MATCH($C207,'Policy Characteristics'!$C:$C,0)))</f>
        <v>elec change imports</v>
      </c>
      <c r="L207" s="450">
        <f>IF(ISBLANK(INDEX('Policy Characteristics'!F:F,MATCH($C207,'Policy Characteristics'!$C:$C,0))),"",INDEX('Policy Characteristics'!F:F,MATCH($C207,'Policy Characteristics'!$C:$C,0)))</f>
        <v>-0.5</v>
      </c>
      <c r="M207" s="450">
        <f>IF(ISBLANK(INDEX('Policy Characteristics'!G:G,MATCH($C207,'Policy Characteristics'!$C:$C,0))),"",INDEX('Policy Characteristics'!G:G,MATCH($C207,'Policy Characteristics'!$C:$C,0)))</f>
        <v>1</v>
      </c>
      <c r="N207" s="450">
        <f>IF(ISBLANK(INDEX('Policy Characteristics'!H:H,MATCH($C207,'Policy Characteristics'!$C:$C,0))),"",INDEX('Policy Characteristics'!H:H,MATCH($C207,'Policy Characteristics'!$C:$C,0)))</f>
        <v>0.02</v>
      </c>
      <c r="O207" s="427" t="str">
        <f>IF(ISBLANK(INDEX('Policy Characteristics'!I:I,MATCH($C207,'Policy Characteristics'!$C:$C,0))),"",INDEX('Policy Characteristics'!I:I,MATCH($C207,'Policy Characteristics'!$C:$C,0)))</f>
        <v>% change in imports</v>
      </c>
      <c r="P207" s="427" t="str">
        <f>IF(ISBLANK(INDEX('Policy Characteristics'!J:J,MATCH($C207,'Policy Characteristics'!$C:$C,0))),"",INDEX('Policy Characteristics'!J:J,MATCH($C207,'Policy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7" s="427" t="str">
        <f>IF(ISBLANK(INDEX('Policy Characteristics'!K:K,MATCH($C207,'Policy Characteristics'!$C:$C,0))),"",INDEX('Policy Characteristics'!K:K,MATCH($C207,'Policy Characteristics'!$C:$C,0)))</f>
        <v>electricity-sector-main.html#elec-imports</v>
      </c>
      <c r="R207" s="427" t="str">
        <f>IF(ISBLANK(INDEX('Policy Characteristics'!L:L,MATCH($C207,'Policy Characteristics'!$C:$C,0))),"",INDEX('Policy Characteristics'!L:L,MATCH($C207,'Policy Characteristics'!$C:$C,0)))</f>
        <v>electricity-imports-exports.html</v>
      </c>
    </row>
    <row r="208" spans="1:18" s="2" customFormat="1" x14ac:dyDescent="0.75">
      <c r="A208" s="427" t="str">
        <f>IF(ISBLANK(INDEX('Policy Characteristics'!A:A,MATCH($C208,'Policy Characteristics'!$C:$C,0))),"",INDEX('Policy Characteristics'!A:A,MATCH($C208,'Policy Characteristics'!$C:$C,0)))</f>
        <v>Electricity Supply</v>
      </c>
      <c r="B208" s="427" t="str">
        <f>IF(ISBLANK(INDEX('Policy Characteristics'!B:B,MATCH($C208,'Policy Characteristics'!$C:$C,0))),"",INDEX('Policy Characteristics'!B:B,MATCH($C208,'Policy Characteristics'!$C:$C,0)))</f>
        <v>Change Electricity Imports</v>
      </c>
      <c r="C208" s="431" t="str">
        <f t="shared" si="19"/>
        <v>Percent Change in Electricity Imports</v>
      </c>
      <c r="D208" s="9" t="s">
        <v>79</v>
      </c>
      <c r="E208" s="53"/>
      <c r="F208" s="9" t="s">
        <v>93</v>
      </c>
      <c r="G208" s="9"/>
      <c r="H208" s="56">
        <v>527</v>
      </c>
      <c r="I208" s="53" t="s">
        <v>45</v>
      </c>
      <c r="J208" s="429" t="str">
        <f>IF(ISBLANK(INDEX('Policy Characteristics'!D:D,MATCH($C208,'Policy Characteristics'!$C:$C,0))),"",INDEX('Policy Characteristics'!D:D,MATCH($C208,'Policy Characteristics'!$C:$C,0)))</f>
        <v>Electricity Imports and Exports</v>
      </c>
      <c r="K208" s="427" t="str">
        <f>IF(ISBLANK(INDEX('Policy Characteristics'!E:E,MATCH($C208,'Policy Characteristics'!$C:$C,0))),"",INDEX('Policy Characteristics'!E:E,MATCH($C208,'Policy Characteristics'!$C:$C,0)))</f>
        <v>elec change imports</v>
      </c>
      <c r="L208" s="450">
        <f>IF(ISBLANK(INDEX('Policy Characteristics'!F:F,MATCH($C208,'Policy Characteristics'!$C:$C,0))),"",INDEX('Policy Characteristics'!F:F,MATCH($C208,'Policy Characteristics'!$C:$C,0)))</f>
        <v>-0.5</v>
      </c>
      <c r="M208" s="450">
        <f>IF(ISBLANK(INDEX('Policy Characteristics'!G:G,MATCH($C208,'Policy Characteristics'!$C:$C,0))),"",INDEX('Policy Characteristics'!G:G,MATCH($C208,'Policy Characteristics'!$C:$C,0)))</f>
        <v>1</v>
      </c>
      <c r="N208" s="450">
        <f>IF(ISBLANK(INDEX('Policy Characteristics'!H:H,MATCH($C208,'Policy Characteristics'!$C:$C,0))),"",INDEX('Policy Characteristics'!H:H,MATCH($C208,'Policy Characteristics'!$C:$C,0)))</f>
        <v>0.02</v>
      </c>
      <c r="O208" s="427" t="str">
        <f>IF(ISBLANK(INDEX('Policy Characteristics'!I:I,MATCH($C208,'Policy Characteristics'!$C:$C,0))),"",INDEX('Policy Characteristics'!I:I,MATCH($C208,'Policy Characteristics'!$C:$C,0)))</f>
        <v>% change in imports</v>
      </c>
      <c r="P208" s="427" t="str">
        <f>IF(ISBLANK(INDEX('Policy Characteristics'!J:J,MATCH($C208,'Policy Characteristics'!$C:$C,0))),"",INDEX('Policy Characteristics'!J:J,MATCH($C208,'Policy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8" s="427" t="str">
        <f>IF(ISBLANK(INDEX('Policy Characteristics'!K:K,MATCH($C208,'Policy Characteristics'!$C:$C,0))),"",INDEX('Policy Characteristics'!K:K,MATCH($C208,'Policy Characteristics'!$C:$C,0)))</f>
        <v>electricity-sector-main.html#elec-imports</v>
      </c>
      <c r="R208" s="427" t="str">
        <f>IF(ISBLANK(INDEX('Policy Characteristics'!L:L,MATCH($C208,'Policy Characteristics'!$C:$C,0))),"",INDEX('Policy Characteristics'!L:L,MATCH($C208,'Policy Characteristics'!$C:$C,0)))</f>
        <v>electricity-imports-exports.html</v>
      </c>
    </row>
    <row r="209" spans="1:18" s="2" customFormat="1" x14ac:dyDescent="0.75">
      <c r="A209" s="427" t="str">
        <f>IF(ISBLANK(INDEX('Policy Characteristics'!A:A,MATCH($C209,'Policy Characteristics'!$C:$C,0))),"",INDEX('Policy Characteristics'!A:A,MATCH($C209,'Policy Characteristics'!$C:$C,0)))</f>
        <v>Electricity Supply</v>
      </c>
      <c r="B209" s="427" t="str">
        <f>IF(ISBLANK(INDEX('Policy Characteristics'!B:B,MATCH($C209,'Policy Characteristics'!$C:$C,0))),"",INDEX('Policy Characteristics'!B:B,MATCH($C209,'Policy Characteristics'!$C:$C,0)))</f>
        <v>Change Electricity Imports</v>
      </c>
      <c r="C209" s="431" t="str">
        <f t="shared" si="19"/>
        <v>Percent Change in Electricity Imports</v>
      </c>
      <c r="D209" s="9" t="s">
        <v>80</v>
      </c>
      <c r="E209" s="53"/>
      <c r="F209" s="9" t="s">
        <v>94</v>
      </c>
      <c r="G209" s="9"/>
      <c r="H209" s="56">
        <v>528</v>
      </c>
      <c r="I209" s="53" t="s">
        <v>45</v>
      </c>
      <c r="J209" s="429" t="str">
        <f>IF(ISBLANK(INDEX('Policy Characteristics'!D:D,MATCH($C209,'Policy Characteristics'!$C:$C,0))),"",INDEX('Policy Characteristics'!D:D,MATCH($C209,'Policy Characteristics'!$C:$C,0)))</f>
        <v>Electricity Imports and Exports</v>
      </c>
      <c r="K209" s="427" t="str">
        <f>IF(ISBLANK(INDEX('Policy Characteristics'!E:E,MATCH($C209,'Policy Characteristics'!$C:$C,0))),"",INDEX('Policy Characteristics'!E:E,MATCH($C209,'Policy Characteristics'!$C:$C,0)))</f>
        <v>elec change imports</v>
      </c>
      <c r="L209" s="450">
        <f>IF(ISBLANK(INDEX('Policy Characteristics'!F:F,MATCH($C209,'Policy Characteristics'!$C:$C,0))),"",INDEX('Policy Characteristics'!F:F,MATCH($C209,'Policy Characteristics'!$C:$C,0)))</f>
        <v>-0.5</v>
      </c>
      <c r="M209" s="450">
        <f>IF(ISBLANK(INDEX('Policy Characteristics'!G:G,MATCH($C209,'Policy Characteristics'!$C:$C,0))),"",INDEX('Policy Characteristics'!G:G,MATCH($C209,'Policy Characteristics'!$C:$C,0)))</f>
        <v>1</v>
      </c>
      <c r="N209" s="450">
        <f>IF(ISBLANK(INDEX('Policy Characteristics'!H:H,MATCH($C209,'Policy Characteristics'!$C:$C,0))),"",INDEX('Policy Characteristics'!H:H,MATCH($C209,'Policy Characteristics'!$C:$C,0)))</f>
        <v>0.02</v>
      </c>
      <c r="O209" s="427" t="str">
        <f>IF(ISBLANK(INDEX('Policy Characteristics'!I:I,MATCH($C209,'Policy Characteristics'!$C:$C,0))),"",INDEX('Policy Characteristics'!I:I,MATCH($C209,'Policy Characteristics'!$C:$C,0)))</f>
        <v>% change in imports</v>
      </c>
      <c r="P209" s="427" t="str">
        <f>IF(ISBLANK(INDEX('Policy Characteristics'!J:J,MATCH($C209,'Policy Characteristics'!$C:$C,0))),"",INDEX('Policy Characteristics'!J:J,MATCH($C209,'Policy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9" s="427" t="str">
        <f>IF(ISBLANK(INDEX('Policy Characteristics'!K:K,MATCH($C209,'Policy Characteristics'!$C:$C,0))),"",INDEX('Policy Characteristics'!K:K,MATCH($C209,'Policy Characteristics'!$C:$C,0)))</f>
        <v>electricity-sector-main.html#elec-imports</v>
      </c>
      <c r="R209" s="427" t="str">
        <f>IF(ISBLANK(INDEX('Policy Characteristics'!L:L,MATCH($C209,'Policy Characteristics'!$C:$C,0))),"",INDEX('Policy Characteristics'!L:L,MATCH($C209,'Policy Characteristics'!$C:$C,0)))</f>
        <v>electricity-imports-exports.html</v>
      </c>
    </row>
    <row r="210" spans="1:18" s="2" customFormat="1" x14ac:dyDescent="0.75">
      <c r="A210" s="427" t="str">
        <f>IF(ISBLANK(INDEX('Policy Characteristics'!A:A,MATCH($C210,'Policy Characteristics'!$C:$C,0))),"",INDEX('Policy Characteristics'!A:A,MATCH($C210,'Policy Characteristics'!$C:$C,0)))</f>
        <v>Electricity Supply</v>
      </c>
      <c r="B210" s="427" t="str">
        <f>IF(ISBLANK(INDEX('Policy Characteristics'!B:B,MATCH($C210,'Policy Characteristics'!$C:$C,0))),"",INDEX('Policy Characteristics'!B:B,MATCH($C210,'Policy Characteristics'!$C:$C,0)))</f>
        <v>Change Electricity Imports</v>
      </c>
      <c r="C210" s="431" t="str">
        <f t="shared" si="19"/>
        <v>Percent Change in Electricity Imports</v>
      </c>
      <c r="D210" s="9" t="s">
        <v>469</v>
      </c>
      <c r="E210" s="53"/>
      <c r="F210" s="9" t="s">
        <v>472</v>
      </c>
      <c r="G210" s="9"/>
      <c r="H210" s="56">
        <v>529</v>
      </c>
      <c r="I210" s="53" t="s">
        <v>45</v>
      </c>
      <c r="J210" s="429" t="str">
        <f>IF(ISBLANK(INDEX('Policy Characteristics'!D:D,MATCH($C210,'Policy Characteristics'!$C:$C,0))),"",INDEX('Policy Characteristics'!D:D,MATCH($C210,'Policy Characteristics'!$C:$C,0)))</f>
        <v>Electricity Imports and Exports</v>
      </c>
      <c r="K210" s="427" t="str">
        <f>IF(ISBLANK(INDEX('Policy Characteristics'!E:E,MATCH($C210,'Policy Characteristics'!$C:$C,0))),"",INDEX('Policy Characteristics'!E:E,MATCH($C210,'Policy Characteristics'!$C:$C,0)))</f>
        <v>elec change imports</v>
      </c>
      <c r="L210" s="450">
        <f>IF(ISBLANK(INDEX('Policy Characteristics'!F:F,MATCH($C210,'Policy Characteristics'!$C:$C,0))),"",INDEX('Policy Characteristics'!F:F,MATCH($C210,'Policy Characteristics'!$C:$C,0)))</f>
        <v>-0.5</v>
      </c>
      <c r="M210" s="450">
        <f>IF(ISBLANK(INDEX('Policy Characteristics'!G:G,MATCH($C210,'Policy Characteristics'!$C:$C,0))),"",INDEX('Policy Characteristics'!G:G,MATCH($C210,'Policy Characteristics'!$C:$C,0)))</f>
        <v>1</v>
      </c>
      <c r="N210" s="450">
        <f>IF(ISBLANK(INDEX('Policy Characteristics'!H:H,MATCH($C210,'Policy Characteristics'!$C:$C,0))),"",INDEX('Policy Characteristics'!H:H,MATCH($C210,'Policy Characteristics'!$C:$C,0)))</f>
        <v>0.02</v>
      </c>
      <c r="O210" s="427" t="str">
        <f>IF(ISBLANK(INDEX('Policy Characteristics'!I:I,MATCH($C210,'Policy Characteristics'!$C:$C,0))),"",INDEX('Policy Characteristics'!I:I,MATCH($C210,'Policy Characteristics'!$C:$C,0)))</f>
        <v>% change in imports</v>
      </c>
      <c r="P210" s="427" t="str">
        <f>IF(ISBLANK(INDEX('Policy Characteristics'!J:J,MATCH($C210,'Policy Characteristics'!$C:$C,0))),"",INDEX('Policy Characteristics'!J:J,MATCH($C210,'Policy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0" s="427" t="str">
        <f>IF(ISBLANK(INDEX('Policy Characteristics'!K:K,MATCH($C210,'Policy Characteristics'!$C:$C,0))),"",INDEX('Policy Characteristics'!K:K,MATCH($C210,'Policy Characteristics'!$C:$C,0)))</f>
        <v>electricity-sector-main.html#elec-imports</v>
      </c>
      <c r="R210" s="427" t="str">
        <f>IF(ISBLANK(INDEX('Policy Characteristics'!L:L,MATCH($C210,'Policy Characteristics'!$C:$C,0))),"",INDEX('Policy Characteristics'!L:L,MATCH($C210,'Policy Characteristics'!$C:$C,0)))</f>
        <v>electricity-imports-exports.html</v>
      </c>
    </row>
    <row r="211" spans="1:18" s="2" customFormat="1" x14ac:dyDescent="0.75">
      <c r="A211" s="427" t="str">
        <f>IF(ISBLANK(INDEX('Policy Characteristics'!A:A,MATCH($C211,'Policy Characteristics'!$C:$C,0))),"",INDEX('Policy Characteristics'!A:A,MATCH($C211,'Policy Characteristics'!$C:$C,0)))</f>
        <v>Electricity Supply</v>
      </c>
      <c r="B211" s="427" t="str">
        <f>IF(ISBLANK(INDEX('Policy Characteristics'!B:B,MATCH($C211,'Policy Characteristics'!$C:$C,0))),"",INDEX('Policy Characteristics'!B:B,MATCH($C211,'Policy Characteristics'!$C:$C,0)))</f>
        <v>Change Electricity Imports</v>
      </c>
      <c r="C211" s="431" t="str">
        <f t="shared" si="19"/>
        <v>Percent Change in Electricity Imports</v>
      </c>
      <c r="D211" s="9" t="s">
        <v>81</v>
      </c>
      <c r="E211" s="53"/>
      <c r="F211" s="9" t="s">
        <v>95</v>
      </c>
      <c r="G211" s="9"/>
      <c r="H211" s="56">
        <v>530</v>
      </c>
      <c r="I211" s="53" t="s">
        <v>45</v>
      </c>
      <c r="J211" s="429" t="str">
        <f>IF(ISBLANK(INDEX('Policy Characteristics'!D:D,MATCH($C211,'Policy Characteristics'!$C:$C,0))),"",INDEX('Policy Characteristics'!D:D,MATCH($C211,'Policy Characteristics'!$C:$C,0)))</f>
        <v>Electricity Imports and Exports</v>
      </c>
      <c r="K211" s="427" t="str">
        <f>IF(ISBLANK(INDEX('Policy Characteristics'!E:E,MATCH($C211,'Policy Characteristics'!$C:$C,0))),"",INDEX('Policy Characteristics'!E:E,MATCH($C211,'Policy Characteristics'!$C:$C,0)))</f>
        <v>elec change imports</v>
      </c>
      <c r="L211" s="450">
        <f>IF(ISBLANK(INDEX('Policy Characteristics'!F:F,MATCH($C211,'Policy Characteristics'!$C:$C,0))),"",INDEX('Policy Characteristics'!F:F,MATCH($C211,'Policy Characteristics'!$C:$C,0)))</f>
        <v>-0.5</v>
      </c>
      <c r="M211" s="450">
        <f>IF(ISBLANK(INDEX('Policy Characteristics'!G:G,MATCH($C211,'Policy Characteristics'!$C:$C,0))),"",INDEX('Policy Characteristics'!G:G,MATCH($C211,'Policy Characteristics'!$C:$C,0)))</f>
        <v>1</v>
      </c>
      <c r="N211" s="450">
        <f>IF(ISBLANK(INDEX('Policy Characteristics'!H:H,MATCH($C211,'Policy Characteristics'!$C:$C,0))),"",INDEX('Policy Characteristics'!H:H,MATCH($C211,'Policy Characteristics'!$C:$C,0)))</f>
        <v>0.02</v>
      </c>
      <c r="O211" s="427" t="str">
        <f>IF(ISBLANK(INDEX('Policy Characteristics'!I:I,MATCH($C211,'Policy Characteristics'!$C:$C,0))),"",INDEX('Policy Characteristics'!I:I,MATCH($C211,'Policy Characteristics'!$C:$C,0)))</f>
        <v>% change in imports</v>
      </c>
      <c r="P211" s="427" t="str">
        <f>IF(ISBLANK(INDEX('Policy Characteristics'!J:J,MATCH($C211,'Policy Characteristics'!$C:$C,0))),"",INDEX('Policy Characteristics'!J:J,MATCH($C211,'Policy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1" s="427" t="str">
        <f>IF(ISBLANK(INDEX('Policy Characteristics'!K:K,MATCH($C211,'Policy Characteristics'!$C:$C,0))),"",INDEX('Policy Characteristics'!K:K,MATCH($C211,'Policy Characteristics'!$C:$C,0)))</f>
        <v>electricity-sector-main.html#elec-imports</v>
      </c>
      <c r="R211" s="427" t="str">
        <f>IF(ISBLANK(INDEX('Policy Characteristics'!L:L,MATCH($C211,'Policy Characteristics'!$C:$C,0))),"",INDEX('Policy Characteristics'!L:L,MATCH($C211,'Policy Characteristics'!$C:$C,0)))</f>
        <v>electricity-imports-exports.html</v>
      </c>
    </row>
    <row r="212" spans="1:18" s="2" customFormat="1" x14ac:dyDescent="0.75">
      <c r="A212" s="427" t="str">
        <f>IF(ISBLANK(INDEX('Policy Characteristics'!A:A,MATCH($C212,'Policy Characteristics'!$C:$C,0))),"",INDEX('Policy Characteristics'!A:A,MATCH($C212,'Policy Characteristics'!$C:$C,0)))</f>
        <v>Electricity Supply</v>
      </c>
      <c r="B212" s="427" t="str">
        <f>IF(ISBLANK(INDEX('Policy Characteristics'!B:B,MATCH($C212,'Policy Characteristics'!$C:$C,0))),"",INDEX('Policy Characteristics'!B:B,MATCH($C212,'Policy Characteristics'!$C:$C,0)))</f>
        <v>Change Electricity Imports</v>
      </c>
      <c r="C212" s="431" t="str">
        <f t="shared" si="19"/>
        <v>Percent Change in Electricity Imports</v>
      </c>
      <c r="D212" s="9" t="s">
        <v>82</v>
      </c>
      <c r="E212" s="53"/>
      <c r="F212" s="9" t="s">
        <v>96</v>
      </c>
      <c r="G212" s="9"/>
      <c r="H212" s="56">
        <v>531</v>
      </c>
      <c r="I212" s="53" t="s">
        <v>46</v>
      </c>
      <c r="J212" s="429" t="str">
        <f>IF(ISBLANK(INDEX('Policy Characteristics'!D:D,MATCH($C212,'Policy Characteristics'!$C:$C,0))),"",INDEX('Policy Characteristics'!D:D,MATCH($C212,'Policy Characteristics'!$C:$C,0)))</f>
        <v>Electricity Imports and Exports</v>
      </c>
      <c r="K212" s="427" t="str">
        <f>IF(ISBLANK(INDEX('Policy Characteristics'!E:E,MATCH($C212,'Policy Characteristics'!$C:$C,0))),"",INDEX('Policy Characteristics'!E:E,MATCH($C212,'Policy Characteristics'!$C:$C,0)))</f>
        <v>elec change imports</v>
      </c>
      <c r="L212" s="450">
        <f>IF(ISBLANK(INDEX('Policy Characteristics'!F:F,MATCH($C212,'Policy Characteristics'!$C:$C,0))),"",INDEX('Policy Characteristics'!F:F,MATCH($C212,'Policy Characteristics'!$C:$C,0)))</f>
        <v>-0.5</v>
      </c>
      <c r="M212" s="450">
        <f>IF(ISBLANK(INDEX('Policy Characteristics'!G:G,MATCH($C212,'Policy Characteristics'!$C:$C,0))),"",INDEX('Policy Characteristics'!G:G,MATCH($C212,'Policy Characteristics'!$C:$C,0)))</f>
        <v>1</v>
      </c>
      <c r="N212" s="450">
        <f>IF(ISBLANK(INDEX('Policy Characteristics'!H:H,MATCH($C212,'Policy Characteristics'!$C:$C,0))),"",INDEX('Policy Characteristics'!H:H,MATCH($C212,'Policy Characteristics'!$C:$C,0)))</f>
        <v>0.02</v>
      </c>
      <c r="O212" s="427" t="str">
        <f>IF(ISBLANK(INDEX('Policy Characteristics'!I:I,MATCH($C212,'Policy Characteristics'!$C:$C,0))),"",INDEX('Policy Characteristics'!I:I,MATCH($C212,'Policy Characteristics'!$C:$C,0)))</f>
        <v>% change in imports</v>
      </c>
      <c r="P212" s="427" t="str">
        <f>IF(ISBLANK(INDEX('Policy Characteristics'!J:J,MATCH($C212,'Policy Characteristics'!$C:$C,0))),"",INDEX('Policy Characteristics'!J:J,MATCH($C212,'Policy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2" s="427" t="str">
        <f>IF(ISBLANK(INDEX('Policy Characteristics'!K:K,MATCH($C212,'Policy Characteristics'!$C:$C,0))),"",INDEX('Policy Characteristics'!K:K,MATCH($C212,'Policy Characteristics'!$C:$C,0)))</f>
        <v>electricity-sector-main.html#elec-imports</v>
      </c>
      <c r="R212" s="427" t="str">
        <f>IF(ISBLANK(INDEX('Policy Characteristics'!L:L,MATCH($C212,'Policy Characteristics'!$C:$C,0))),"",INDEX('Policy Characteristics'!L:L,MATCH($C212,'Policy Characteristics'!$C:$C,0)))</f>
        <v>electricity-imports-exports.html</v>
      </c>
    </row>
    <row r="213" spans="1:18" s="2" customFormat="1" x14ac:dyDescent="0.75">
      <c r="A213" s="427" t="str">
        <f>IF(ISBLANK(INDEX('Policy Characteristics'!A:A,MATCH($C213,'Policy Characteristics'!$C:$C,0))),"",INDEX('Policy Characteristics'!A:A,MATCH($C213,'Policy Characteristics'!$C:$C,0)))</f>
        <v>Electricity Supply</v>
      </c>
      <c r="B213" s="427" t="str">
        <f>IF(ISBLANK(INDEX('Policy Characteristics'!B:B,MATCH($C213,'Policy Characteristics'!$C:$C,0))),"",INDEX('Policy Characteristics'!B:B,MATCH($C213,'Policy Characteristics'!$C:$C,0)))</f>
        <v>Change Electricity Imports</v>
      </c>
      <c r="C213" s="431" t="str">
        <f t="shared" si="19"/>
        <v>Percent Change in Electricity Imports</v>
      </c>
      <c r="D213" s="9" t="s">
        <v>83</v>
      </c>
      <c r="E213" s="53"/>
      <c r="F213" s="9" t="s">
        <v>97</v>
      </c>
      <c r="G213" s="9"/>
      <c r="H213" s="56">
        <v>532</v>
      </c>
      <c r="I213" s="53" t="s">
        <v>45</v>
      </c>
      <c r="J213" s="429" t="str">
        <f>IF(ISBLANK(INDEX('Policy Characteristics'!D:D,MATCH($C213,'Policy Characteristics'!$C:$C,0))),"",INDEX('Policy Characteristics'!D:D,MATCH($C213,'Policy Characteristics'!$C:$C,0)))</f>
        <v>Electricity Imports and Exports</v>
      </c>
      <c r="K213" s="427" t="str">
        <f>IF(ISBLANK(INDEX('Policy Characteristics'!E:E,MATCH($C213,'Policy Characteristics'!$C:$C,0))),"",INDEX('Policy Characteristics'!E:E,MATCH($C213,'Policy Characteristics'!$C:$C,0)))</f>
        <v>elec change imports</v>
      </c>
      <c r="L213" s="450">
        <f>IF(ISBLANK(INDEX('Policy Characteristics'!F:F,MATCH($C213,'Policy Characteristics'!$C:$C,0))),"",INDEX('Policy Characteristics'!F:F,MATCH($C213,'Policy Characteristics'!$C:$C,0)))</f>
        <v>-0.5</v>
      </c>
      <c r="M213" s="450">
        <f>IF(ISBLANK(INDEX('Policy Characteristics'!G:G,MATCH($C213,'Policy Characteristics'!$C:$C,0))),"",INDEX('Policy Characteristics'!G:G,MATCH($C213,'Policy Characteristics'!$C:$C,0)))</f>
        <v>1</v>
      </c>
      <c r="N213" s="450">
        <f>IF(ISBLANK(INDEX('Policy Characteristics'!H:H,MATCH($C213,'Policy Characteristics'!$C:$C,0))),"",INDEX('Policy Characteristics'!H:H,MATCH($C213,'Policy Characteristics'!$C:$C,0)))</f>
        <v>0.02</v>
      </c>
      <c r="O213" s="427" t="str">
        <f>IF(ISBLANK(INDEX('Policy Characteristics'!I:I,MATCH($C213,'Policy Characteristics'!$C:$C,0))),"",INDEX('Policy Characteristics'!I:I,MATCH($C213,'Policy Characteristics'!$C:$C,0)))</f>
        <v>% change in imports</v>
      </c>
      <c r="P213" s="427" t="str">
        <f>IF(ISBLANK(INDEX('Policy Characteristics'!J:J,MATCH($C213,'Policy Characteristics'!$C:$C,0))),"",INDEX('Policy Characteristics'!J:J,MATCH($C213,'Policy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3" s="427" t="str">
        <f>IF(ISBLANK(INDEX('Policy Characteristics'!K:K,MATCH($C213,'Policy Characteristics'!$C:$C,0))),"",INDEX('Policy Characteristics'!K:K,MATCH($C213,'Policy Characteristics'!$C:$C,0)))</f>
        <v>electricity-sector-main.html#elec-imports</v>
      </c>
      <c r="R213" s="427" t="str">
        <f>IF(ISBLANK(INDEX('Policy Characteristics'!L:L,MATCH($C213,'Policy Characteristics'!$C:$C,0))),"",INDEX('Policy Characteristics'!L:L,MATCH($C213,'Policy Characteristics'!$C:$C,0)))</f>
        <v>electricity-imports-exports.html</v>
      </c>
    </row>
    <row r="214" spans="1:18" s="2" customFormat="1" x14ac:dyDescent="0.75">
      <c r="A214" s="427" t="str">
        <f>IF(ISBLANK(INDEX('Policy Characteristics'!A:A,MATCH($C214,'Policy Characteristics'!$C:$C,0))),"",INDEX('Policy Characteristics'!A:A,MATCH($C214,'Policy Characteristics'!$C:$C,0)))</f>
        <v>Electricity Supply</v>
      </c>
      <c r="B214" s="427" t="str">
        <f>IF(ISBLANK(INDEX('Policy Characteristics'!B:B,MATCH($C214,'Policy Characteristics'!$C:$C,0))),"",INDEX('Policy Characteristics'!B:B,MATCH($C214,'Policy Characteristics'!$C:$C,0)))</f>
        <v>Change Electricity Imports</v>
      </c>
      <c r="C214" s="431" t="str">
        <f t="shared" si="19"/>
        <v>Percent Change in Electricity Imports</v>
      </c>
      <c r="D214" s="9" t="s">
        <v>2509</v>
      </c>
      <c r="E214" s="53"/>
      <c r="F214" s="9" t="s">
        <v>457</v>
      </c>
      <c r="G214" s="9"/>
      <c r="H214" s="56">
        <v>533</v>
      </c>
      <c r="I214" s="53" t="s">
        <v>46</v>
      </c>
      <c r="J214" s="429" t="str">
        <f>IF(ISBLANK(INDEX('Policy Characteristics'!D:D,MATCH($C214,'Policy Characteristics'!$C:$C,0))),"",INDEX('Policy Characteristics'!D:D,MATCH($C214,'Policy Characteristics'!$C:$C,0)))</f>
        <v>Electricity Imports and Exports</v>
      </c>
      <c r="K214" s="427" t="str">
        <f>IF(ISBLANK(INDEX('Policy Characteristics'!E:E,MATCH($C214,'Policy Characteristics'!$C:$C,0))),"",INDEX('Policy Characteristics'!E:E,MATCH($C214,'Policy Characteristics'!$C:$C,0)))</f>
        <v>elec change imports</v>
      </c>
      <c r="L214" s="450">
        <f>IF(ISBLANK(INDEX('Policy Characteristics'!F:F,MATCH($C214,'Policy Characteristics'!$C:$C,0))),"",INDEX('Policy Characteristics'!F:F,MATCH($C214,'Policy Characteristics'!$C:$C,0)))</f>
        <v>-0.5</v>
      </c>
      <c r="M214" s="450">
        <f>IF(ISBLANK(INDEX('Policy Characteristics'!G:G,MATCH($C214,'Policy Characteristics'!$C:$C,0))),"",INDEX('Policy Characteristics'!G:G,MATCH($C214,'Policy Characteristics'!$C:$C,0)))</f>
        <v>1</v>
      </c>
      <c r="N214" s="450">
        <f>IF(ISBLANK(INDEX('Policy Characteristics'!H:H,MATCH($C214,'Policy Characteristics'!$C:$C,0))),"",INDEX('Policy Characteristics'!H:H,MATCH($C214,'Policy Characteristics'!$C:$C,0)))</f>
        <v>0.02</v>
      </c>
      <c r="O214" s="427" t="str">
        <f>IF(ISBLANK(INDEX('Policy Characteristics'!I:I,MATCH($C214,'Policy Characteristics'!$C:$C,0))),"",INDEX('Policy Characteristics'!I:I,MATCH($C214,'Policy Characteristics'!$C:$C,0)))</f>
        <v>% change in imports</v>
      </c>
      <c r="P214" s="427" t="str">
        <f>IF(ISBLANK(INDEX('Policy Characteristics'!J:J,MATCH($C214,'Policy Characteristics'!$C:$C,0))),"",INDEX('Policy Characteristics'!J:J,MATCH($C214,'Policy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4" s="427" t="str">
        <f>IF(ISBLANK(INDEX('Policy Characteristics'!K:K,MATCH($C214,'Policy Characteristics'!$C:$C,0))),"",INDEX('Policy Characteristics'!K:K,MATCH($C214,'Policy Characteristics'!$C:$C,0)))</f>
        <v>electricity-sector-main.html#elec-imports</v>
      </c>
      <c r="R214" s="427" t="str">
        <f>IF(ISBLANK(INDEX('Policy Characteristics'!L:L,MATCH($C214,'Policy Characteristics'!$C:$C,0))),"",INDEX('Policy Characteristics'!L:L,MATCH($C214,'Policy Characteristics'!$C:$C,0)))</f>
        <v>electricity-imports-exports.html</v>
      </c>
    </row>
    <row r="215" spans="1:18" s="2" customFormat="1" x14ac:dyDescent="0.75">
      <c r="A215" s="427" t="str">
        <f>IF(ISBLANK(INDEX('Policy Characteristics'!A:A,MATCH($C215,'Policy Characteristics'!$C:$C,0))),"",INDEX('Policy Characteristics'!A:A,MATCH($C215,'Policy Characteristics'!$C:$C,0)))</f>
        <v>Electricity Supply</v>
      </c>
      <c r="B215" s="427" t="str">
        <f>IF(ISBLANK(INDEX('Policy Characteristics'!B:B,MATCH($C215,'Policy Characteristics'!$C:$C,0))),"",INDEX('Policy Characteristics'!B:B,MATCH($C215,'Policy Characteristics'!$C:$C,0)))</f>
        <v>Change Electricity Imports</v>
      </c>
      <c r="C215" s="431" t="str">
        <f t="shared" si="19"/>
        <v>Percent Change in Electricity Imports</v>
      </c>
      <c r="D215" s="9" t="s">
        <v>326</v>
      </c>
      <c r="E215" s="53"/>
      <c r="F215" s="9" t="s">
        <v>328</v>
      </c>
      <c r="G215" s="9"/>
      <c r="H215" s="56">
        <v>534</v>
      </c>
      <c r="I215" s="53" t="s">
        <v>45</v>
      </c>
      <c r="J215" s="429" t="str">
        <f>IF(ISBLANK(INDEX('Policy Characteristics'!D:D,MATCH($C215,'Policy Characteristics'!$C:$C,0))),"",INDEX('Policy Characteristics'!D:D,MATCH($C215,'Policy Characteristics'!$C:$C,0)))</f>
        <v>Electricity Imports and Exports</v>
      </c>
      <c r="K215" s="427" t="str">
        <f>IF(ISBLANK(INDEX('Policy Characteristics'!E:E,MATCH($C215,'Policy Characteristics'!$C:$C,0))),"",INDEX('Policy Characteristics'!E:E,MATCH($C215,'Policy Characteristics'!$C:$C,0)))</f>
        <v>elec change imports</v>
      </c>
      <c r="L215" s="450">
        <f>IF(ISBLANK(INDEX('Policy Characteristics'!F:F,MATCH($C215,'Policy Characteristics'!$C:$C,0))),"",INDEX('Policy Characteristics'!F:F,MATCH($C215,'Policy Characteristics'!$C:$C,0)))</f>
        <v>-0.5</v>
      </c>
      <c r="M215" s="450">
        <f>IF(ISBLANK(INDEX('Policy Characteristics'!G:G,MATCH($C215,'Policy Characteristics'!$C:$C,0))),"",INDEX('Policy Characteristics'!G:G,MATCH($C215,'Policy Characteristics'!$C:$C,0)))</f>
        <v>1</v>
      </c>
      <c r="N215" s="450">
        <f>IF(ISBLANK(INDEX('Policy Characteristics'!H:H,MATCH($C215,'Policy Characteristics'!$C:$C,0))),"",INDEX('Policy Characteristics'!H:H,MATCH($C215,'Policy Characteristics'!$C:$C,0)))</f>
        <v>0.02</v>
      </c>
      <c r="O215" s="427" t="str">
        <f>IF(ISBLANK(INDEX('Policy Characteristics'!I:I,MATCH($C215,'Policy Characteristics'!$C:$C,0))),"",INDEX('Policy Characteristics'!I:I,MATCH($C215,'Policy Characteristics'!$C:$C,0)))</f>
        <v>% change in imports</v>
      </c>
      <c r="P215" s="427" t="str">
        <f>IF(ISBLANK(INDEX('Policy Characteristics'!J:J,MATCH($C215,'Policy Characteristics'!$C:$C,0))),"",INDEX('Policy Characteristics'!J:J,MATCH($C215,'Policy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5" s="427" t="str">
        <f>IF(ISBLANK(INDEX('Policy Characteristics'!K:K,MATCH($C215,'Policy Characteristics'!$C:$C,0))),"",INDEX('Policy Characteristics'!K:K,MATCH($C215,'Policy Characteristics'!$C:$C,0)))</f>
        <v>electricity-sector-main.html#elec-imports</v>
      </c>
      <c r="R215" s="427" t="str">
        <f>IF(ISBLANK(INDEX('Policy Characteristics'!L:L,MATCH($C215,'Policy Characteristics'!$C:$C,0))),"",INDEX('Policy Characteristics'!L:L,MATCH($C215,'Policy Characteristics'!$C:$C,0)))</f>
        <v>electricity-imports-exports.html</v>
      </c>
    </row>
    <row r="216" spans="1:18" s="2" customFormat="1" x14ac:dyDescent="0.75">
      <c r="A216" s="427" t="str">
        <f>IF(ISBLANK(INDEX('Policy Characteristics'!A:A,MATCH($C216,'Policy Characteristics'!$C:$C,0))),"",INDEX('Policy Characteristics'!A:A,MATCH($C216,'Policy Characteristics'!$C:$C,0)))</f>
        <v>Electricity Supply</v>
      </c>
      <c r="B216" s="427" t="str">
        <f>IF(ISBLANK(INDEX('Policy Characteristics'!B:B,MATCH($C216,'Policy Characteristics'!$C:$C,0))),"",INDEX('Policy Characteristics'!B:B,MATCH($C216,'Policy Characteristics'!$C:$C,0)))</f>
        <v>Change Electricity Imports</v>
      </c>
      <c r="C216" s="431" t="str">
        <f t="shared" si="19"/>
        <v>Percent Change in Electricity Imports</v>
      </c>
      <c r="D216" s="9" t="s">
        <v>327</v>
      </c>
      <c r="E216" s="53"/>
      <c r="F216" s="9" t="s">
        <v>329</v>
      </c>
      <c r="G216" s="9"/>
      <c r="H216" s="56">
        <v>535</v>
      </c>
      <c r="I216" s="53" t="s">
        <v>46</v>
      </c>
      <c r="J216" s="429" t="str">
        <f>IF(ISBLANK(INDEX('Policy Characteristics'!D:D,MATCH($C216,'Policy Characteristics'!$C:$C,0))),"",INDEX('Policy Characteristics'!D:D,MATCH($C216,'Policy Characteristics'!$C:$C,0)))</f>
        <v>Electricity Imports and Exports</v>
      </c>
      <c r="K216" s="427" t="str">
        <f>IF(ISBLANK(INDEX('Policy Characteristics'!E:E,MATCH($C216,'Policy Characteristics'!$C:$C,0))),"",INDEX('Policy Characteristics'!E:E,MATCH($C216,'Policy Characteristics'!$C:$C,0)))</f>
        <v>elec change imports</v>
      </c>
      <c r="L216" s="450">
        <f>IF(ISBLANK(INDEX('Policy Characteristics'!F:F,MATCH($C216,'Policy Characteristics'!$C:$C,0))),"",INDEX('Policy Characteristics'!F:F,MATCH($C216,'Policy Characteristics'!$C:$C,0)))</f>
        <v>-0.5</v>
      </c>
      <c r="M216" s="450">
        <f>IF(ISBLANK(INDEX('Policy Characteristics'!G:G,MATCH($C216,'Policy Characteristics'!$C:$C,0))),"",INDEX('Policy Characteristics'!G:G,MATCH($C216,'Policy Characteristics'!$C:$C,0)))</f>
        <v>1</v>
      </c>
      <c r="N216" s="450">
        <f>IF(ISBLANK(INDEX('Policy Characteristics'!H:H,MATCH($C216,'Policy Characteristics'!$C:$C,0))),"",INDEX('Policy Characteristics'!H:H,MATCH($C216,'Policy Characteristics'!$C:$C,0)))</f>
        <v>0.02</v>
      </c>
      <c r="O216" s="427" t="str">
        <f>IF(ISBLANK(INDEX('Policy Characteristics'!I:I,MATCH($C216,'Policy Characteristics'!$C:$C,0))),"",INDEX('Policy Characteristics'!I:I,MATCH($C216,'Policy Characteristics'!$C:$C,0)))</f>
        <v>% change in imports</v>
      </c>
      <c r="P216" s="427" t="str">
        <f>IF(ISBLANK(INDEX('Policy Characteristics'!J:J,MATCH($C216,'Policy Characteristics'!$C:$C,0))),"",INDEX('Policy Characteristics'!J:J,MATCH($C216,'Policy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6" s="427" t="str">
        <f>IF(ISBLANK(INDEX('Policy Characteristics'!K:K,MATCH($C216,'Policy Characteristics'!$C:$C,0))),"",INDEX('Policy Characteristics'!K:K,MATCH($C216,'Policy Characteristics'!$C:$C,0)))</f>
        <v>electricity-sector-main.html#elec-imports</v>
      </c>
      <c r="R216" s="427" t="str">
        <f>IF(ISBLANK(INDEX('Policy Characteristics'!L:L,MATCH($C216,'Policy Characteristics'!$C:$C,0))),"",INDEX('Policy Characteristics'!L:L,MATCH($C216,'Policy Characteristics'!$C:$C,0)))</f>
        <v>electricity-imports-exports.html</v>
      </c>
    </row>
    <row r="217" spans="1:18" s="2" customFormat="1" x14ac:dyDescent="0.75">
      <c r="A217" s="427" t="str">
        <f>IF(ISBLANK(INDEX('Policy Characteristics'!A:A,MATCH($C217,'Policy Characteristics'!$C:$C,0))),"",INDEX('Policy Characteristics'!A:A,MATCH($C217,'Policy Characteristics'!$C:$C,0)))</f>
        <v>Electricity Supply</v>
      </c>
      <c r="B217" s="427" t="str">
        <f>IF(ISBLANK(INDEX('Policy Characteristics'!B:B,MATCH($C217,'Policy Characteristics'!$C:$C,0))),"",INDEX('Policy Characteristics'!B:B,MATCH($C217,'Policy Characteristics'!$C:$C,0)))</f>
        <v>Change Electricity Imports</v>
      </c>
      <c r="C217" s="431" t="str">
        <f t="shared" si="19"/>
        <v>Percent Change in Electricity Imports</v>
      </c>
      <c r="D217" s="9" t="s">
        <v>465</v>
      </c>
      <c r="E217" s="53"/>
      <c r="F217" s="9" t="s">
        <v>464</v>
      </c>
      <c r="G217" s="9"/>
      <c r="H217" s="56">
        <v>536</v>
      </c>
      <c r="I217" s="53" t="s">
        <v>46</v>
      </c>
      <c r="J217" s="429" t="str">
        <f>IF(ISBLANK(INDEX('Policy Characteristics'!D:D,MATCH($C217,'Policy Characteristics'!$C:$C,0))),"",INDEX('Policy Characteristics'!D:D,MATCH($C217,'Policy Characteristics'!$C:$C,0)))</f>
        <v>Electricity Imports and Exports</v>
      </c>
      <c r="K217" s="427" t="str">
        <f>IF(ISBLANK(INDEX('Policy Characteristics'!E:E,MATCH($C217,'Policy Characteristics'!$C:$C,0))),"",INDEX('Policy Characteristics'!E:E,MATCH($C217,'Policy Characteristics'!$C:$C,0)))</f>
        <v>elec change imports</v>
      </c>
      <c r="L217" s="450">
        <f>IF(ISBLANK(INDEX('Policy Characteristics'!F:F,MATCH($C217,'Policy Characteristics'!$C:$C,0))),"",INDEX('Policy Characteristics'!F:F,MATCH($C217,'Policy Characteristics'!$C:$C,0)))</f>
        <v>-0.5</v>
      </c>
      <c r="M217" s="450">
        <f>IF(ISBLANK(INDEX('Policy Characteristics'!G:G,MATCH($C217,'Policy Characteristics'!$C:$C,0))),"",INDEX('Policy Characteristics'!G:G,MATCH($C217,'Policy Characteristics'!$C:$C,0)))</f>
        <v>1</v>
      </c>
      <c r="N217" s="450">
        <f>IF(ISBLANK(INDEX('Policy Characteristics'!H:H,MATCH($C217,'Policy Characteristics'!$C:$C,0))),"",INDEX('Policy Characteristics'!H:H,MATCH($C217,'Policy Characteristics'!$C:$C,0)))</f>
        <v>0.02</v>
      </c>
      <c r="O217" s="427" t="str">
        <f>IF(ISBLANK(INDEX('Policy Characteristics'!I:I,MATCH($C217,'Policy Characteristics'!$C:$C,0))),"",INDEX('Policy Characteristics'!I:I,MATCH($C217,'Policy Characteristics'!$C:$C,0)))</f>
        <v>% change in imports</v>
      </c>
      <c r="P217" s="427" t="str">
        <f>IF(ISBLANK(INDEX('Policy Characteristics'!J:J,MATCH($C217,'Policy Characteristics'!$C:$C,0))),"",INDEX('Policy Characteristics'!J:J,MATCH($C217,'Policy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7" s="427" t="str">
        <f>IF(ISBLANK(INDEX('Policy Characteristics'!K:K,MATCH($C217,'Policy Characteristics'!$C:$C,0))),"",INDEX('Policy Characteristics'!K:K,MATCH($C217,'Policy Characteristics'!$C:$C,0)))</f>
        <v>electricity-sector-main.html#elec-imports</v>
      </c>
      <c r="R217" s="427" t="str">
        <f>IF(ISBLANK(INDEX('Policy Characteristics'!L:L,MATCH($C217,'Policy Characteristics'!$C:$C,0))),"",INDEX('Policy Characteristics'!L:L,MATCH($C217,'Policy Characteristics'!$C:$C,0)))</f>
        <v>electricity-imports-exports.html</v>
      </c>
    </row>
    <row r="218" spans="1:18" s="2" customFormat="1" x14ac:dyDescent="0.75">
      <c r="A218" s="427" t="str">
        <f>IF(ISBLANK(INDEX('Policy Characteristics'!A:A,MATCH($C218,'Policy Characteristics'!$C:$C,0))),"",INDEX('Policy Characteristics'!A:A,MATCH($C218,'Policy Characteristics'!$C:$C,0)))</f>
        <v>Electricity Supply</v>
      </c>
      <c r="B218" s="427" t="str">
        <f>IF(ISBLANK(INDEX('Policy Characteristics'!B:B,MATCH($C218,'Policy Characteristics'!$C:$C,0))),"",INDEX('Policy Characteristics'!B:B,MATCH($C218,'Policy Characteristics'!$C:$C,0)))</f>
        <v>Change Electricity Imports</v>
      </c>
      <c r="C218" s="431" t="str">
        <f t="shared" si="19"/>
        <v>Percent Change in Electricity Imports</v>
      </c>
      <c r="D218" s="9" t="s">
        <v>474</v>
      </c>
      <c r="E218" s="53"/>
      <c r="F218" s="9" t="s">
        <v>475</v>
      </c>
      <c r="G218" s="9"/>
      <c r="H218" s="56">
        <v>537</v>
      </c>
      <c r="I218" s="53" t="s">
        <v>46</v>
      </c>
      <c r="J218" s="429" t="str">
        <f>IF(ISBLANK(INDEX('Policy Characteristics'!D:D,MATCH($C218,'Policy Characteristics'!$C:$C,0))),"",INDEX('Policy Characteristics'!D:D,MATCH($C218,'Policy Characteristics'!$C:$C,0)))</f>
        <v>Electricity Imports and Exports</v>
      </c>
      <c r="K218" s="427" t="str">
        <f>IF(ISBLANK(INDEX('Policy Characteristics'!E:E,MATCH($C218,'Policy Characteristics'!$C:$C,0))),"",INDEX('Policy Characteristics'!E:E,MATCH($C218,'Policy Characteristics'!$C:$C,0)))</f>
        <v>elec change imports</v>
      </c>
      <c r="L218" s="450">
        <f>IF(ISBLANK(INDEX('Policy Characteristics'!F:F,MATCH($C218,'Policy Characteristics'!$C:$C,0))),"",INDEX('Policy Characteristics'!F:F,MATCH($C218,'Policy Characteristics'!$C:$C,0)))</f>
        <v>-0.5</v>
      </c>
      <c r="M218" s="450">
        <f>IF(ISBLANK(INDEX('Policy Characteristics'!G:G,MATCH($C218,'Policy Characteristics'!$C:$C,0))),"",INDEX('Policy Characteristics'!G:G,MATCH($C218,'Policy Characteristics'!$C:$C,0)))</f>
        <v>1</v>
      </c>
      <c r="N218" s="450">
        <f>IF(ISBLANK(INDEX('Policy Characteristics'!H:H,MATCH($C218,'Policy Characteristics'!$C:$C,0))),"",INDEX('Policy Characteristics'!H:H,MATCH($C218,'Policy Characteristics'!$C:$C,0)))</f>
        <v>0.02</v>
      </c>
      <c r="O218" s="427" t="str">
        <f>IF(ISBLANK(INDEX('Policy Characteristics'!I:I,MATCH($C218,'Policy Characteristics'!$C:$C,0))),"",INDEX('Policy Characteristics'!I:I,MATCH($C218,'Policy Characteristics'!$C:$C,0)))</f>
        <v>% change in imports</v>
      </c>
      <c r="P218" s="427" t="str">
        <f>IF(ISBLANK(INDEX('Policy Characteristics'!J:J,MATCH($C218,'Policy Characteristics'!$C:$C,0))),"",INDEX('Policy Characteristics'!J:J,MATCH($C218,'Policy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8" s="427" t="str">
        <f>IF(ISBLANK(INDEX('Policy Characteristics'!K:K,MATCH($C218,'Policy Characteristics'!$C:$C,0))),"",INDEX('Policy Characteristics'!K:K,MATCH($C218,'Policy Characteristics'!$C:$C,0)))</f>
        <v>electricity-sector-main.html#elec-imports</v>
      </c>
      <c r="R218" s="427" t="str">
        <f>IF(ISBLANK(INDEX('Policy Characteristics'!L:L,MATCH($C218,'Policy Characteristics'!$C:$C,0))),"",INDEX('Policy Characteristics'!L:L,MATCH($C218,'Policy Characteristics'!$C:$C,0)))</f>
        <v>electricity-imports-exports.html</v>
      </c>
    </row>
    <row r="219" spans="1:18" s="2" customFormat="1" x14ac:dyDescent="0.75">
      <c r="A219" s="427" t="str">
        <f>IF(ISBLANK(INDEX('Policy Characteristics'!A:A,MATCH($C219,'Policy Characteristics'!$C:$C,0))),"",INDEX('Policy Characteristics'!A:A,MATCH($C219,'Policy Characteristics'!$C:$C,0)))</f>
        <v>Electricity Supply</v>
      </c>
      <c r="B219" s="427" t="str">
        <f>IF(ISBLANK(INDEX('Policy Characteristics'!B:B,MATCH($C219,'Policy Characteristics'!$C:$C,0))),"",INDEX('Policy Characteristics'!B:B,MATCH($C219,'Policy Characteristics'!$C:$C,0)))</f>
        <v>Change Electricity Imports</v>
      </c>
      <c r="C219" s="431" t="str">
        <f t="shared" si="19"/>
        <v>Percent Change in Electricity Imports</v>
      </c>
      <c r="D219" s="9" t="s">
        <v>2882</v>
      </c>
      <c r="E219" s="53"/>
      <c r="F219" s="9" t="s">
        <v>2559</v>
      </c>
      <c r="G219" s="9"/>
      <c r="H219" s="56">
        <v>538</v>
      </c>
      <c r="I219" s="53" t="s">
        <v>46</v>
      </c>
      <c r="J219" s="429" t="str">
        <f>IF(ISBLANK(INDEX('Policy Characteristics'!D:D,MATCH($C219,'Policy Characteristics'!$C:$C,0))),"",INDEX('Policy Characteristics'!D:D,MATCH($C219,'Policy Characteristics'!$C:$C,0)))</f>
        <v>Electricity Imports and Exports</v>
      </c>
      <c r="K219" s="427" t="str">
        <f>IF(ISBLANK(INDEX('Policy Characteristics'!E:E,MATCH($C219,'Policy Characteristics'!$C:$C,0))),"",INDEX('Policy Characteristics'!E:E,MATCH($C219,'Policy Characteristics'!$C:$C,0)))</f>
        <v>elec change imports</v>
      </c>
      <c r="L219" s="450">
        <f>IF(ISBLANK(INDEX('Policy Characteristics'!F:F,MATCH($C219,'Policy Characteristics'!$C:$C,0))),"",INDEX('Policy Characteristics'!F:F,MATCH($C219,'Policy Characteristics'!$C:$C,0)))</f>
        <v>-0.5</v>
      </c>
      <c r="M219" s="450">
        <f>IF(ISBLANK(INDEX('Policy Characteristics'!G:G,MATCH($C219,'Policy Characteristics'!$C:$C,0))),"",INDEX('Policy Characteristics'!G:G,MATCH($C219,'Policy Characteristics'!$C:$C,0)))</f>
        <v>1</v>
      </c>
      <c r="N219" s="450">
        <f>IF(ISBLANK(INDEX('Policy Characteristics'!H:H,MATCH($C219,'Policy Characteristics'!$C:$C,0))),"",INDEX('Policy Characteristics'!H:H,MATCH($C219,'Policy Characteristics'!$C:$C,0)))</f>
        <v>0.02</v>
      </c>
      <c r="O219" s="427" t="str">
        <f>IF(ISBLANK(INDEX('Policy Characteristics'!I:I,MATCH($C219,'Policy Characteristics'!$C:$C,0))),"",INDEX('Policy Characteristics'!I:I,MATCH($C219,'Policy Characteristics'!$C:$C,0)))</f>
        <v>% change in imports</v>
      </c>
      <c r="P219" s="427" t="str">
        <f>IF(ISBLANK(INDEX('Policy Characteristics'!J:J,MATCH($C219,'Policy Characteristics'!$C:$C,0))),"",INDEX('Policy Characteristics'!J:J,MATCH($C219,'Policy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9" s="427" t="str">
        <f>IF(ISBLANK(INDEX('Policy Characteristics'!K:K,MATCH($C219,'Policy Characteristics'!$C:$C,0))),"",INDEX('Policy Characteristics'!K:K,MATCH($C219,'Policy Characteristics'!$C:$C,0)))</f>
        <v>electricity-sector-main.html#elec-imports</v>
      </c>
      <c r="R219" s="427" t="str">
        <f>IF(ISBLANK(INDEX('Policy Characteristics'!L:L,MATCH($C219,'Policy Characteristics'!$C:$C,0))),"",INDEX('Policy Characteristics'!L:L,MATCH($C219,'Policy Characteristics'!$C:$C,0)))</f>
        <v>electricity-imports-exports.html</v>
      </c>
    </row>
    <row r="220" spans="1:18" s="2" customFormat="1" x14ac:dyDescent="0.75">
      <c r="A220" s="427" t="str">
        <f>IF(ISBLANK(INDEX('Policy Characteristics'!A:A,MATCH($C220,'Policy Characteristics'!$C:$C,0))),"",INDEX('Policy Characteristics'!A:A,MATCH($C220,'Policy Characteristics'!$C:$C,0)))</f>
        <v>Electricity Supply</v>
      </c>
      <c r="B220" s="427" t="str">
        <f>IF(ISBLANK(INDEX('Policy Characteristics'!B:B,MATCH($C220,'Policy Characteristics'!$C:$C,0))),"",INDEX('Policy Characteristics'!B:B,MATCH($C220,'Policy Characteristics'!$C:$C,0)))</f>
        <v>Change Electricity Imports</v>
      </c>
      <c r="C220" s="431" t="str">
        <f t="shared" si="19"/>
        <v>Percent Change in Electricity Imports</v>
      </c>
      <c r="D220" s="9" t="s">
        <v>2883</v>
      </c>
      <c r="E220" s="53"/>
      <c r="F220" s="9" t="s">
        <v>2707</v>
      </c>
      <c r="G220" s="9"/>
      <c r="H220" s="56">
        <v>539</v>
      </c>
      <c r="I220" s="53" t="s">
        <v>46</v>
      </c>
      <c r="J220" s="429" t="str">
        <f>IF(ISBLANK(INDEX('Policy Characteristics'!D:D,MATCH($C220,'Policy Characteristics'!$C:$C,0))),"",INDEX('Policy Characteristics'!D:D,MATCH($C220,'Policy Characteristics'!$C:$C,0)))</f>
        <v>Electricity Imports and Exports</v>
      </c>
      <c r="K220" s="427" t="str">
        <f>IF(ISBLANK(INDEX('Policy Characteristics'!E:E,MATCH($C220,'Policy Characteristics'!$C:$C,0))),"",INDEX('Policy Characteristics'!E:E,MATCH($C220,'Policy Characteristics'!$C:$C,0)))</f>
        <v>elec change imports</v>
      </c>
      <c r="L220" s="450">
        <f>IF(ISBLANK(INDEX('Policy Characteristics'!F:F,MATCH($C220,'Policy Characteristics'!$C:$C,0))),"",INDEX('Policy Characteristics'!F:F,MATCH($C220,'Policy Characteristics'!$C:$C,0)))</f>
        <v>-0.5</v>
      </c>
      <c r="M220" s="450">
        <f>IF(ISBLANK(INDEX('Policy Characteristics'!G:G,MATCH($C220,'Policy Characteristics'!$C:$C,0))),"",INDEX('Policy Characteristics'!G:G,MATCH($C220,'Policy Characteristics'!$C:$C,0)))</f>
        <v>1</v>
      </c>
      <c r="N220" s="450">
        <f>IF(ISBLANK(INDEX('Policy Characteristics'!H:H,MATCH($C220,'Policy Characteristics'!$C:$C,0))),"",INDEX('Policy Characteristics'!H:H,MATCH($C220,'Policy Characteristics'!$C:$C,0)))</f>
        <v>0.02</v>
      </c>
      <c r="O220" s="427" t="str">
        <f>IF(ISBLANK(INDEX('Policy Characteristics'!I:I,MATCH($C220,'Policy Characteristics'!$C:$C,0))),"",INDEX('Policy Characteristics'!I:I,MATCH($C220,'Policy Characteristics'!$C:$C,0)))</f>
        <v>% change in imports</v>
      </c>
      <c r="P220" s="427" t="str">
        <f>IF(ISBLANK(INDEX('Policy Characteristics'!J:J,MATCH($C220,'Policy Characteristics'!$C:$C,0))),"",INDEX('Policy Characteristics'!J:J,MATCH($C220,'Policy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0" s="427" t="str">
        <f>IF(ISBLANK(INDEX('Policy Characteristics'!K:K,MATCH($C220,'Policy Characteristics'!$C:$C,0))),"",INDEX('Policy Characteristics'!K:K,MATCH($C220,'Policy Characteristics'!$C:$C,0)))</f>
        <v>electricity-sector-main.html#elec-imports</v>
      </c>
      <c r="R220" s="427" t="str">
        <f>IF(ISBLANK(INDEX('Policy Characteristics'!L:L,MATCH($C220,'Policy Characteristics'!$C:$C,0))),"",INDEX('Policy Characteristics'!L:L,MATCH($C220,'Policy Characteristics'!$C:$C,0)))</f>
        <v>electricity-imports-exports.html</v>
      </c>
    </row>
    <row r="221" spans="1:18" s="2" customFormat="1" x14ac:dyDescent="0.75">
      <c r="A221" s="427" t="str">
        <f>IF(ISBLANK(INDEX('Policy Characteristics'!A:A,MATCH($C221,'Policy Characteristics'!$C:$C,0))),"",INDEX('Policy Characteristics'!A:A,MATCH($C221,'Policy Characteristics'!$C:$C,0)))</f>
        <v>Electricity Supply</v>
      </c>
      <c r="B221" s="427" t="str">
        <f>IF(ISBLANK(INDEX('Policy Characteristics'!B:B,MATCH($C221,'Policy Characteristics'!$C:$C,0))),"",INDEX('Policy Characteristics'!B:B,MATCH($C221,'Policy Characteristics'!$C:$C,0)))</f>
        <v>Change Electricity Imports</v>
      </c>
      <c r="C221" s="431" t="str">
        <f t="shared" si="19"/>
        <v>Percent Change in Electricity Imports</v>
      </c>
      <c r="D221" s="9" t="s">
        <v>2884</v>
      </c>
      <c r="E221" s="53"/>
      <c r="F221" s="9" t="s">
        <v>2561</v>
      </c>
      <c r="G221" s="9"/>
      <c r="H221" s="56">
        <v>540</v>
      </c>
      <c r="I221" s="53" t="s">
        <v>46</v>
      </c>
      <c r="J221" s="429" t="str">
        <f>IF(ISBLANK(INDEX('Policy Characteristics'!D:D,MATCH($C221,'Policy Characteristics'!$C:$C,0))),"",INDEX('Policy Characteristics'!D:D,MATCH($C221,'Policy Characteristics'!$C:$C,0)))</f>
        <v>Electricity Imports and Exports</v>
      </c>
      <c r="K221" s="427" t="str">
        <f>IF(ISBLANK(INDEX('Policy Characteristics'!E:E,MATCH($C221,'Policy Characteristics'!$C:$C,0))),"",INDEX('Policy Characteristics'!E:E,MATCH($C221,'Policy Characteristics'!$C:$C,0)))</f>
        <v>elec change imports</v>
      </c>
      <c r="L221" s="450">
        <f>IF(ISBLANK(INDEX('Policy Characteristics'!F:F,MATCH($C221,'Policy Characteristics'!$C:$C,0))),"",INDEX('Policy Characteristics'!F:F,MATCH($C221,'Policy Characteristics'!$C:$C,0)))</f>
        <v>-0.5</v>
      </c>
      <c r="M221" s="450">
        <f>IF(ISBLANK(INDEX('Policy Characteristics'!G:G,MATCH($C221,'Policy Characteristics'!$C:$C,0))),"",INDEX('Policy Characteristics'!G:G,MATCH($C221,'Policy Characteristics'!$C:$C,0)))</f>
        <v>1</v>
      </c>
      <c r="N221" s="450">
        <f>IF(ISBLANK(INDEX('Policy Characteristics'!H:H,MATCH($C221,'Policy Characteristics'!$C:$C,0))),"",INDEX('Policy Characteristics'!H:H,MATCH($C221,'Policy Characteristics'!$C:$C,0)))</f>
        <v>0.02</v>
      </c>
      <c r="O221" s="427" t="str">
        <f>IF(ISBLANK(INDEX('Policy Characteristics'!I:I,MATCH($C221,'Policy Characteristics'!$C:$C,0))),"",INDEX('Policy Characteristics'!I:I,MATCH($C221,'Policy Characteristics'!$C:$C,0)))</f>
        <v>% change in imports</v>
      </c>
      <c r="P221" s="427" t="str">
        <f>IF(ISBLANK(INDEX('Policy Characteristics'!J:J,MATCH($C221,'Policy Characteristics'!$C:$C,0))),"",INDEX('Policy Characteristics'!J:J,MATCH($C221,'Policy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1" s="427" t="str">
        <f>IF(ISBLANK(INDEX('Policy Characteristics'!K:K,MATCH($C221,'Policy Characteristics'!$C:$C,0))),"",INDEX('Policy Characteristics'!K:K,MATCH($C221,'Policy Characteristics'!$C:$C,0)))</f>
        <v>electricity-sector-main.html#elec-imports</v>
      </c>
      <c r="R221" s="427" t="str">
        <f>IF(ISBLANK(INDEX('Policy Characteristics'!L:L,MATCH($C221,'Policy Characteristics'!$C:$C,0))),"",INDEX('Policy Characteristics'!L:L,MATCH($C221,'Policy Characteristics'!$C:$C,0)))</f>
        <v>electricity-imports-exports.html</v>
      </c>
    </row>
    <row r="222" spans="1:18" x14ac:dyDescent="0.75">
      <c r="A222" s="427" t="str">
        <f>IF(ISBLANK(INDEX('Policy Characteristics'!A:A,MATCH($C222,'Policy Characteristics'!$C:$C,0))),"",INDEX('Policy Characteristics'!A:A,MATCH($C222,'Policy Characteristics'!$C:$C,0)))</f>
        <v>Electricity Supply</v>
      </c>
      <c r="B222" s="427" t="str">
        <f>IF(ISBLANK(INDEX('Policy Characteristics'!B:B,MATCH($C222,'Policy Characteristics'!$C:$C,0))),"",INDEX('Policy Characteristics'!B:B,MATCH($C222,'Policy Characteristics'!$C:$C,0)))</f>
        <v>Non BAU Guaranteed Dispatch</v>
      </c>
      <c r="C222" s="432" t="s">
        <v>319</v>
      </c>
      <c r="D222" s="53"/>
      <c r="E222" s="53"/>
      <c r="F222" s="53"/>
      <c r="G222" s="53"/>
      <c r="H222" s="54">
        <v>619</v>
      </c>
      <c r="I222" s="53" t="s">
        <v>46</v>
      </c>
      <c r="J222" s="429" t="str">
        <f>IF(ISBLANK(INDEX('Policy Characteristics'!D:D,MATCH($C222,'Policy Characteristics'!$C:$C,0))),"",INDEX('Policy Characteristics'!D:D,MATCH($C222,'Policy Characteristics'!$C:$C,0)))</f>
        <v>Non BAU Guaranteed Dispatch</v>
      </c>
      <c r="K222" s="427" t="str">
        <f>IF(ISBLANK(INDEX('Policy Characteristics'!E:E,MATCH($C222,'Policy Characteristics'!$C:$C,0))),"",INDEX('Policy Characteristics'!E:E,MATCH($C222,'Policy Characteristics'!$C:$C,0)))</f>
        <v>elec non BAU guaranteed dispatch</v>
      </c>
      <c r="L222" s="427">
        <f>IF(ISBLANK(INDEX('Policy Characteristics'!F:F,MATCH($C222,'Policy Characteristics'!$C:$C,0))),"",INDEX('Policy Characteristics'!F:F,MATCH($C222,'Policy Characteristics'!$C:$C,0)))</f>
        <v>0</v>
      </c>
      <c r="M222" s="427">
        <f>IF(ISBLANK(INDEX('Policy Characteristics'!G:G,MATCH($C222,'Policy Characteristics'!$C:$C,0))),"",INDEX('Policy Characteristics'!G:G,MATCH($C222,'Policy Characteristics'!$C:$C,0)))</f>
        <v>1</v>
      </c>
      <c r="N222" s="427">
        <f>IF(ISBLANK(INDEX('Policy Characteristics'!H:H,MATCH($C222,'Policy Characteristics'!$C:$C,0))),"",INDEX('Policy Characteristics'!H:H,MATCH($C222,'Policy Characteristics'!$C:$C,0)))</f>
        <v>1</v>
      </c>
      <c r="O222" s="427" t="str">
        <f>IF(ISBLANK(INDEX('Policy Characteristics'!I:I,MATCH($C222,'Policy Characteristics'!$C:$C,0))),"",INDEX('Policy Characteristics'!I:I,MATCH($C222,'Policy Characteristics'!$C:$C,0)))</f>
        <v>on/off</v>
      </c>
      <c r="P222" s="427" t="str">
        <f>IF(ISBLANK(INDEX('Policy Characteristics'!J:J,MATCH($C222,'Policy Characteristics'!$C:$C,0))),"",INDEX('Policy Characteristics'!J:J,MATCH($C222,'Policy Characteristics'!$C:$C,0)))</f>
        <v/>
      </c>
      <c r="Q222" s="427" t="str">
        <f>IF(ISBLANK(INDEX('Policy Characteristics'!K:K,MATCH($C222,'Policy Characteristics'!$C:$C,0))),"",INDEX('Policy Characteristics'!K:K,MATCH($C222,'Policy Characteristics'!$C:$C,0)))</f>
        <v/>
      </c>
      <c r="R222" s="427" t="str">
        <f>IF(ISBLANK(INDEX('Policy Characteristics'!L:L,MATCH($C222,'Policy Characteristics'!$C:$C,0))),"",INDEX('Policy Characteristics'!L:L,MATCH($C222,'Policy Characteristics'!$C:$C,0)))</f>
        <v/>
      </c>
    </row>
    <row r="223" spans="1:18" x14ac:dyDescent="0.75">
      <c r="A223" s="427" t="str">
        <f>IF(ISBLANK(INDEX('Policy Characteristics'!A:A,MATCH($C223,'Policy Characteristics'!$C:$C,0))),"",INDEX('Policy Characteristics'!A:A,MATCH($C223,'Policy Characteristics'!$C:$C,0)))</f>
        <v>Electricity Supply</v>
      </c>
      <c r="B223" s="427" t="str">
        <f>IF(ISBLANK(INDEX('Policy Characteristics'!B:B,MATCH($C223,'Policy Characteristics'!$C:$C,0))),"",INDEX('Policy Characteristics'!B:B,MATCH($C223,'Policy Characteristics'!$C:$C,0)))</f>
        <v>Demand Response</v>
      </c>
      <c r="C223" s="432" t="s">
        <v>29</v>
      </c>
      <c r="D223" s="53"/>
      <c r="E223" s="53"/>
      <c r="F223" s="53"/>
      <c r="G223" s="53"/>
      <c r="H223" s="54">
        <v>30</v>
      </c>
      <c r="I223" s="53" t="s">
        <v>45</v>
      </c>
      <c r="J223" s="429" t="str">
        <f>IF(ISBLANK(INDEX('Policy Characteristics'!D:D,MATCH($C223,'Policy Characteristics'!$C:$C,0))),"",INDEX('Policy Characteristics'!D:D,MATCH($C223,'Policy Characteristics'!$C:$C,0)))</f>
        <v>Demand Response</v>
      </c>
      <c r="K223" s="427" t="str">
        <f>IF(ISBLANK(INDEX('Policy Characteristics'!E:E,MATCH($C223,'Policy Characteristics'!$C:$C,0))),"",INDEX('Policy Characteristics'!E:E,MATCH($C223,'Policy Characteristics'!$C:$C,0)))</f>
        <v>elec demand response</v>
      </c>
      <c r="L223" s="450">
        <f>IF(ISBLANK(INDEX('Policy Characteristics'!F:F,MATCH($C223,'Policy Characteristics'!$C:$C,0))),"",INDEX('Policy Characteristics'!F:F,MATCH($C223,'Policy Characteristics'!$C:$C,0)))</f>
        <v>0</v>
      </c>
      <c r="M223" s="450">
        <f>IF(ISBLANK(INDEX('Policy Characteristics'!G:G,MATCH($C223,'Policy Characteristics'!$C:$C,0))),"",INDEX('Policy Characteristics'!G:G,MATCH($C223,'Policy Characteristics'!$C:$C,0)))</f>
        <v>1</v>
      </c>
      <c r="N223" s="450">
        <f>IF(ISBLANK(INDEX('Policy Characteristics'!H:H,MATCH($C223,'Policy Characteristics'!$C:$C,0))),"",INDEX('Policy Characteristics'!H:H,MATCH($C223,'Policy Characteristics'!$C:$C,0)))</f>
        <v>0.01</v>
      </c>
      <c r="O223" s="427" t="str">
        <f>IF(ISBLANK(INDEX('Policy Characteristics'!I:I,MATCH($C223,'Policy Characteristics'!$C:$C,0))),"",INDEX('Policy Characteristics'!I:I,MATCH($C223,'Policy Characteristics'!$C:$C,0)))</f>
        <v>% of potential achieved</v>
      </c>
      <c r="P223" s="42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v>
      </c>
      <c r="Q223" s="427" t="str">
        <f>IF(ISBLANK(INDEX('Policy Characteristics'!K:K,MATCH($C223,'Policy Characteristics'!$C:$C,0))),"",INDEX('Policy Characteristics'!K:K,MATCH($C223,'Policy Characteristics'!$C:$C,0)))</f>
        <v>electricity-sector-main.html#dr</v>
      </c>
      <c r="R223" s="427" t="str">
        <f>IF(ISBLANK(INDEX('Policy Characteristics'!L:L,MATCH($C223,'Policy Characteristics'!$C:$C,0))),"",INDEX('Policy Characteristics'!L:L,MATCH($C223,'Policy Characteristics'!$C:$C,0)))</f>
        <v>demand-response.html</v>
      </c>
    </row>
    <row r="224" spans="1:18" x14ac:dyDescent="0.75">
      <c r="A224" s="427" t="str">
        <f>IF(ISBLANK(INDEX('Policy Characteristics'!A:A,MATCH($C224,'Policy Characteristics'!$C:$C,0))),"",INDEX('Policy Characteristics'!A:A,MATCH($C224,'Policy Characteristics'!$C:$C,0)))</f>
        <v>Electricity Supply</v>
      </c>
      <c r="B224" s="427" t="str">
        <f>IF(ISBLANK(INDEX('Policy Characteristics'!B:B,MATCH($C224,'Policy Characteristics'!$C:$C,0))),"",INDEX('Policy Characteristics'!B:B,MATCH($C224,'Policy Characteristics'!$C:$C,0)))</f>
        <v>Early Retirement of Power Plants</v>
      </c>
      <c r="C224" s="432" t="s">
        <v>133</v>
      </c>
      <c r="D224" s="53" t="s">
        <v>468</v>
      </c>
      <c r="E224" s="53"/>
      <c r="F224" s="53" t="s">
        <v>467</v>
      </c>
      <c r="G224" s="53"/>
      <c r="H224" s="54">
        <v>31</v>
      </c>
      <c r="I224" s="53" t="s">
        <v>45</v>
      </c>
      <c r="J224" s="429" t="str">
        <f>IF(ISBLANK(INDEX('Policy Characteristics'!D:D,MATCH($C224,'Policy Characteristics'!$C:$C,0))),"",INDEX('Policy Characteristics'!D:D,MATCH($C224,'Policy Characteristics'!$C:$C,0)))</f>
        <v>Early Retirement of Power Plants</v>
      </c>
      <c r="K224" s="427" t="str">
        <f>IF(ISBLANK(INDEX('Policy Characteristics'!E:E,MATCH($C224,'Policy Characteristics'!$C:$C,0))),"",INDEX('Policy Characteristics'!E:E,MATCH($C224,'Policy Characteristics'!$C:$C,0)))</f>
        <v>elec early retirement</v>
      </c>
      <c r="L224" s="427">
        <f>IF(ISBLANK(INDEX('Policy Characteristics'!F:F,MATCH($C224,'Policy Characteristics'!$C:$C,0))),"",INDEX('Policy Characteristics'!F:F,MATCH($C224,'Policy Characteristics'!$C:$C,0)))</f>
        <v>0</v>
      </c>
      <c r="M224" s="427">
        <f>IF(ISBLANK(INDEX('Policy Characteristics'!G:G,MATCH($C224,'Policy Characteristics'!$C:$C,0))),"",INDEX('Policy Characteristics'!G:G,MATCH($C224,'Policy Characteristics'!$C:$C,0)))</f>
        <v>25000</v>
      </c>
      <c r="N224" s="427">
        <f>IF(ISBLANK(INDEX('Policy Characteristics'!H:H,MATCH($C224,'Policy Characteristics'!$C:$C,0))),"",INDEX('Policy Characteristics'!H:H,MATCH($C224,'Policy Characteristics'!$C:$C,0)))</f>
        <v>500</v>
      </c>
      <c r="O224" s="427" t="str">
        <f>IF(ISBLANK(INDEX('Policy Characteristics'!I:I,MATCH($C224,'Policy Characteristics'!$C:$C,0))),"",INDEX('Policy Characteristics'!I:I,MATCH($C224,'Policy Characteristics'!$C:$C,0)))</f>
        <v>MW/year</v>
      </c>
      <c r="P224" s="42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4" s="427" t="str">
        <f>IF(ISBLANK(INDEX('Policy Characteristics'!K:K,MATCH($C224,'Policy Characteristics'!$C:$C,0))),"",INDEX('Policy Characteristics'!K:K,MATCH($C224,'Policy Characteristics'!$C:$C,0)))</f>
        <v>electricity-sector-main.html#early-ret</v>
      </c>
      <c r="R224" s="427" t="str">
        <f>IF(ISBLANK(INDEX('Policy Characteristics'!L:L,MATCH($C224,'Policy Characteristics'!$C:$C,0))),"",INDEX('Policy Characteristics'!L:L,MATCH($C224,'Policy Characteristics'!$C:$C,0)))</f>
        <v>early-retirement-of-power-plants.html</v>
      </c>
    </row>
    <row r="225" spans="1:18" x14ac:dyDescent="0.75">
      <c r="A225" s="427" t="str">
        <f>IF(ISBLANK(INDEX('Policy Characteristics'!A:A,MATCH($C225,'Policy Characteristics'!$C:$C,0))),"",INDEX('Policy Characteristics'!A:A,MATCH($C225,'Policy Characteristics'!$C:$C,0)))</f>
        <v>Electricity Supply</v>
      </c>
      <c r="B225" s="427" t="str">
        <f>IF(ISBLANK(INDEX('Policy Characteristics'!B:B,MATCH($C225,'Policy Characteristics'!$C:$C,0))),"",INDEX('Policy Characteristics'!B:B,MATCH($C225,'Policy Characteristics'!$C:$C,0)))</f>
        <v>Early Retirement of Power Plants</v>
      </c>
      <c r="C225" s="431" t="str">
        <f t="shared" ref="C225:C239" si="20">C$224</f>
        <v>Annual Additional Capacity Retired due to Early Retirement Policy</v>
      </c>
      <c r="D225" s="9" t="s">
        <v>324</v>
      </c>
      <c r="E225" s="53"/>
      <c r="F225" s="9" t="s">
        <v>325</v>
      </c>
      <c r="G225" s="53"/>
      <c r="H225" s="54">
        <v>620</v>
      </c>
      <c r="I225" s="53" t="s">
        <v>45</v>
      </c>
      <c r="J225" s="429" t="str">
        <f>IF(ISBLANK(INDEX('Policy Characteristics'!D:D,MATCH($C225,'Policy Characteristics'!$C:$C,0))),"",INDEX('Policy Characteristics'!D:D,MATCH($C225,'Policy Characteristics'!$C:$C,0)))</f>
        <v>Early Retirement of Power Plants</v>
      </c>
      <c r="K225" s="427" t="str">
        <f>IF(ISBLANK(INDEX('Policy Characteristics'!E:E,MATCH($C225,'Policy Characteristics'!$C:$C,0))),"",INDEX('Policy Characteristics'!E:E,MATCH($C225,'Policy Characteristics'!$C:$C,0)))</f>
        <v>elec early retirement</v>
      </c>
      <c r="L225" s="427">
        <f>IF(ISBLANK(INDEX('Policy Characteristics'!F:F,MATCH($C225,'Policy Characteristics'!$C:$C,0))),"",INDEX('Policy Characteristics'!F:F,MATCH($C225,'Policy Characteristics'!$C:$C,0)))</f>
        <v>0</v>
      </c>
      <c r="M225" s="427">
        <f>IF(ISBLANK(INDEX('Policy Characteristics'!G:G,MATCH($C225,'Policy Characteristics'!$C:$C,0))),"",INDEX('Policy Characteristics'!G:G,MATCH($C225,'Policy Characteristics'!$C:$C,0)))</f>
        <v>25000</v>
      </c>
      <c r="N225" s="427">
        <f>IF(ISBLANK(INDEX('Policy Characteristics'!H:H,MATCH($C225,'Policy Characteristics'!$C:$C,0))),"",INDEX('Policy Characteristics'!H:H,MATCH($C225,'Policy Characteristics'!$C:$C,0)))</f>
        <v>500</v>
      </c>
      <c r="O225" s="427" t="str">
        <f>IF(ISBLANK(INDEX('Policy Characteristics'!I:I,MATCH($C225,'Policy Characteristics'!$C:$C,0))),"",INDEX('Policy Characteristics'!I:I,MATCH($C225,'Policy Characteristics'!$C:$C,0)))</f>
        <v>MW/year</v>
      </c>
      <c r="P225" s="42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5" s="427" t="str">
        <f>IF(ISBLANK(INDEX('Policy Characteristics'!K:K,MATCH($C225,'Policy Characteristics'!$C:$C,0))),"",INDEX('Policy Characteristics'!K:K,MATCH($C225,'Policy Characteristics'!$C:$C,0)))</f>
        <v>electricity-sector-main.html#early-ret</v>
      </c>
      <c r="R225" s="427" t="str">
        <f>IF(ISBLANK(INDEX('Policy Characteristics'!L:L,MATCH($C225,'Policy Characteristics'!$C:$C,0))),"",INDEX('Policy Characteristics'!L:L,MATCH($C225,'Policy Characteristics'!$C:$C,0)))</f>
        <v>early-retirement-of-power-plants.html</v>
      </c>
    </row>
    <row r="226" spans="1:18" x14ac:dyDescent="0.75">
      <c r="A226" s="427" t="str">
        <f>IF(ISBLANK(INDEX('Policy Characteristics'!A:A,MATCH($C226,'Policy Characteristics'!$C:$C,0))),"",INDEX('Policy Characteristics'!A:A,MATCH($C226,'Policy Characteristics'!$C:$C,0)))</f>
        <v>Electricity Supply</v>
      </c>
      <c r="B226" s="427" t="str">
        <f>IF(ISBLANK(INDEX('Policy Characteristics'!B:B,MATCH($C226,'Policy Characteristics'!$C:$C,0))),"",INDEX('Policy Characteristics'!B:B,MATCH($C226,'Policy Characteristics'!$C:$C,0)))</f>
        <v>Early Retirement of Power Plants</v>
      </c>
      <c r="C226" s="431" t="str">
        <f t="shared" si="20"/>
        <v>Annual Additional Capacity Retired due to Early Retirement Policy</v>
      </c>
      <c r="D226" s="9" t="s">
        <v>79</v>
      </c>
      <c r="E226" s="53"/>
      <c r="F226" s="9" t="s">
        <v>93</v>
      </c>
      <c r="G226" s="53"/>
      <c r="H226" s="54">
        <v>32</v>
      </c>
      <c r="I226" s="53" t="s">
        <v>45</v>
      </c>
      <c r="J226" s="429" t="str">
        <f>IF(ISBLANK(INDEX('Policy Characteristics'!D:D,MATCH($C226,'Policy Characteristics'!$C:$C,0))),"",INDEX('Policy Characteristics'!D:D,MATCH($C226,'Policy Characteristics'!$C:$C,0)))</f>
        <v>Early Retirement of Power Plants</v>
      </c>
      <c r="K226" s="427" t="str">
        <f>IF(ISBLANK(INDEX('Policy Characteristics'!E:E,MATCH($C226,'Policy Characteristics'!$C:$C,0))),"",INDEX('Policy Characteristics'!E:E,MATCH($C226,'Policy Characteristics'!$C:$C,0)))</f>
        <v>elec early retirement</v>
      </c>
      <c r="L226" s="427">
        <f>IF(ISBLANK(INDEX('Policy Characteristics'!F:F,MATCH($C226,'Policy Characteristics'!$C:$C,0))),"",INDEX('Policy Characteristics'!F:F,MATCH($C226,'Policy Characteristics'!$C:$C,0)))</f>
        <v>0</v>
      </c>
      <c r="M226" s="427">
        <f>IF(ISBLANK(INDEX('Policy Characteristics'!G:G,MATCH($C226,'Policy Characteristics'!$C:$C,0))),"",INDEX('Policy Characteristics'!G:G,MATCH($C226,'Policy Characteristics'!$C:$C,0)))</f>
        <v>25000</v>
      </c>
      <c r="N226" s="427">
        <f>IF(ISBLANK(INDEX('Policy Characteristics'!H:H,MATCH($C226,'Policy Characteristics'!$C:$C,0))),"",INDEX('Policy Characteristics'!H:H,MATCH($C226,'Policy Characteristics'!$C:$C,0)))</f>
        <v>500</v>
      </c>
      <c r="O226" s="427" t="str">
        <f>IF(ISBLANK(INDEX('Policy Characteristics'!I:I,MATCH($C226,'Policy Characteristics'!$C:$C,0))),"",INDEX('Policy Characteristics'!I:I,MATCH($C226,'Policy Characteristics'!$C:$C,0)))</f>
        <v>MW/year</v>
      </c>
      <c r="P226" s="42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6" s="427" t="str">
        <f>IF(ISBLANK(INDEX('Policy Characteristics'!K:K,MATCH($C226,'Policy Characteristics'!$C:$C,0))),"",INDEX('Policy Characteristics'!K:K,MATCH($C226,'Policy Characteristics'!$C:$C,0)))</f>
        <v>electricity-sector-main.html#early-ret</v>
      </c>
      <c r="R226" s="427" t="str">
        <f>IF(ISBLANK(INDEX('Policy Characteristics'!L:L,MATCH($C226,'Policy Characteristics'!$C:$C,0))),"",INDEX('Policy Characteristics'!L:L,MATCH($C226,'Policy Characteristics'!$C:$C,0)))</f>
        <v>early-retirement-of-power-plants.html</v>
      </c>
    </row>
    <row r="227" spans="1:18" x14ac:dyDescent="0.75">
      <c r="A227" s="427" t="str">
        <f>IF(ISBLANK(INDEX('Policy Characteristics'!A:A,MATCH($C227,'Policy Characteristics'!$C:$C,0))),"",INDEX('Policy Characteristics'!A:A,MATCH($C227,'Policy Characteristics'!$C:$C,0)))</f>
        <v>Electricity Supply</v>
      </c>
      <c r="B227" s="427" t="str">
        <f>IF(ISBLANK(INDEX('Policy Characteristics'!B:B,MATCH($C227,'Policy Characteristics'!$C:$C,0))),"",INDEX('Policy Characteristics'!B:B,MATCH($C227,'Policy Characteristics'!$C:$C,0)))</f>
        <v>Early Retirement of Power Plants</v>
      </c>
      <c r="C227" s="431" t="str">
        <f t="shared" si="20"/>
        <v>Annual Additional Capacity Retired due to Early Retirement Policy</v>
      </c>
      <c r="D227" s="9" t="s">
        <v>80</v>
      </c>
      <c r="E227" s="53"/>
      <c r="F227" s="9" t="s">
        <v>94</v>
      </c>
      <c r="G227" s="53"/>
      <c r="H227" s="54">
        <v>621</v>
      </c>
      <c r="I227" s="53" t="s">
        <v>46</v>
      </c>
      <c r="J227" s="429" t="str">
        <f>IF(ISBLANK(INDEX('Policy Characteristics'!D:D,MATCH($C227,'Policy Characteristics'!$C:$C,0))),"",INDEX('Policy Characteristics'!D:D,MATCH($C227,'Policy Characteristics'!$C:$C,0)))</f>
        <v>Early Retirement of Power Plants</v>
      </c>
      <c r="K227" s="427" t="str">
        <f>IF(ISBLANK(INDEX('Policy Characteristics'!E:E,MATCH($C227,'Policy Characteristics'!$C:$C,0))),"",INDEX('Policy Characteristics'!E:E,MATCH($C227,'Policy Characteristics'!$C:$C,0)))</f>
        <v>elec early retirement</v>
      </c>
      <c r="L227" s="427">
        <f>IF(ISBLANK(INDEX('Policy Characteristics'!F:F,MATCH($C227,'Policy Characteristics'!$C:$C,0))),"",INDEX('Policy Characteristics'!F:F,MATCH($C227,'Policy Characteristics'!$C:$C,0)))</f>
        <v>0</v>
      </c>
      <c r="M227" s="427">
        <f>IF(ISBLANK(INDEX('Policy Characteristics'!G:G,MATCH($C227,'Policy Characteristics'!$C:$C,0))),"",INDEX('Policy Characteristics'!G:G,MATCH($C227,'Policy Characteristics'!$C:$C,0)))</f>
        <v>25000</v>
      </c>
      <c r="N227" s="427">
        <f>IF(ISBLANK(INDEX('Policy Characteristics'!H:H,MATCH($C227,'Policy Characteristics'!$C:$C,0))),"",INDEX('Policy Characteristics'!H:H,MATCH($C227,'Policy Characteristics'!$C:$C,0)))</f>
        <v>500</v>
      </c>
      <c r="O227" s="427" t="str">
        <f>IF(ISBLANK(INDEX('Policy Characteristics'!I:I,MATCH($C227,'Policy Characteristics'!$C:$C,0))),"",INDEX('Policy Characteristics'!I:I,MATCH($C227,'Policy Characteristics'!$C:$C,0)))</f>
        <v>MW/year</v>
      </c>
      <c r="P227" s="42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7" s="427" t="str">
        <f>IF(ISBLANK(INDEX('Policy Characteristics'!K:K,MATCH($C227,'Policy Characteristics'!$C:$C,0))),"",INDEX('Policy Characteristics'!K:K,MATCH($C227,'Policy Characteristics'!$C:$C,0)))</f>
        <v>electricity-sector-main.html#early-ret</v>
      </c>
      <c r="R227" s="427" t="str">
        <f>IF(ISBLANK(INDEX('Policy Characteristics'!L:L,MATCH($C227,'Policy Characteristics'!$C:$C,0))),"",INDEX('Policy Characteristics'!L:L,MATCH($C227,'Policy Characteristics'!$C:$C,0)))</f>
        <v>early-retirement-of-power-plants.html</v>
      </c>
    </row>
    <row r="228" spans="1:18" x14ac:dyDescent="0.75">
      <c r="A228" s="427" t="str">
        <f>IF(ISBLANK(INDEX('Policy Characteristics'!A:A,MATCH($C228,'Policy Characteristics'!$C:$C,0))),"",INDEX('Policy Characteristics'!A:A,MATCH($C228,'Policy Characteristics'!$C:$C,0)))</f>
        <v>Electricity Supply</v>
      </c>
      <c r="B228" s="427" t="str">
        <f>IF(ISBLANK(INDEX('Policy Characteristics'!B:B,MATCH($C228,'Policy Characteristics'!$C:$C,0))),"",INDEX('Policy Characteristics'!B:B,MATCH($C228,'Policy Characteristics'!$C:$C,0)))</f>
        <v>Early Retirement of Power Plants</v>
      </c>
      <c r="C228" s="431" t="str">
        <f t="shared" si="20"/>
        <v>Annual Additional Capacity Retired due to Early Retirement Policy</v>
      </c>
      <c r="D228" s="9" t="s">
        <v>469</v>
      </c>
      <c r="E228" s="53"/>
      <c r="F228" s="9" t="s">
        <v>472</v>
      </c>
      <c r="G228" s="53"/>
      <c r="H228" s="54">
        <v>622</v>
      </c>
      <c r="I228" s="53" t="s">
        <v>46</v>
      </c>
      <c r="J228" s="429" t="str">
        <f>IF(ISBLANK(INDEX('Policy Characteristics'!D:D,MATCH($C228,'Policy Characteristics'!$C:$C,0))),"",INDEX('Policy Characteristics'!D:D,MATCH($C228,'Policy Characteristics'!$C:$C,0)))</f>
        <v>Early Retirement of Power Plants</v>
      </c>
      <c r="K228" s="427" t="str">
        <f>IF(ISBLANK(INDEX('Policy Characteristics'!E:E,MATCH($C228,'Policy Characteristics'!$C:$C,0))),"",INDEX('Policy Characteristics'!E:E,MATCH($C228,'Policy Characteristics'!$C:$C,0)))</f>
        <v>elec early retirement</v>
      </c>
      <c r="L228" s="427">
        <f>IF(ISBLANK(INDEX('Policy Characteristics'!F:F,MATCH($C228,'Policy Characteristics'!$C:$C,0))),"",INDEX('Policy Characteristics'!F:F,MATCH($C228,'Policy Characteristics'!$C:$C,0)))</f>
        <v>0</v>
      </c>
      <c r="M228" s="427">
        <f>IF(ISBLANK(INDEX('Policy Characteristics'!G:G,MATCH($C228,'Policy Characteristics'!$C:$C,0))),"",INDEX('Policy Characteristics'!G:G,MATCH($C228,'Policy Characteristics'!$C:$C,0)))</f>
        <v>25000</v>
      </c>
      <c r="N228" s="427">
        <f>IF(ISBLANK(INDEX('Policy Characteristics'!H:H,MATCH($C228,'Policy Characteristics'!$C:$C,0))),"",INDEX('Policy Characteristics'!H:H,MATCH($C228,'Policy Characteristics'!$C:$C,0)))</f>
        <v>500</v>
      </c>
      <c r="O228" s="427" t="str">
        <f>IF(ISBLANK(INDEX('Policy Characteristics'!I:I,MATCH($C228,'Policy Characteristics'!$C:$C,0))),"",INDEX('Policy Characteristics'!I:I,MATCH($C228,'Policy Characteristics'!$C:$C,0)))</f>
        <v>MW/year</v>
      </c>
      <c r="P228" s="42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8" s="427" t="str">
        <f>IF(ISBLANK(INDEX('Policy Characteristics'!K:K,MATCH($C228,'Policy Characteristics'!$C:$C,0))),"",INDEX('Policy Characteristics'!K:K,MATCH($C228,'Policy Characteristics'!$C:$C,0)))</f>
        <v>electricity-sector-main.html#early-ret</v>
      </c>
      <c r="R228" s="427" t="str">
        <f>IF(ISBLANK(INDEX('Policy Characteristics'!L:L,MATCH($C228,'Policy Characteristics'!$C:$C,0))),"",INDEX('Policy Characteristics'!L:L,MATCH($C228,'Policy Characteristics'!$C:$C,0)))</f>
        <v>early-retirement-of-power-plants.html</v>
      </c>
    </row>
    <row r="229" spans="1:18" x14ac:dyDescent="0.75">
      <c r="A229" s="427" t="str">
        <f>IF(ISBLANK(INDEX('Policy Characteristics'!A:A,MATCH($C229,'Policy Characteristics'!$C:$C,0))),"",INDEX('Policy Characteristics'!A:A,MATCH($C229,'Policy Characteristics'!$C:$C,0)))</f>
        <v>Electricity Supply</v>
      </c>
      <c r="B229" s="427" t="str">
        <f>IF(ISBLANK(INDEX('Policy Characteristics'!B:B,MATCH($C229,'Policy Characteristics'!$C:$C,0))),"",INDEX('Policy Characteristics'!B:B,MATCH($C229,'Policy Characteristics'!$C:$C,0)))</f>
        <v>Early Retirement of Power Plants</v>
      </c>
      <c r="C229" s="431" t="str">
        <f t="shared" si="20"/>
        <v>Annual Additional Capacity Retired due to Early Retirement Policy</v>
      </c>
      <c r="D229" s="9" t="s">
        <v>81</v>
      </c>
      <c r="E229" s="53"/>
      <c r="F229" s="9" t="s">
        <v>95</v>
      </c>
      <c r="G229" s="53"/>
      <c r="H229" s="54">
        <v>623</v>
      </c>
      <c r="I229" s="53" t="s">
        <v>46</v>
      </c>
      <c r="J229" s="429" t="str">
        <f>IF(ISBLANK(INDEX('Policy Characteristics'!D:D,MATCH($C229,'Policy Characteristics'!$C:$C,0))),"",INDEX('Policy Characteristics'!D:D,MATCH($C229,'Policy Characteristics'!$C:$C,0)))</f>
        <v>Early Retirement of Power Plants</v>
      </c>
      <c r="K229" s="427" t="str">
        <f>IF(ISBLANK(INDEX('Policy Characteristics'!E:E,MATCH($C229,'Policy Characteristics'!$C:$C,0))),"",INDEX('Policy Characteristics'!E:E,MATCH($C229,'Policy Characteristics'!$C:$C,0)))</f>
        <v>elec early retirement</v>
      </c>
      <c r="L229" s="427">
        <f>IF(ISBLANK(INDEX('Policy Characteristics'!F:F,MATCH($C229,'Policy Characteristics'!$C:$C,0))),"",INDEX('Policy Characteristics'!F:F,MATCH($C229,'Policy Characteristics'!$C:$C,0)))</f>
        <v>0</v>
      </c>
      <c r="M229" s="427">
        <f>IF(ISBLANK(INDEX('Policy Characteristics'!G:G,MATCH($C229,'Policy Characteristics'!$C:$C,0))),"",INDEX('Policy Characteristics'!G:G,MATCH($C229,'Policy Characteristics'!$C:$C,0)))</f>
        <v>25000</v>
      </c>
      <c r="N229" s="427">
        <f>IF(ISBLANK(INDEX('Policy Characteristics'!H:H,MATCH($C229,'Policy Characteristics'!$C:$C,0))),"",INDEX('Policy Characteristics'!H:H,MATCH($C229,'Policy Characteristics'!$C:$C,0)))</f>
        <v>500</v>
      </c>
      <c r="O229" s="427" t="str">
        <f>IF(ISBLANK(INDEX('Policy Characteristics'!I:I,MATCH($C229,'Policy Characteristics'!$C:$C,0))),"",INDEX('Policy Characteristics'!I:I,MATCH($C229,'Policy Characteristics'!$C:$C,0)))</f>
        <v>MW/year</v>
      </c>
      <c r="P229" s="42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9" s="427" t="str">
        <f>IF(ISBLANK(INDEX('Policy Characteristics'!K:K,MATCH($C229,'Policy Characteristics'!$C:$C,0))),"",INDEX('Policy Characteristics'!K:K,MATCH($C229,'Policy Characteristics'!$C:$C,0)))</f>
        <v>electricity-sector-main.html#early-ret</v>
      </c>
      <c r="R229" s="427" t="str">
        <f>IF(ISBLANK(INDEX('Policy Characteristics'!L:L,MATCH($C229,'Policy Characteristics'!$C:$C,0))),"",INDEX('Policy Characteristics'!L:L,MATCH($C229,'Policy Characteristics'!$C:$C,0)))</f>
        <v>early-retirement-of-power-plants.html</v>
      </c>
    </row>
    <row r="230" spans="1:18" x14ac:dyDescent="0.75">
      <c r="A230" s="427" t="str">
        <f>IF(ISBLANK(INDEX('Policy Characteristics'!A:A,MATCH($C230,'Policy Characteristics'!$C:$C,0))),"",INDEX('Policy Characteristics'!A:A,MATCH($C230,'Policy Characteristics'!$C:$C,0)))</f>
        <v>Electricity Supply</v>
      </c>
      <c r="B230" s="427" t="str">
        <f>IF(ISBLANK(INDEX('Policy Characteristics'!B:B,MATCH($C230,'Policy Characteristics'!$C:$C,0))),"",INDEX('Policy Characteristics'!B:B,MATCH($C230,'Policy Characteristics'!$C:$C,0)))</f>
        <v>Early Retirement of Power Plants</v>
      </c>
      <c r="C230" s="431" t="str">
        <f t="shared" si="20"/>
        <v>Annual Additional Capacity Retired due to Early Retirement Policy</v>
      </c>
      <c r="D230" s="9" t="s">
        <v>82</v>
      </c>
      <c r="E230" s="53"/>
      <c r="F230" s="9" t="s">
        <v>96</v>
      </c>
      <c r="G230" s="53"/>
      <c r="H230" s="54">
        <v>624</v>
      </c>
      <c r="I230" s="53" t="s">
        <v>46</v>
      </c>
      <c r="J230" s="429" t="str">
        <f>IF(ISBLANK(INDEX('Policy Characteristics'!D:D,MATCH($C230,'Policy Characteristics'!$C:$C,0))),"",INDEX('Policy Characteristics'!D:D,MATCH($C230,'Policy Characteristics'!$C:$C,0)))</f>
        <v>Early Retirement of Power Plants</v>
      </c>
      <c r="K230" s="427" t="str">
        <f>IF(ISBLANK(INDEX('Policy Characteristics'!E:E,MATCH($C230,'Policy Characteristics'!$C:$C,0))),"",INDEX('Policy Characteristics'!E:E,MATCH($C230,'Policy Characteristics'!$C:$C,0)))</f>
        <v>elec early retirement</v>
      </c>
      <c r="L230" s="427">
        <f>IF(ISBLANK(INDEX('Policy Characteristics'!F:F,MATCH($C230,'Policy Characteristics'!$C:$C,0))),"",INDEX('Policy Characteristics'!F:F,MATCH($C230,'Policy Characteristics'!$C:$C,0)))</f>
        <v>0</v>
      </c>
      <c r="M230" s="427">
        <f>IF(ISBLANK(INDEX('Policy Characteristics'!G:G,MATCH($C230,'Policy Characteristics'!$C:$C,0))),"",INDEX('Policy Characteristics'!G:G,MATCH($C230,'Policy Characteristics'!$C:$C,0)))</f>
        <v>25000</v>
      </c>
      <c r="N230" s="427">
        <f>IF(ISBLANK(INDEX('Policy Characteristics'!H:H,MATCH($C230,'Policy Characteristics'!$C:$C,0))),"",INDEX('Policy Characteristics'!H:H,MATCH($C230,'Policy Characteristics'!$C:$C,0)))</f>
        <v>500</v>
      </c>
      <c r="O230" s="427" t="str">
        <f>IF(ISBLANK(INDEX('Policy Characteristics'!I:I,MATCH($C230,'Policy Characteristics'!$C:$C,0))),"",INDEX('Policy Characteristics'!I:I,MATCH($C230,'Policy Characteristics'!$C:$C,0)))</f>
        <v>MW/year</v>
      </c>
      <c r="P230" s="42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0" s="427" t="str">
        <f>IF(ISBLANK(INDEX('Policy Characteristics'!K:K,MATCH($C230,'Policy Characteristics'!$C:$C,0))),"",INDEX('Policy Characteristics'!K:K,MATCH($C230,'Policy Characteristics'!$C:$C,0)))</f>
        <v>electricity-sector-main.html#early-ret</v>
      </c>
      <c r="R230" s="427" t="str">
        <f>IF(ISBLANK(INDEX('Policy Characteristics'!L:L,MATCH($C230,'Policy Characteristics'!$C:$C,0))),"",INDEX('Policy Characteristics'!L:L,MATCH($C230,'Policy Characteristics'!$C:$C,0)))</f>
        <v>early-retirement-of-power-plants.html</v>
      </c>
    </row>
    <row r="231" spans="1:18" x14ac:dyDescent="0.75">
      <c r="A231" s="427" t="str">
        <f>IF(ISBLANK(INDEX('Policy Characteristics'!A:A,MATCH($C231,'Policy Characteristics'!$C:$C,0))),"",INDEX('Policy Characteristics'!A:A,MATCH($C231,'Policy Characteristics'!$C:$C,0)))</f>
        <v>Electricity Supply</v>
      </c>
      <c r="B231" s="427" t="str">
        <f>IF(ISBLANK(INDEX('Policy Characteristics'!B:B,MATCH($C231,'Policy Characteristics'!$C:$C,0))),"",INDEX('Policy Characteristics'!B:B,MATCH($C231,'Policy Characteristics'!$C:$C,0)))</f>
        <v>Early Retirement of Power Plants</v>
      </c>
      <c r="C231" s="431" t="str">
        <f t="shared" si="20"/>
        <v>Annual Additional Capacity Retired due to Early Retirement Policy</v>
      </c>
      <c r="D231" s="9" t="s">
        <v>83</v>
      </c>
      <c r="E231" s="53"/>
      <c r="F231" s="9" t="s">
        <v>97</v>
      </c>
      <c r="G231" s="53"/>
      <c r="H231" s="54">
        <v>625</v>
      </c>
      <c r="I231" s="53" t="s">
        <v>46</v>
      </c>
      <c r="J231" s="429" t="str">
        <f>IF(ISBLANK(INDEX('Policy Characteristics'!D:D,MATCH($C231,'Policy Characteristics'!$C:$C,0))),"",INDEX('Policy Characteristics'!D:D,MATCH($C231,'Policy Characteristics'!$C:$C,0)))</f>
        <v>Early Retirement of Power Plants</v>
      </c>
      <c r="K231" s="427" t="str">
        <f>IF(ISBLANK(INDEX('Policy Characteristics'!E:E,MATCH($C231,'Policy Characteristics'!$C:$C,0))),"",INDEX('Policy Characteristics'!E:E,MATCH($C231,'Policy Characteristics'!$C:$C,0)))</f>
        <v>elec early retirement</v>
      </c>
      <c r="L231" s="427">
        <f>IF(ISBLANK(INDEX('Policy Characteristics'!F:F,MATCH($C231,'Policy Characteristics'!$C:$C,0))),"",INDEX('Policy Characteristics'!F:F,MATCH($C231,'Policy Characteristics'!$C:$C,0)))</f>
        <v>0</v>
      </c>
      <c r="M231" s="427">
        <f>IF(ISBLANK(INDEX('Policy Characteristics'!G:G,MATCH($C231,'Policy Characteristics'!$C:$C,0))),"",INDEX('Policy Characteristics'!G:G,MATCH($C231,'Policy Characteristics'!$C:$C,0)))</f>
        <v>25000</v>
      </c>
      <c r="N231" s="427">
        <f>IF(ISBLANK(INDEX('Policy Characteristics'!H:H,MATCH($C231,'Policy Characteristics'!$C:$C,0))),"",INDEX('Policy Characteristics'!H:H,MATCH($C231,'Policy Characteristics'!$C:$C,0)))</f>
        <v>500</v>
      </c>
      <c r="O231" s="427" t="str">
        <f>IF(ISBLANK(INDEX('Policy Characteristics'!I:I,MATCH($C231,'Policy Characteristics'!$C:$C,0))),"",INDEX('Policy Characteristics'!I:I,MATCH($C231,'Policy Characteristics'!$C:$C,0)))</f>
        <v>MW/year</v>
      </c>
      <c r="P231" s="42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1" s="427" t="str">
        <f>IF(ISBLANK(INDEX('Policy Characteristics'!K:K,MATCH($C231,'Policy Characteristics'!$C:$C,0))),"",INDEX('Policy Characteristics'!K:K,MATCH($C231,'Policy Characteristics'!$C:$C,0)))</f>
        <v>electricity-sector-main.html#early-ret</v>
      </c>
      <c r="R231" s="427" t="str">
        <f>IF(ISBLANK(INDEX('Policy Characteristics'!L:L,MATCH($C231,'Policy Characteristics'!$C:$C,0))),"",INDEX('Policy Characteristics'!L:L,MATCH($C231,'Policy Characteristics'!$C:$C,0)))</f>
        <v>early-retirement-of-power-plants.html</v>
      </c>
    </row>
    <row r="232" spans="1:18" x14ac:dyDescent="0.75">
      <c r="A232" s="427" t="str">
        <f>IF(ISBLANK(INDEX('Policy Characteristics'!A:A,MATCH($C232,'Policy Characteristics'!$C:$C,0))),"",INDEX('Policy Characteristics'!A:A,MATCH($C232,'Policy Characteristics'!$C:$C,0)))</f>
        <v>Electricity Supply</v>
      </c>
      <c r="B232" s="427" t="str">
        <f>IF(ISBLANK(INDEX('Policy Characteristics'!B:B,MATCH($C232,'Policy Characteristics'!$C:$C,0))),"",INDEX('Policy Characteristics'!B:B,MATCH($C232,'Policy Characteristics'!$C:$C,0)))</f>
        <v>Early Retirement of Power Plants</v>
      </c>
      <c r="C232" s="431" t="str">
        <f t="shared" si="20"/>
        <v>Annual Additional Capacity Retired due to Early Retirement Policy</v>
      </c>
      <c r="D232" s="9" t="s">
        <v>2509</v>
      </c>
      <c r="E232" s="53"/>
      <c r="F232" s="9" t="s">
        <v>457</v>
      </c>
      <c r="G232" s="53"/>
      <c r="H232" s="54">
        <v>626</v>
      </c>
      <c r="I232" s="53" t="s">
        <v>46</v>
      </c>
      <c r="J232" s="429" t="str">
        <f>IF(ISBLANK(INDEX('Policy Characteristics'!D:D,MATCH($C232,'Policy Characteristics'!$C:$C,0))),"",INDEX('Policy Characteristics'!D:D,MATCH($C232,'Policy Characteristics'!$C:$C,0)))</f>
        <v>Early Retirement of Power Plants</v>
      </c>
      <c r="K232" s="427" t="str">
        <f>IF(ISBLANK(INDEX('Policy Characteristics'!E:E,MATCH($C232,'Policy Characteristics'!$C:$C,0))),"",INDEX('Policy Characteristics'!E:E,MATCH($C232,'Policy Characteristics'!$C:$C,0)))</f>
        <v>elec early retirement</v>
      </c>
      <c r="L232" s="427">
        <f>IF(ISBLANK(INDEX('Policy Characteristics'!F:F,MATCH($C232,'Policy Characteristics'!$C:$C,0))),"",INDEX('Policy Characteristics'!F:F,MATCH($C232,'Policy Characteristics'!$C:$C,0)))</f>
        <v>0</v>
      </c>
      <c r="M232" s="427">
        <f>IF(ISBLANK(INDEX('Policy Characteristics'!G:G,MATCH($C232,'Policy Characteristics'!$C:$C,0))),"",INDEX('Policy Characteristics'!G:G,MATCH($C232,'Policy Characteristics'!$C:$C,0)))</f>
        <v>25000</v>
      </c>
      <c r="N232" s="427">
        <f>IF(ISBLANK(INDEX('Policy Characteristics'!H:H,MATCH($C232,'Policy Characteristics'!$C:$C,0))),"",INDEX('Policy Characteristics'!H:H,MATCH($C232,'Policy Characteristics'!$C:$C,0)))</f>
        <v>500</v>
      </c>
      <c r="O232" s="427" t="str">
        <f>IF(ISBLANK(INDEX('Policy Characteristics'!I:I,MATCH($C232,'Policy Characteristics'!$C:$C,0))),"",INDEX('Policy Characteristics'!I:I,MATCH($C232,'Policy Characteristics'!$C:$C,0)))</f>
        <v>MW/year</v>
      </c>
      <c r="P232" s="42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2" s="427" t="str">
        <f>IF(ISBLANK(INDEX('Policy Characteristics'!K:K,MATCH($C232,'Policy Characteristics'!$C:$C,0))),"",INDEX('Policy Characteristics'!K:K,MATCH($C232,'Policy Characteristics'!$C:$C,0)))</f>
        <v>electricity-sector-main.html#early-ret</v>
      </c>
      <c r="R232" s="427" t="str">
        <f>IF(ISBLANK(INDEX('Policy Characteristics'!L:L,MATCH($C232,'Policy Characteristics'!$C:$C,0))),"",INDEX('Policy Characteristics'!L:L,MATCH($C232,'Policy Characteristics'!$C:$C,0)))</f>
        <v>early-retirement-of-power-plants.html</v>
      </c>
    </row>
    <row r="233" spans="1:18" x14ac:dyDescent="0.75">
      <c r="A233" s="427" t="str">
        <f>IF(ISBLANK(INDEX('Policy Characteristics'!A:A,MATCH($C233,'Policy Characteristics'!$C:$C,0))),"",INDEX('Policy Characteristics'!A:A,MATCH($C233,'Policy Characteristics'!$C:$C,0)))</f>
        <v>Electricity Supply</v>
      </c>
      <c r="B233" s="427" t="str">
        <f>IF(ISBLANK(INDEX('Policy Characteristics'!B:B,MATCH($C233,'Policy Characteristics'!$C:$C,0))),"",INDEX('Policy Characteristics'!B:B,MATCH($C233,'Policy Characteristics'!$C:$C,0)))</f>
        <v>Early Retirement of Power Plants</v>
      </c>
      <c r="C233" s="431" t="str">
        <f t="shared" si="20"/>
        <v>Annual Additional Capacity Retired due to Early Retirement Policy</v>
      </c>
      <c r="D233" s="9" t="s">
        <v>326</v>
      </c>
      <c r="E233" s="53"/>
      <c r="F233" s="9" t="s">
        <v>328</v>
      </c>
      <c r="G233" s="53"/>
      <c r="H233" s="54">
        <v>627</v>
      </c>
      <c r="I233" s="53" t="s">
        <v>46</v>
      </c>
      <c r="J233" s="429" t="str">
        <f>IF(ISBLANK(INDEX('Policy Characteristics'!D:D,MATCH($C233,'Policy Characteristics'!$C:$C,0))),"",INDEX('Policy Characteristics'!D:D,MATCH($C233,'Policy Characteristics'!$C:$C,0)))</f>
        <v>Early Retirement of Power Plants</v>
      </c>
      <c r="K233" s="427" t="str">
        <f>IF(ISBLANK(INDEX('Policy Characteristics'!E:E,MATCH($C233,'Policy Characteristics'!$C:$C,0))),"",INDEX('Policy Characteristics'!E:E,MATCH($C233,'Policy Characteristics'!$C:$C,0)))</f>
        <v>elec early retirement</v>
      </c>
      <c r="L233" s="427">
        <f>IF(ISBLANK(INDEX('Policy Characteristics'!F:F,MATCH($C233,'Policy Characteristics'!$C:$C,0))),"",INDEX('Policy Characteristics'!F:F,MATCH($C233,'Policy Characteristics'!$C:$C,0)))</f>
        <v>0</v>
      </c>
      <c r="M233" s="427">
        <f>IF(ISBLANK(INDEX('Policy Characteristics'!G:G,MATCH($C233,'Policy Characteristics'!$C:$C,0))),"",INDEX('Policy Characteristics'!G:G,MATCH($C233,'Policy Characteristics'!$C:$C,0)))</f>
        <v>25000</v>
      </c>
      <c r="N233" s="427">
        <f>IF(ISBLANK(INDEX('Policy Characteristics'!H:H,MATCH($C233,'Policy Characteristics'!$C:$C,0))),"",INDEX('Policy Characteristics'!H:H,MATCH($C233,'Policy Characteristics'!$C:$C,0)))</f>
        <v>500</v>
      </c>
      <c r="O233" s="427" t="str">
        <f>IF(ISBLANK(INDEX('Policy Characteristics'!I:I,MATCH($C233,'Policy Characteristics'!$C:$C,0))),"",INDEX('Policy Characteristics'!I:I,MATCH($C233,'Policy Characteristics'!$C:$C,0)))</f>
        <v>MW/year</v>
      </c>
      <c r="P233" s="42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3" s="427" t="str">
        <f>IF(ISBLANK(INDEX('Policy Characteristics'!K:K,MATCH($C233,'Policy Characteristics'!$C:$C,0))),"",INDEX('Policy Characteristics'!K:K,MATCH($C233,'Policy Characteristics'!$C:$C,0)))</f>
        <v>electricity-sector-main.html#early-ret</v>
      </c>
      <c r="R233" s="427" t="str">
        <f>IF(ISBLANK(INDEX('Policy Characteristics'!L:L,MATCH($C233,'Policy Characteristics'!$C:$C,0))),"",INDEX('Policy Characteristics'!L:L,MATCH($C233,'Policy Characteristics'!$C:$C,0)))</f>
        <v>early-retirement-of-power-plants.html</v>
      </c>
    </row>
    <row r="234" spans="1:18" x14ac:dyDescent="0.75">
      <c r="A234" s="427" t="str">
        <f>IF(ISBLANK(INDEX('Policy Characteristics'!A:A,MATCH($C234,'Policy Characteristics'!$C:$C,0))),"",INDEX('Policy Characteristics'!A:A,MATCH($C234,'Policy Characteristics'!$C:$C,0)))</f>
        <v>Electricity Supply</v>
      </c>
      <c r="B234" s="427" t="str">
        <f>IF(ISBLANK(INDEX('Policy Characteristics'!B:B,MATCH($C234,'Policy Characteristics'!$C:$C,0))),"",INDEX('Policy Characteristics'!B:B,MATCH($C234,'Policy Characteristics'!$C:$C,0)))</f>
        <v>Early Retirement of Power Plants</v>
      </c>
      <c r="C234" s="431" t="str">
        <f t="shared" si="20"/>
        <v>Annual Additional Capacity Retired due to Early Retirement Policy</v>
      </c>
      <c r="D234" s="9" t="s">
        <v>327</v>
      </c>
      <c r="E234" s="53"/>
      <c r="F234" s="9" t="s">
        <v>329</v>
      </c>
      <c r="G234" s="53"/>
      <c r="H234" s="54">
        <v>628</v>
      </c>
      <c r="I234" s="53" t="s">
        <v>45</v>
      </c>
      <c r="J234" s="429" t="str">
        <f>IF(ISBLANK(INDEX('Policy Characteristics'!D:D,MATCH($C234,'Policy Characteristics'!$C:$C,0))),"",INDEX('Policy Characteristics'!D:D,MATCH($C234,'Policy Characteristics'!$C:$C,0)))</f>
        <v>Early Retirement of Power Plants</v>
      </c>
      <c r="K234" s="427" t="str">
        <f>IF(ISBLANK(INDEX('Policy Characteristics'!E:E,MATCH($C234,'Policy Characteristics'!$C:$C,0))),"",INDEX('Policy Characteristics'!E:E,MATCH($C234,'Policy Characteristics'!$C:$C,0)))</f>
        <v>elec early retirement</v>
      </c>
      <c r="L234" s="427">
        <f>IF(ISBLANK(INDEX('Policy Characteristics'!F:F,MATCH($C234,'Policy Characteristics'!$C:$C,0))),"",INDEX('Policy Characteristics'!F:F,MATCH($C234,'Policy Characteristics'!$C:$C,0)))</f>
        <v>0</v>
      </c>
      <c r="M234" s="427">
        <f>IF(ISBLANK(INDEX('Policy Characteristics'!G:G,MATCH($C234,'Policy Characteristics'!$C:$C,0))),"",INDEX('Policy Characteristics'!G:G,MATCH($C234,'Policy Characteristics'!$C:$C,0)))</f>
        <v>25000</v>
      </c>
      <c r="N234" s="427">
        <f>IF(ISBLANK(INDEX('Policy Characteristics'!H:H,MATCH($C234,'Policy Characteristics'!$C:$C,0))),"",INDEX('Policy Characteristics'!H:H,MATCH($C234,'Policy Characteristics'!$C:$C,0)))</f>
        <v>500</v>
      </c>
      <c r="O234" s="427" t="str">
        <f>IF(ISBLANK(INDEX('Policy Characteristics'!I:I,MATCH($C234,'Policy Characteristics'!$C:$C,0))),"",INDEX('Policy Characteristics'!I:I,MATCH($C234,'Policy Characteristics'!$C:$C,0)))</f>
        <v>MW/year</v>
      </c>
      <c r="P234" s="42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4" s="427" t="str">
        <f>IF(ISBLANK(INDEX('Policy Characteristics'!K:K,MATCH($C234,'Policy Characteristics'!$C:$C,0))),"",INDEX('Policy Characteristics'!K:K,MATCH($C234,'Policy Characteristics'!$C:$C,0)))</f>
        <v>electricity-sector-main.html#early-ret</v>
      </c>
      <c r="R234" s="427" t="str">
        <f>IF(ISBLANK(INDEX('Policy Characteristics'!L:L,MATCH($C234,'Policy Characteristics'!$C:$C,0))),"",INDEX('Policy Characteristics'!L:L,MATCH($C234,'Policy Characteristics'!$C:$C,0)))</f>
        <v>early-retirement-of-power-plants.html</v>
      </c>
    </row>
    <row r="235" spans="1:18" x14ac:dyDescent="0.75">
      <c r="A235" s="427" t="str">
        <f>IF(ISBLANK(INDEX('Policy Characteristics'!A:A,MATCH($C235,'Policy Characteristics'!$C:$C,0))),"",INDEX('Policy Characteristics'!A:A,MATCH($C235,'Policy Characteristics'!$C:$C,0)))</f>
        <v>Electricity Supply</v>
      </c>
      <c r="B235" s="427" t="str">
        <f>IF(ISBLANK(INDEX('Policy Characteristics'!B:B,MATCH($C235,'Policy Characteristics'!$C:$C,0))),"",INDEX('Policy Characteristics'!B:B,MATCH($C235,'Policy Characteristics'!$C:$C,0)))</f>
        <v>Early Retirement of Power Plants</v>
      </c>
      <c r="C235" s="431" t="str">
        <f t="shared" si="20"/>
        <v>Annual Additional Capacity Retired due to Early Retirement Policy</v>
      </c>
      <c r="D235" s="9" t="s">
        <v>465</v>
      </c>
      <c r="E235" s="53"/>
      <c r="F235" s="9" t="s">
        <v>464</v>
      </c>
      <c r="G235" s="53"/>
      <c r="H235" s="54">
        <v>590</v>
      </c>
      <c r="I235" s="53" t="s">
        <v>45</v>
      </c>
      <c r="J235" s="429" t="str">
        <f>IF(ISBLANK(INDEX('Policy Characteristics'!D:D,MATCH($C235,'Policy Characteristics'!$C:$C,0))),"",INDEX('Policy Characteristics'!D:D,MATCH($C235,'Policy Characteristics'!$C:$C,0)))</f>
        <v>Early Retirement of Power Plants</v>
      </c>
      <c r="K235" s="427" t="str">
        <f>IF(ISBLANK(INDEX('Policy Characteristics'!E:E,MATCH($C235,'Policy Characteristics'!$C:$C,0))),"",INDEX('Policy Characteristics'!E:E,MATCH($C235,'Policy Characteristics'!$C:$C,0)))</f>
        <v>elec early retirement</v>
      </c>
      <c r="L235" s="427">
        <f>IF(ISBLANK(INDEX('Policy Characteristics'!F:F,MATCH($C235,'Policy Characteristics'!$C:$C,0))),"",INDEX('Policy Characteristics'!F:F,MATCH($C235,'Policy Characteristics'!$C:$C,0)))</f>
        <v>0</v>
      </c>
      <c r="M235" s="427">
        <f>IF(ISBLANK(INDEX('Policy Characteristics'!G:G,MATCH($C235,'Policy Characteristics'!$C:$C,0))),"",INDEX('Policy Characteristics'!G:G,MATCH($C235,'Policy Characteristics'!$C:$C,0)))</f>
        <v>25000</v>
      </c>
      <c r="N235" s="427">
        <f>IF(ISBLANK(INDEX('Policy Characteristics'!H:H,MATCH($C235,'Policy Characteristics'!$C:$C,0))),"",INDEX('Policy Characteristics'!H:H,MATCH($C235,'Policy Characteristics'!$C:$C,0)))</f>
        <v>500</v>
      </c>
      <c r="O235" s="427" t="str">
        <f>IF(ISBLANK(INDEX('Policy Characteristics'!I:I,MATCH($C235,'Policy Characteristics'!$C:$C,0))),"",INDEX('Policy Characteristics'!I:I,MATCH($C235,'Policy Characteristics'!$C:$C,0)))</f>
        <v>MW/year</v>
      </c>
      <c r="P235" s="42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5" s="427" t="str">
        <f>IF(ISBLANK(INDEX('Policy Characteristics'!K:K,MATCH($C235,'Policy Characteristics'!$C:$C,0))),"",INDEX('Policy Characteristics'!K:K,MATCH($C235,'Policy Characteristics'!$C:$C,0)))</f>
        <v>electricity-sector-main.html#early-ret</v>
      </c>
      <c r="R235" s="427" t="str">
        <f>IF(ISBLANK(INDEX('Policy Characteristics'!L:L,MATCH($C235,'Policy Characteristics'!$C:$C,0))),"",INDEX('Policy Characteristics'!L:L,MATCH($C235,'Policy Characteristics'!$C:$C,0)))</f>
        <v>early-retirement-of-power-plants.html</v>
      </c>
    </row>
    <row r="236" spans="1:18" x14ac:dyDescent="0.75">
      <c r="A236" s="427" t="str">
        <f>IF(ISBLANK(INDEX('Policy Characteristics'!A:A,MATCH($C236,'Policy Characteristics'!$C:$C,0))),"",INDEX('Policy Characteristics'!A:A,MATCH($C236,'Policy Characteristics'!$C:$C,0)))</f>
        <v>Electricity Supply</v>
      </c>
      <c r="B236" s="427" t="str">
        <f>IF(ISBLANK(INDEX('Policy Characteristics'!B:B,MATCH($C236,'Policy Characteristics'!$C:$C,0))),"",INDEX('Policy Characteristics'!B:B,MATCH($C236,'Policy Characteristics'!$C:$C,0)))</f>
        <v>Early Retirement of Power Plants</v>
      </c>
      <c r="C236" s="431" t="str">
        <f t="shared" si="20"/>
        <v>Annual Additional Capacity Retired due to Early Retirement Policy</v>
      </c>
      <c r="D236" s="9" t="s">
        <v>474</v>
      </c>
      <c r="E236" s="53"/>
      <c r="F236" s="9" t="s">
        <v>475</v>
      </c>
      <c r="G236" s="53"/>
      <c r="H236" s="54">
        <v>629</v>
      </c>
      <c r="I236" s="53" t="s">
        <v>46</v>
      </c>
      <c r="J236" s="429" t="str">
        <f>IF(ISBLANK(INDEX('Policy Characteristics'!D:D,MATCH($C236,'Policy Characteristics'!$C:$C,0))),"",INDEX('Policy Characteristics'!D:D,MATCH($C236,'Policy Characteristics'!$C:$C,0)))</f>
        <v>Early Retirement of Power Plants</v>
      </c>
      <c r="K236" s="427" t="str">
        <f>IF(ISBLANK(INDEX('Policy Characteristics'!E:E,MATCH($C236,'Policy Characteristics'!$C:$C,0))),"",INDEX('Policy Characteristics'!E:E,MATCH($C236,'Policy Characteristics'!$C:$C,0)))</f>
        <v>elec early retirement</v>
      </c>
      <c r="L236" s="427">
        <f>IF(ISBLANK(INDEX('Policy Characteristics'!F:F,MATCH($C236,'Policy Characteristics'!$C:$C,0))),"",INDEX('Policy Characteristics'!F:F,MATCH($C236,'Policy Characteristics'!$C:$C,0)))</f>
        <v>0</v>
      </c>
      <c r="M236" s="427">
        <f>IF(ISBLANK(INDEX('Policy Characteristics'!G:G,MATCH($C236,'Policy Characteristics'!$C:$C,0))),"",INDEX('Policy Characteristics'!G:G,MATCH($C236,'Policy Characteristics'!$C:$C,0)))</f>
        <v>25000</v>
      </c>
      <c r="N236" s="427">
        <f>IF(ISBLANK(INDEX('Policy Characteristics'!H:H,MATCH($C236,'Policy Characteristics'!$C:$C,0))),"",INDEX('Policy Characteristics'!H:H,MATCH($C236,'Policy Characteristics'!$C:$C,0)))</f>
        <v>500</v>
      </c>
      <c r="O236" s="427" t="str">
        <f>IF(ISBLANK(INDEX('Policy Characteristics'!I:I,MATCH($C236,'Policy Characteristics'!$C:$C,0))),"",INDEX('Policy Characteristics'!I:I,MATCH($C236,'Policy Characteristics'!$C:$C,0)))</f>
        <v>MW/year</v>
      </c>
      <c r="P236" s="42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6" s="427" t="str">
        <f>IF(ISBLANK(INDEX('Policy Characteristics'!K:K,MATCH($C236,'Policy Characteristics'!$C:$C,0))),"",INDEX('Policy Characteristics'!K:K,MATCH($C236,'Policy Characteristics'!$C:$C,0)))</f>
        <v>electricity-sector-main.html#early-ret</v>
      </c>
      <c r="R236" s="427" t="str">
        <f>IF(ISBLANK(INDEX('Policy Characteristics'!L:L,MATCH($C236,'Policy Characteristics'!$C:$C,0))),"",INDEX('Policy Characteristics'!L:L,MATCH($C236,'Policy Characteristics'!$C:$C,0)))</f>
        <v>early-retirement-of-power-plants.html</v>
      </c>
    </row>
    <row r="237" spans="1:18" x14ac:dyDescent="0.75">
      <c r="A237" s="427" t="str">
        <f>IF(ISBLANK(INDEX('Policy Characteristics'!A:A,MATCH($C237,'Policy Characteristics'!$C:$C,0))),"",INDEX('Policy Characteristics'!A:A,MATCH($C237,'Policy Characteristics'!$C:$C,0)))</f>
        <v>Electricity Supply</v>
      </c>
      <c r="B237" s="427" t="str">
        <f>IF(ISBLANK(INDEX('Policy Characteristics'!B:B,MATCH($C237,'Policy Characteristics'!$C:$C,0))),"",INDEX('Policy Characteristics'!B:B,MATCH($C237,'Policy Characteristics'!$C:$C,0)))</f>
        <v>Early Retirement of Power Plants</v>
      </c>
      <c r="C237" s="431" t="str">
        <f t="shared" si="20"/>
        <v>Annual Additional Capacity Retired due to Early Retirement Policy</v>
      </c>
      <c r="D237" s="9" t="s">
        <v>2882</v>
      </c>
      <c r="E237" s="53"/>
      <c r="F237" s="9" t="s">
        <v>2559</v>
      </c>
      <c r="G237" s="53"/>
      <c r="H237" s="54">
        <v>630</v>
      </c>
      <c r="I237" s="53" t="s">
        <v>46</v>
      </c>
      <c r="J237" s="429" t="str">
        <f>IF(ISBLANK(INDEX('Policy Characteristics'!D:D,MATCH($C237,'Policy Characteristics'!$C:$C,0))),"",INDEX('Policy Characteristics'!D:D,MATCH($C237,'Policy Characteristics'!$C:$C,0)))</f>
        <v>Early Retirement of Power Plants</v>
      </c>
      <c r="K237" s="427" t="str">
        <f>IF(ISBLANK(INDEX('Policy Characteristics'!E:E,MATCH($C237,'Policy Characteristics'!$C:$C,0))),"",INDEX('Policy Characteristics'!E:E,MATCH($C237,'Policy Characteristics'!$C:$C,0)))</f>
        <v>elec early retirement</v>
      </c>
      <c r="L237" s="427">
        <f>IF(ISBLANK(INDEX('Policy Characteristics'!F:F,MATCH($C237,'Policy Characteristics'!$C:$C,0))),"",INDEX('Policy Characteristics'!F:F,MATCH($C237,'Policy Characteristics'!$C:$C,0)))</f>
        <v>0</v>
      </c>
      <c r="M237" s="427">
        <f>IF(ISBLANK(INDEX('Policy Characteristics'!G:G,MATCH($C237,'Policy Characteristics'!$C:$C,0))),"",INDEX('Policy Characteristics'!G:G,MATCH($C237,'Policy Characteristics'!$C:$C,0)))</f>
        <v>25000</v>
      </c>
      <c r="N237" s="427">
        <f>IF(ISBLANK(INDEX('Policy Characteristics'!H:H,MATCH($C237,'Policy Characteristics'!$C:$C,0))),"",INDEX('Policy Characteristics'!H:H,MATCH($C237,'Policy Characteristics'!$C:$C,0)))</f>
        <v>500</v>
      </c>
      <c r="O237" s="427" t="str">
        <f>IF(ISBLANK(INDEX('Policy Characteristics'!I:I,MATCH($C237,'Policy Characteristics'!$C:$C,0))),"",INDEX('Policy Characteristics'!I:I,MATCH($C237,'Policy Characteristics'!$C:$C,0)))</f>
        <v>MW/year</v>
      </c>
      <c r="P237" s="42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7" s="427" t="str">
        <f>IF(ISBLANK(INDEX('Policy Characteristics'!K:K,MATCH($C237,'Policy Characteristics'!$C:$C,0))),"",INDEX('Policy Characteristics'!K:K,MATCH($C237,'Policy Characteristics'!$C:$C,0)))</f>
        <v>electricity-sector-main.html#early-ret</v>
      </c>
      <c r="R237" s="427" t="str">
        <f>IF(ISBLANK(INDEX('Policy Characteristics'!L:L,MATCH($C237,'Policy Characteristics'!$C:$C,0))),"",INDEX('Policy Characteristics'!L:L,MATCH($C237,'Policy Characteristics'!$C:$C,0)))</f>
        <v>early-retirement-of-power-plants.html</v>
      </c>
    </row>
    <row r="238" spans="1:18" x14ac:dyDescent="0.75">
      <c r="A238" s="427" t="str">
        <f>IF(ISBLANK(INDEX('Policy Characteristics'!A:A,MATCH($C238,'Policy Characteristics'!$C:$C,0))),"",INDEX('Policy Characteristics'!A:A,MATCH($C238,'Policy Characteristics'!$C:$C,0)))</f>
        <v>Electricity Supply</v>
      </c>
      <c r="B238" s="427" t="str">
        <f>IF(ISBLANK(INDEX('Policy Characteristics'!B:B,MATCH($C238,'Policy Characteristics'!$C:$C,0))),"",INDEX('Policy Characteristics'!B:B,MATCH($C238,'Policy Characteristics'!$C:$C,0)))</f>
        <v>Early Retirement of Power Plants</v>
      </c>
      <c r="C238" s="431" t="str">
        <f t="shared" si="20"/>
        <v>Annual Additional Capacity Retired due to Early Retirement Policy</v>
      </c>
      <c r="D238" s="9" t="s">
        <v>2883</v>
      </c>
      <c r="E238" s="53"/>
      <c r="F238" s="9" t="s">
        <v>2707</v>
      </c>
      <c r="G238" s="53"/>
      <c r="H238" s="54">
        <v>631</v>
      </c>
      <c r="I238" s="53" t="s">
        <v>46</v>
      </c>
      <c r="J238" s="429" t="str">
        <f>IF(ISBLANK(INDEX('Policy Characteristics'!D:D,MATCH($C238,'Policy Characteristics'!$C:$C,0))),"",INDEX('Policy Characteristics'!D:D,MATCH($C238,'Policy Characteristics'!$C:$C,0)))</f>
        <v>Early Retirement of Power Plants</v>
      </c>
      <c r="K238" s="427" t="str">
        <f>IF(ISBLANK(INDEX('Policy Characteristics'!E:E,MATCH($C238,'Policy Characteristics'!$C:$C,0))),"",INDEX('Policy Characteristics'!E:E,MATCH($C238,'Policy Characteristics'!$C:$C,0)))</f>
        <v>elec early retirement</v>
      </c>
      <c r="L238" s="427">
        <f>IF(ISBLANK(INDEX('Policy Characteristics'!F:F,MATCH($C238,'Policy Characteristics'!$C:$C,0))),"",INDEX('Policy Characteristics'!F:F,MATCH($C238,'Policy Characteristics'!$C:$C,0)))</f>
        <v>0</v>
      </c>
      <c r="M238" s="427">
        <f>IF(ISBLANK(INDEX('Policy Characteristics'!G:G,MATCH($C238,'Policy Characteristics'!$C:$C,0))),"",INDEX('Policy Characteristics'!G:G,MATCH($C238,'Policy Characteristics'!$C:$C,0)))</f>
        <v>25000</v>
      </c>
      <c r="N238" s="427">
        <f>IF(ISBLANK(INDEX('Policy Characteristics'!H:H,MATCH($C238,'Policy Characteristics'!$C:$C,0))),"",INDEX('Policy Characteristics'!H:H,MATCH($C238,'Policy Characteristics'!$C:$C,0)))</f>
        <v>500</v>
      </c>
      <c r="O238" s="427" t="str">
        <f>IF(ISBLANK(INDEX('Policy Characteristics'!I:I,MATCH($C238,'Policy Characteristics'!$C:$C,0))),"",INDEX('Policy Characteristics'!I:I,MATCH($C238,'Policy Characteristics'!$C:$C,0)))</f>
        <v>MW/year</v>
      </c>
      <c r="P238" s="42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8" s="427" t="str">
        <f>IF(ISBLANK(INDEX('Policy Characteristics'!K:K,MATCH($C238,'Policy Characteristics'!$C:$C,0))),"",INDEX('Policy Characteristics'!K:K,MATCH($C238,'Policy Characteristics'!$C:$C,0)))</f>
        <v>electricity-sector-main.html#early-ret</v>
      </c>
      <c r="R238" s="427" t="str">
        <f>IF(ISBLANK(INDEX('Policy Characteristics'!L:L,MATCH($C238,'Policy Characteristics'!$C:$C,0))),"",INDEX('Policy Characteristics'!L:L,MATCH($C238,'Policy Characteristics'!$C:$C,0)))</f>
        <v>early-retirement-of-power-plants.html</v>
      </c>
    </row>
    <row r="239" spans="1:18" x14ac:dyDescent="0.75">
      <c r="A239" s="427" t="str">
        <f>IF(ISBLANK(INDEX('Policy Characteristics'!A:A,MATCH($C239,'Policy Characteristics'!$C:$C,0))),"",INDEX('Policy Characteristics'!A:A,MATCH($C239,'Policy Characteristics'!$C:$C,0)))</f>
        <v>Electricity Supply</v>
      </c>
      <c r="B239" s="427" t="str">
        <f>IF(ISBLANK(INDEX('Policy Characteristics'!B:B,MATCH($C239,'Policy Characteristics'!$C:$C,0))),"",INDEX('Policy Characteristics'!B:B,MATCH($C239,'Policy Characteristics'!$C:$C,0)))</f>
        <v>Early Retirement of Power Plants</v>
      </c>
      <c r="C239" s="431" t="str">
        <f t="shared" si="20"/>
        <v>Annual Additional Capacity Retired due to Early Retirement Policy</v>
      </c>
      <c r="D239" s="9" t="s">
        <v>2884</v>
      </c>
      <c r="E239" s="53"/>
      <c r="F239" s="9" t="s">
        <v>2561</v>
      </c>
      <c r="G239" s="53"/>
      <c r="H239" s="54">
        <v>632</v>
      </c>
      <c r="I239" s="53" t="s">
        <v>46</v>
      </c>
      <c r="J239" s="429" t="str">
        <f>IF(ISBLANK(INDEX('Policy Characteristics'!D:D,MATCH($C239,'Policy Characteristics'!$C:$C,0))),"",INDEX('Policy Characteristics'!D:D,MATCH($C239,'Policy Characteristics'!$C:$C,0)))</f>
        <v>Early Retirement of Power Plants</v>
      </c>
      <c r="K239" s="427" t="str">
        <f>IF(ISBLANK(INDEX('Policy Characteristics'!E:E,MATCH($C239,'Policy Characteristics'!$C:$C,0))),"",INDEX('Policy Characteristics'!E:E,MATCH($C239,'Policy Characteristics'!$C:$C,0)))</f>
        <v>elec early retirement</v>
      </c>
      <c r="L239" s="427">
        <f>IF(ISBLANK(INDEX('Policy Characteristics'!F:F,MATCH($C239,'Policy Characteristics'!$C:$C,0))),"",INDEX('Policy Characteristics'!F:F,MATCH($C239,'Policy Characteristics'!$C:$C,0)))</f>
        <v>0</v>
      </c>
      <c r="M239" s="427">
        <f>IF(ISBLANK(INDEX('Policy Characteristics'!G:G,MATCH($C239,'Policy Characteristics'!$C:$C,0))),"",INDEX('Policy Characteristics'!G:G,MATCH($C239,'Policy Characteristics'!$C:$C,0)))</f>
        <v>25000</v>
      </c>
      <c r="N239" s="427">
        <f>IF(ISBLANK(INDEX('Policy Characteristics'!H:H,MATCH($C239,'Policy Characteristics'!$C:$C,0))),"",INDEX('Policy Characteristics'!H:H,MATCH($C239,'Policy Characteristics'!$C:$C,0)))</f>
        <v>500</v>
      </c>
      <c r="O239" s="427" t="str">
        <f>IF(ISBLANK(INDEX('Policy Characteristics'!I:I,MATCH($C239,'Policy Characteristics'!$C:$C,0))),"",INDEX('Policy Characteristics'!I:I,MATCH($C239,'Policy Characteristics'!$C:$C,0)))</f>
        <v>MW/year</v>
      </c>
      <c r="P239" s="42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9" s="427" t="str">
        <f>IF(ISBLANK(INDEX('Policy Characteristics'!K:K,MATCH($C239,'Policy Characteristics'!$C:$C,0))),"",INDEX('Policy Characteristics'!K:K,MATCH($C239,'Policy Characteristics'!$C:$C,0)))</f>
        <v>electricity-sector-main.html#early-ret</v>
      </c>
      <c r="R239" s="427" t="str">
        <f>IF(ISBLANK(INDEX('Policy Characteristics'!L:L,MATCH($C239,'Policy Characteristics'!$C:$C,0))),"",INDEX('Policy Characteristics'!L:L,MATCH($C239,'Policy Characteristics'!$C:$C,0)))</f>
        <v>early-retirement-of-power-plants.html</v>
      </c>
    </row>
    <row r="240" spans="1:18" x14ac:dyDescent="0.75">
      <c r="A240" s="427" t="str">
        <f>IF(ISBLANK(INDEX('Policy Characteristics'!A:A,MATCH($C240,'Policy Characteristics'!$C:$C,0))),"",INDEX('Policy Characteristics'!A:A,MATCH($C240,'Policy Characteristics'!$C:$C,0)))</f>
        <v>Electricity Supply</v>
      </c>
      <c r="B240" s="427" t="str">
        <f>IF(ISBLANK(INDEX('Policy Characteristics'!B:B,MATCH($C240,'Policy Characteristics'!$C:$C,0))),"",INDEX('Policy Characteristics'!B:B,MATCH($C240,'Policy Characteristics'!$C:$C,0)))</f>
        <v>Grid-Scale Electricity Storage</v>
      </c>
      <c r="C240" s="432" t="s">
        <v>3153</v>
      </c>
      <c r="D240" s="53"/>
      <c r="E240" s="53"/>
      <c r="F240" s="53"/>
      <c r="G240" s="53"/>
      <c r="H240" s="54">
        <v>33</v>
      </c>
      <c r="I240" s="53" t="s">
        <v>45</v>
      </c>
      <c r="J240" s="429" t="str">
        <f>IF(ISBLANK(INDEX('Policy Characteristics'!D:D,MATCH($C240,'Policy Characteristics'!$C:$C,0))),"",INDEX('Policy Characteristics'!D:D,MATCH($C240,'Policy Characteristics'!$C:$C,0)))</f>
        <v>Grid-Scale Electricity Storage</v>
      </c>
      <c r="K240" s="427" t="str">
        <f>IF(ISBLANK(INDEX('Policy Characteristics'!E:E,MATCH($C240,'Policy Characteristics'!$C:$C,0))),"",INDEX('Policy Characteristics'!E:E,MATCH($C240,'Policy Characteristics'!$C:$C,0)))</f>
        <v>elec storage growth</v>
      </c>
      <c r="L240" s="450">
        <f>IF(ISBLANK(INDEX('Policy Characteristics'!F:F,MATCH($C240,'Policy Characteristics'!$C:$C,0))),"",INDEX('Policy Characteristics'!F:F,MATCH($C240,'Policy Characteristics'!$C:$C,0)))</f>
        <v>0</v>
      </c>
      <c r="M240" s="450">
        <f>IF(ISBLANK(INDEX('Policy Characteristics'!G:G,MATCH($C240,'Policy Characteristics'!$C:$C,0))),"",INDEX('Policy Characteristics'!G:G,MATCH($C240,'Policy Characteristics'!$C:$C,0)))</f>
        <v>1</v>
      </c>
      <c r="N240" s="450">
        <f>IF(ISBLANK(INDEX('Policy Characteristics'!H:H,MATCH($C240,'Policy Characteristics'!$C:$C,0))),"",INDEX('Policy Characteristics'!H:H,MATCH($C240,'Policy Characteristics'!$C:$C,0)))</f>
        <v>0.01</v>
      </c>
      <c r="O240" s="427" t="str">
        <f>IF(ISBLANK(INDEX('Policy Characteristics'!I:I,MATCH($C240,'Policy Characteristics'!$C:$C,0))),"",INDEX('Policy Characteristics'!I:I,MATCH($C240,'Policy Characteristics'!$C:$C,0)))</f>
        <v>% of potential achieved</v>
      </c>
      <c r="P240" s="42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v>
      </c>
      <c r="Q240" s="427" t="str">
        <f>IF(ISBLANK(INDEX('Policy Characteristics'!K:K,MATCH($C240,'Policy Characteristics'!$C:$C,0))),"",INDEX('Policy Characteristics'!K:K,MATCH($C240,'Policy Characteristics'!$C:$C,0)))</f>
        <v>electricity-sector-main.html#storage</v>
      </c>
      <c r="R240" s="427" t="str">
        <f>IF(ISBLANK(INDEX('Policy Characteristics'!L:L,MATCH($C240,'Policy Characteristics'!$C:$C,0))),"",INDEX('Policy Characteristics'!L:L,MATCH($C240,'Policy Characteristics'!$C:$C,0)))</f>
        <v>grid-scale-electricity-storage.html</v>
      </c>
    </row>
    <row r="241" spans="1:18" x14ac:dyDescent="0.75">
      <c r="A241" s="427" t="str">
        <f>IF(ISBLANK(INDEX('Policy Characteristics'!A:A,MATCH($C241,'Policy Characteristics'!$C:$C,0))),"",INDEX('Policy Characteristics'!A:A,MATCH($C241,'Policy Characteristics'!$C:$C,0)))</f>
        <v>Electricity Supply</v>
      </c>
      <c r="B241" s="427" t="str">
        <f>IF(ISBLANK(INDEX('Policy Characteristics'!B:B,MATCH($C241,'Policy Characteristics'!$C:$C,0))),"",INDEX('Policy Characteristics'!B:B,MATCH($C241,'Policy Characteristics'!$C:$C,0)))</f>
        <v>Increase Transmission</v>
      </c>
      <c r="C241" s="432" t="s">
        <v>297</v>
      </c>
      <c r="D241" s="53"/>
      <c r="E241" s="53"/>
      <c r="F241" s="53"/>
      <c r="G241" s="53"/>
      <c r="H241" s="54">
        <v>34</v>
      </c>
      <c r="I241" s="53" t="s">
        <v>45</v>
      </c>
      <c r="J241" s="429" t="str">
        <f>IF(ISBLANK(INDEX('Policy Characteristics'!D:D,MATCH($C241,'Policy Characteristics'!$C:$C,0))),"",INDEX('Policy Characteristics'!D:D,MATCH($C241,'Policy Characteristics'!$C:$C,0)))</f>
        <v>Increase Transmission</v>
      </c>
      <c r="K241" s="427" t="str">
        <f>IF(ISBLANK(INDEX('Policy Characteristics'!E:E,MATCH($C241,'Policy Characteristics'!$C:$C,0))),"",INDEX('Policy Characteristics'!E:E,MATCH($C241,'Policy Characteristics'!$C:$C,0)))</f>
        <v>elec transmission growth</v>
      </c>
      <c r="L241" s="450">
        <f>IF(ISBLANK(INDEX('Policy Characteristics'!F:F,MATCH($C241,'Policy Characteristics'!$C:$C,0))),"",INDEX('Policy Characteristics'!F:F,MATCH($C241,'Policy Characteristics'!$C:$C,0)))</f>
        <v>0</v>
      </c>
      <c r="M241" s="450">
        <f>IF(ISBLANK(INDEX('Policy Characteristics'!G:G,MATCH($C241,'Policy Characteristics'!$C:$C,0))),"",INDEX('Policy Characteristics'!G:G,MATCH($C241,'Policy Characteristics'!$C:$C,0)))</f>
        <v>5</v>
      </c>
      <c r="N241" s="450">
        <f>IF(ISBLANK(INDEX('Policy Characteristics'!H:H,MATCH($C241,'Policy Characteristics'!$C:$C,0))),"",INDEX('Policy Characteristics'!H:H,MATCH($C241,'Policy Characteristics'!$C:$C,0)))</f>
        <v>0.01</v>
      </c>
      <c r="O241" s="427" t="str">
        <f>IF(ISBLANK(INDEX('Policy Characteristics'!I:I,MATCH($C241,'Policy Characteristics'!$C:$C,0))),"",INDEX('Policy Characteristics'!I:I,MATCH($C241,'Policy Characteristics'!$C:$C,0)))</f>
        <v>% increase in transmission capacity</v>
      </c>
      <c r="P241" s="42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v>
      </c>
      <c r="Q241" s="427" t="str">
        <f>IF(ISBLANK(INDEX('Policy Characteristics'!K:K,MATCH($C241,'Policy Characteristics'!$C:$C,0))),"",INDEX('Policy Characteristics'!K:K,MATCH($C241,'Policy Characteristics'!$C:$C,0)))</f>
        <v>electricity-sector-main.html#transmission</v>
      </c>
      <c r="R241" s="427" t="str">
        <f>IF(ISBLANK(INDEX('Policy Characteristics'!L:L,MATCH($C241,'Policy Characteristics'!$C:$C,0))),"",INDEX('Policy Characteristics'!L:L,MATCH($C241,'Policy Characteristics'!$C:$C,0)))</f>
        <v>increase-transmission.html</v>
      </c>
    </row>
    <row r="242" spans="1:18" x14ac:dyDescent="0.75">
      <c r="A242" s="427" t="str">
        <f>IF(ISBLANK(INDEX('Policy Characteristics'!A:A,MATCH($C242,'Policy Characteristics'!$C:$C,0))),"",INDEX('Policy Characteristics'!A:A,MATCH($C242,'Policy Characteristics'!$C:$C,0)))</f>
        <v>Electricity Supply</v>
      </c>
      <c r="B242" s="427" t="str">
        <f>IF(ISBLANK(INDEX('Policy Characteristics'!B:B,MATCH($C242,'Policy Characteristics'!$C:$C,0))),"",INDEX('Policy Characteristics'!B:B,MATCH($C242,'Policy Characteristics'!$C:$C,0)))</f>
        <v>Non BAU Capacity Retirement Schedule</v>
      </c>
      <c r="C242" s="432" t="s">
        <v>3207</v>
      </c>
      <c r="D242" s="53" t="s">
        <v>468</v>
      </c>
      <c r="E242" s="53"/>
      <c r="F242" s="53" t="s">
        <v>467</v>
      </c>
      <c r="G242" s="53"/>
      <c r="H242" s="54">
        <v>860</v>
      </c>
      <c r="I242" s="53" t="s">
        <v>46</v>
      </c>
      <c r="J242" s="429" t="str">
        <f>IF(ISBLANK(INDEX('Policy Characteristics'!D:D,MATCH($C242,'Policy Characteristics'!$C:$C,0))),"",INDEX('Policy Characteristics'!D:D,MATCH($C242,'Policy Characteristics'!$C:$C,0)))</f>
        <v>Non BAU Capacity Retirement Schedule</v>
      </c>
      <c r="K242" s="427" t="str">
        <f>IF(ISBLANK(INDEX('Policy Characteristics'!E:E,MATCH($C242,'Policy Characteristics'!$C:$C,0))),"",INDEX('Policy Characteristics'!E:E,MATCH($C242,'Policy Characteristics'!$C:$C,0)))</f>
        <v/>
      </c>
      <c r="L242" s="427">
        <f>IF(ISBLANK(INDEX('Policy Characteristics'!F:F,MATCH($C242,'Policy Characteristics'!$C:$C,0))),"",INDEX('Policy Characteristics'!F:F,MATCH($C242,'Policy Characteristics'!$C:$C,0)))</f>
        <v>0</v>
      </c>
      <c r="M242" s="427">
        <f>IF(ISBLANK(INDEX('Policy Characteristics'!G:G,MATCH($C242,'Policy Characteristics'!$C:$C,0))),"",INDEX('Policy Characteristics'!G:G,MATCH($C242,'Policy Characteristics'!$C:$C,0)))</f>
        <v>1</v>
      </c>
      <c r="N242" s="427">
        <f>IF(ISBLANK(INDEX('Policy Characteristics'!H:H,MATCH($C242,'Policy Characteristics'!$C:$C,0))),"",INDEX('Policy Characteristics'!H:H,MATCH($C242,'Policy Characteristics'!$C:$C,0)))</f>
        <v>1</v>
      </c>
      <c r="O242" s="427" t="str">
        <f>IF(ISBLANK(INDEX('Policy Characteristics'!I:I,MATCH($C242,'Policy Characteristics'!$C:$C,0))),"",INDEX('Policy Characteristics'!I:I,MATCH($C242,'Policy Characteristics'!$C:$C,0)))</f>
        <v>on/off</v>
      </c>
      <c r="P242" s="42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2" s="427" t="str">
        <f>IF(ISBLANK(INDEX('Policy Characteristics'!K:K,MATCH($C242,'Policy Characteristics'!$C:$C,0))),"",INDEX('Policy Characteristics'!K:K,MATCH($C242,'Policy Characteristics'!$C:$C,0)))</f>
        <v/>
      </c>
      <c r="R242" s="427" t="str">
        <f>IF(ISBLANK(INDEX('Policy Characteristics'!L:L,MATCH($C242,'Policy Characteristics'!$C:$C,0))),"",INDEX('Policy Characteristics'!L:L,MATCH($C242,'Policy Characteristics'!$C:$C,0)))</f>
        <v/>
      </c>
    </row>
    <row r="243" spans="1:18" x14ac:dyDescent="0.75">
      <c r="A243" s="427" t="str">
        <f>IF(ISBLANK(INDEX('Policy Characteristics'!A:A,MATCH($C243,'Policy Characteristics'!$C:$C,0))),"",INDEX('Policy Characteristics'!A:A,MATCH($C243,'Policy Characteristics'!$C:$C,0)))</f>
        <v>Electricity Supply</v>
      </c>
      <c r="B243" s="427" t="str">
        <f>IF(ISBLANK(INDEX('Policy Characteristics'!B:B,MATCH($C243,'Policy Characteristics'!$C:$C,0))),"",INDEX('Policy Characteristics'!B:B,MATCH($C243,'Policy Characteristics'!$C:$C,0)))</f>
        <v>Non BAU Capacity Retirement Schedule</v>
      </c>
      <c r="C243" s="431" t="str">
        <f t="shared" ref="C243:C257" si="21">C$242</f>
        <v>Boolean Use Non BAU Capacity Retirement Schedule</v>
      </c>
      <c r="D243" s="9" t="s">
        <v>324</v>
      </c>
      <c r="E243" s="53"/>
      <c r="F243" s="9" t="s">
        <v>325</v>
      </c>
      <c r="G243" s="53"/>
      <c r="H243" s="54">
        <v>861</v>
      </c>
      <c r="I243" s="53" t="s">
        <v>46</v>
      </c>
      <c r="J243" s="429" t="str">
        <f>IF(ISBLANK(INDEX('Policy Characteristics'!D:D,MATCH($C243,'Policy Characteristics'!$C:$C,0))),"",INDEX('Policy Characteristics'!D:D,MATCH($C243,'Policy Characteristics'!$C:$C,0)))</f>
        <v>Non BAU Capacity Retirement Schedule</v>
      </c>
      <c r="K243" s="427" t="str">
        <f>IF(ISBLANK(INDEX('Policy Characteristics'!E:E,MATCH($C243,'Policy Characteristics'!$C:$C,0))),"",INDEX('Policy Characteristics'!E:E,MATCH($C243,'Policy Characteristics'!$C:$C,0)))</f>
        <v/>
      </c>
      <c r="L243" s="427">
        <f>IF(ISBLANK(INDEX('Policy Characteristics'!F:F,MATCH($C243,'Policy Characteristics'!$C:$C,0))),"",INDEX('Policy Characteristics'!F:F,MATCH($C243,'Policy Characteristics'!$C:$C,0)))</f>
        <v>0</v>
      </c>
      <c r="M243" s="427">
        <f>IF(ISBLANK(INDEX('Policy Characteristics'!G:G,MATCH($C243,'Policy Characteristics'!$C:$C,0))),"",INDEX('Policy Characteristics'!G:G,MATCH($C243,'Policy Characteristics'!$C:$C,0)))</f>
        <v>1</v>
      </c>
      <c r="N243" s="427">
        <f>IF(ISBLANK(INDEX('Policy Characteristics'!H:H,MATCH($C243,'Policy Characteristics'!$C:$C,0))),"",INDEX('Policy Characteristics'!H:H,MATCH($C243,'Policy Characteristics'!$C:$C,0)))</f>
        <v>1</v>
      </c>
      <c r="O243" s="427" t="str">
        <f>IF(ISBLANK(INDEX('Policy Characteristics'!I:I,MATCH($C243,'Policy Characteristics'!$C:$C,0))),"",INDEX('Policy Characteristics'!I:I,MATCH($C243,'Policy Characteristics'!$C:$C,0)))</f>
        <v>on/off</v>
      </c>
      <c r="P243" s="42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3" s="427" t="str">
        <f>IF(ISBLANK(INDEX('Policy Characteristics'!K:K,MATCH($C243,'Policy Characteristics'!$C:$C,0))),"",INDEX('Policy Characteristics'!K:K,MATCH($C243,'Policy Characteristics'!$C:$C,0)))</f>
        <v/>
      </c>
      <c r="R243" s="427" t="str">
        <f>IF(ISBLANK(INDEX('Policy Characteristics'!L:L,MATCH($C243,'Policy Characteristics'!$C:$C,0))),"",INDEX('Policy Characteristics'!L:L,MATCH($C243,'Policy Characteristics'!$C:$C,0)))</f>
        <v/>
      </c>
    </row>
    <row r="244" spans="1:18" x14ac:dyDescent="0.75">
      <c r="A244" s="427" t="str">
        <f>IF(ISBLANK(INDEX('Policy Characteristics'!A:A,MATCH($C244,'Policy Characteristics'!$C:$C,0))),"",INDEX('Policy Characteristics'!A:A,MATCH($C244,'Policy Characteristics'!$C:$C,0)))</f>
        <v>Electricity Supply</v>
      </c>
      <c r="B244" s="427" t="str">
        <f>IF(ISBLANK(INDEX('Policy Characteristics'!B:B,MATCH($C244,'Policy Characteristics'!$C:$C,0))),"",INDEX('Policy Characteristics'!B:B,MATCH($C244,'Policy Characteristics'!$C:$C,0)))</f>
        <v>Non BAU Capacity Retirement Schedule</v>
      </c>
      <c r="C244" s="431" t="str">
        <f t="shared" si="21"/>
        <v>Boolean Use Non BAU Capacity Retirement Schedule</v>
      </c>
      <c r="D244" s="9" t="s">
        <v>79</v>
      </c>
      <c r="E244" s="53"/>
      <c r="F244" s="9" t="s">
        <v>93</v>
      </c>
      <c r="G244" s="53"/>
      <c r="H244" s="54">
        <v>862</v>
      </c>
      <c r="I244" s="53" t="s">
        <v>45</v>
      </c>
      <c r="J244" s="429" t="str">
        <f>IF(ISBLANK(INDEX('Policy Characteristics'!D:D,MATCH($C244,'Policy Characteristics'!$C:$C,0))),"",INDEX('Policy Characteristics'!D:D,MATCH($C244,'Policy Characteristics'!$C:$C,0)))</f>
        <v>Non BAU Capacity Retirement Schedule</v>
      </c>
      <c r="K244" s="427" t="str">
        <f>IF(ISBLANK(INDEX('Policy Characteristics'!E:E,MATCH($C244,'Policy Characteristics'!$C:$C,0))),"",INDEX('Policy Characteristics'!E:E,MATCH($C244,'Policy Characteristics'!$C:$C,0)))</f>
        <v/>
      </c>
      <c r="L244" s="427">
        <f>IF(ISBLANK(INDEX('Policy Characteristics'!F:F,MATCH($C244,'Policy Characteristics'!$C:$C,0))),"",INDEX('Policy Characteristics'!F:F,MATCH($C244,'Policy Characteristics'!$C:$C,0)))</f>
        <v>0</v>
      </c>
      <c r="M244" s="427">
        <f>IF(ISBLANK(INDEX('Policy Characteristics'!G:G,MATCH($C244,'Policy Characteristics'!$C:$C,0))),"",INDEX('Policy Characteristics'!G:G,MATCH($C244,'Policy Characteristics'!$C:$C,0)))</f>
        <v>1</v>
      </c>
      <c r="N244" s="427">
        <f>IF(ISBLANK(INDEX('Policy Characteristics'!H:H,MATCH($C244,'Policy Characteristics'!$C:$C,0))),"",INDEX('Policy Characteristics'!H:H,MATCH($C244,'Policy Characteristics'!$C:$C,0)))</f>
        <v>1</v>
      </c>
      <c r="O244" s="427" t="str">
        <f>IF(ISBLANK(INDEX('Policy Characteristics'!I:I,MATCH($C244,'Policy Characteristics'!$C:$C,0))),"",INDEX('Policy Characteristics'!I:I,MATCH($C244,'Policy Characteristics'!$C:$C,0)))</f>
        <v>on/off</v>
      </c>
      <c r="P244" s="42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4" s="427" t="str">
        <f>IF(ISBLANK(INDEX('Policy Characteristics'!K:K,MATCH($C244,'Policy Characteristics'!$C:$C,0))),"",INDEX('Policy Characteristics'!K:K,MATCH($C244,'Policy Characteristics'!$C:$C,0)))</f>
        <v/>
      </c>
      <c r="R244" s="427" t="str">
        <f>IF(ISBLANK(INDEX('Policy Characteristics'!L:L,MATCH($C244,'Policy Characteristics'!$C:$C,0))),"",INDEX('Policy Characteristics'!L:L,MATCH($C244,'Policy Characteristics'!$C:$C,0)))</f>
        <v/>
      </c>
    </row>
    <row r="245" spans="1:18" x14ac:dyDescent="0.75">
      <c r="A245" s="427" t="str">
        <f>IF(ISBLANK(INDEX('Policy Characteristics'!A:A,MATCH($C245,'Policy Characteristics'!$C:$C,0))),"",INDEX('Policy Characteristics'!A:A,MATCH($C245,'Policy Characteristics'!$C:$C,0)))</f>
        <v>Electricity Supply</v>
      </c>
      <c r="B245" s="427" t="str">
        <f>IF(ISBLANK(INDEX('Policy Characteristics'!B:B,MATCH($C245,'Policy Characteristics'!$C:$C,0))),"",INDEX('Policy Characteristics'!B:B,MATCH($C245,'Policy Characteristics'!$C:$C,0)))</f>
        <v>Non BAU Capacity Retirement Schedule</v>
      </c>
      <c r="C245" s="431" t="str">
        <f t="shared" si="21"/>
        <v>Boolean Use Non BAU Capacity Retirement Schedule</v>
      </c>
      <c r="D245" s="9" t="s">
        <v>80</v>
      </c>
      <c r="E245" s="53"/>
      <c r="F245" s="9" t="s">
        <v>94</v>
      </c>
      <c r="G245" s="53"/>
      <c r="H245" s="54">
        <v>863</v>
      </c>
      <c r="I245" s="53" t="s">
        <v>46</v>
      </c>
      <c r="J245" s="429" t="str">
        <f>IF(ISBLANK(INDEX('Policy Characteristics'!D:D,MATCH($C245,'Policy Characteristics'!$C:$C,0))),"",INDEX('Policy Characteristics'!D:D,MATCH($C245,'Policy Characteristics'!$C:$C,0)))</f>
        <v>Non BAU Capacity Retirement Schedule</v>
      </c>
      <c r="K245" s="427" t="str">
        <f>IF(ISBLANK(INDEX('Policy Characteristics'!E:E,MATCH($C245,'Policy Characteristics'!$C:$C,0))),"",INDEX('Policy Characteristics'!E:E,MATCH($C245,'Policy Characteristics'!$C:$C,0)))</f>
        <v/>
      </c>
      <c r="L245" s="427">
        <f>IF(ISBLANK(INDEX('Policy Characteristics'!F:F,MATCH($C245,'Policy Characteristics'!$C:$C,0))),"",INDEX('Policy Characteristics'!F:F,MATCH($C245,'Policy Characteristics'!$C:$C,0)))</f>
        <v>0</v>
      </c>
      <c r="M245" s="427">
        <f>IF(ISBLANK(INDEX('Policy Characteristics'!G:G,MATCH($C245,'Policy Characteristics'!$C:$C,0))),"",INDEX('Policy Characteristics'!G:G,MATCH($C245,'Policy Characteristics'!$C:$C,0)))</f>
        <v>1</v>
      </c>
      <c r="N245" s="427">
        <f>IF(ISBLANK(INDEX('Policy Characteristics'!H:H,MATCH($C245,'Policy Characteristics'!$C:$C,0))),"",INDEX('Policy Characteristics'!H:H,MATCH($C245,'Policy Characteristics'!$C:$C,0)))</f>
        <v>1</v>
      </c>
      <c r="O245" s="427" t="str">
        <f>IF(ISBLANK(INDEX('Policy Characteristics'!I:I,MATCH($C245,'Policy Characteristics'!$C:$C,0))),"",INDEX('Policy Characteristics'!I:I,MATCH($C245,'Policy Characteristics'!$C:$C,0)))</f>
        <v>on/off</v>
      </c>
      <c r="P245" s="42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5" s="427" t="str">
        <f>IF(ISBLANK(INDEX('Policy Characteristics'!K:K,MATCH($C245,'Policy Characteristics'!$C:$C,0))),"",INDEX('Policy Characteristics'!K:K,MATCH($C245,'Policy Characteristics'!$C:$C,0)))</f>
        <v/>
      </c>
      <c r="R245" s="427" t="str">
        <f>IF(ISBLANK(INDEX('Policy Characteristics'!L:L,MATCH($C245,'Policy Characteristics'!$C:$C,0))),"",INDEX('Policy Characteristics'!L:L,MATCH($C245,'Policy Characteristics'!$C:$C,0)))</f>
        <v/>
      </c>
    </row>
    <row r="246" spans="1:18" x14ac:dyDescent="0.75">
      <c r="A246" s="427" t="str">
        <f>IF(ISBLANK(INDEX('Policy Characteristics'!A:A,MATCH($C246,'Policy Characteristics'!$C:$C,0))),"",INDEX('Policy Characteristics'!A:A,MATCH($C246,'Policy Characteristics'!$C:$C,0)))</f>
        <v>Electricity Supply</v>
      </c>
      <c r="B246" s="427" t="str">
        <f>IF(ISBLANK(INDEX('Policy Characteristics'!B:B,MATCH($C246,'Policy Characteristics'!$C:$C,0))),"",INDEX('Policy Characteristics'!B:B,MATCH($C246,'Policy Characteristics'!$C:$C,0)))</f>
        <v>Non BAU Capacity Retirement Schedule</v>
      </c>
      <c r="C246" s="431" t="str">
        <f t="shared" si="21"/>
        <v>Boolean Use Non BAU Capacity Retirement Schedule</v>
      </c>
      <c r="D246" s="9" t="s">
        <v>469</v>
      </c>
      <c r="E246" s="53"/>
      <c r="F246" s="9" t="s">
        <v>472</v>
      </c>
      <c r="G246" s="53"/>
      <c r="H246" s="54">
        <v>864</v>
      </c>
      <c r="I246" s="53" t="s">
        <v>46</v>
      </c>
      <c r="J246" s="429" t="str">
        <f>IF(ISBLANK(INDEX('Policy Characteristics'!D:D,MATCH($C246,'Policy Characteristics'!$C:$C,0))),"",INDEX('Policy Characteristics'!D:D,MATCH($C246,'Policy Characteristics'!$C:$C,0)))</f>
        <v>Non BAU Capacity Retirement Schedule</v>
      </c>
      <c r="K246" s="427" t="str">
        <f>IF(ISBLANK(INDEX('Policy Characteristics'!E:E,MATCH($C246,'Policy Characteristics'!$C:$C,0))),"",INDEX('Policy Characteristics'!E:E,MATCH($C246,'Policy Characteristics'!$C:$C,0)))</f>
        <v/>
      </c>
      <c r="L246" s="427">
        <f>IF(ISBLANK(INDEX('Policy Characteristics'!F:F,MATCH($C246,'Policy Characteristics'!$C:$C,0))),"",INDEX('Policy Characteristics'!F:F,MATCH($C246,'Policy Characteristics'!$C:$C,0)))</f>
        <v>0</v>
      </c>
      <c r="M246" s="427">
        <f>IF(ISBLANK(INDEX('Policy Characteristics'!G:G,MATCH($C246,'Policy Characteristics'!$C:$C,0))),"",INDEX('Policy Characteristics'!G:G,MATCH($C246,'Policy Characteristics'!$C:$C,0)))</f>
        <v>1</v>
      </c>
      <c r="N246" s="427">
        <f>IF(ISBLANK(INDEX('Policy Characteristics'!H:H,MATCH($C246,'Policy Characteristics'!$C:$C,0))),"",INDEX('Policy Characteristics'!H:H,MATCH($C246,'Policy Characteristics'!$C:$C,0)))</f>
        <v>1</v>
      </c>
      <c r="O246" s="427" t="str">
        <f>IF(ISBLANK(INDEX('Policy Characteristics'!I:I,MATCH($C246,'Policy Characteristics'!$C:$C,0))),"",INDEX('Policy Characteristics'!I:I,MATCH($C246,'Policy Characteristics'!$C:$C,0)))</f>
        <v>on/off</v>
      </c>
      <c r="P246" s="42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6" s="427" t="str">
        <f>IF(ISBLANK(INDEX('Policy Characteristics'!K:K,MATCH($C246,'Policy Characteristics'!$C:$C,0))),"",INDEX('Policy Characteristics'!K:K,MATCH($C246,'Policy Characteristics'!$C:$C,0)))</f>
        <v/>
      </c>
      <c r="R246" s="427" t="str">
        <f>IF(ISBLANK(INDEX('Policy Characteristics'!L:L,MATCH($C246,'Policy Characteristics'!$C:$C,0))),"",INDEX('Policy Characteristics'!L:L,MATCH($C246,'Policy Characteristics'!$C:$C,0)))</f>
        <v/>
      </c>
    </row>
    <row r="247" spans="1:18" x14ac:dyDescent="0.75">
      <c r="A247" s="427" t="str">
        <f>IF(ISBLANK(INDEX('Policy Characteristics'!A:A,MATCH($C247,'Policy Characteristics'!$C:$C,0))),"",INDEX('Policy Characteristics'!A:A,MATCH($C247,'Policy Characteristics'!$C:$C,0)))</f>
        <v>Electricity Supply</v>
      </c>
      <c r="B247" s="427" t="str">
        <f>IF(ISBLANK(INDEX('Policy Characteristics'!B:B,MATCH($C247,'Policy Characteristics'!$C:$C,0))),"",INDEX('Policy Characteristics'!B:B,MATCH($C247,'Policy Characteristics'!$C:$C,0)))</f>
        <v>Non BAU Capacity Retirement Schedule</v>
      </c>
      <c r="C247" s="431" t="str">
        <f t="shared" si="21"/>
        <v>Boolean Use Non BAU Capacity Retirement Schedule</v>
      </c>
      <c r="D247" s="9" t="s">
        <v>81</v>
      </c>
      <c r="E247" s="53"/>
      <c r="F247" s="9" t="s">
        <v>95</v>
      </c>
      <c r="G247" s="53"/>
      <c r="H247" s="54">
        <v>865</v>
      </c>
      <c r="I247" s="53" t="s">
        <v>46</v>
      </c>
      <c r="J247" s="429" t="str">
        <f>IF(ISBLANK(INDEX('Policy Characteristics'!D:D,MATCH($C247,'Policy Characteristics'!$C:$C,0))),"",INDEX('Policy Characteristics'!D:D,MATCH($C247,'Policy Characteristics'!$C:$C,0)))</f>
        <v>Non BAU Capacity Retirement Schedule</v>
      </c>
      <c r="K247" s="427" t="str">
        <f>IF(ISBLANK(INDEX('Policy Characteristics'!E:E,MATCH($C247,'Policy Characteristics'!$C:$C,0))),"",INDEX('Policy Characteristics'!E:E,MATCH($C247,'Policy Characteristics'!$C:$C,0)))</f>
        <v/>
      </c>
      <c r="L247" s="427">
        <f>IF(ISBLANK(INDEX('Policy Characteristics'!F:F,MATCH($C247,'Policy Characteristics'!$C:$C,0))),"",INDEX('Policy Characteristics'!F:F,MATCH($C247,'Policy Characteristics'!$C:$C,0)))</f>
        <v>0</v>
      </c>
      <c r="M247" s="427">
        <f>IF(ISBLANK(INDEX('Policy Characteristics'!G:G,MATCH($C247,'Policy Characteristics'!$C:$C,0))),"",INDEX('Policy Characteristics'!G:G,MATCH($C247,'Policy Characteristics'!$C:$C,0)))</f>
        <v>1</v>
      </c>
      <c r="N247" s="427">
        <f>IF(ISBLANK(INDEX('Policy Characteristics'!H:H,MATCH($C247,'Policy Characteristics'!$C:$C,0))),"",INDEX('Policy Characteristics'!H:H,MATCH($C247,'Policy Characteristics'!$C:$C,0)))</f>
        <v>1</v>
      </c>
      <c r="O247" s="427" t="str">
        <f>IF(ISBLANK(INDEX('Policy Characteristics'!I:I,MATCH($C247,'Policy Characteristics'!$C:$C,0))),"",INDEX('Policy Characteristics'!I:I,MATCH($C247,'Policy Characteristics'!$C:$C,0)))</f>
        <v>on/off</v>
      </c>
      <c r="P247" s="42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7" s="427" t="str">
        <f>IF(ISBLANK(INDEX('Policy Characteristics'!K:K,MATCH($C247,'Policy Characteristics'!$C:$C,0))),"",INDEX('Policy Characteristics'!K:K,MATCH($C247,'Policy Characteristics'!$C:$C,0)))</f>
        <v/>
      </c>
      <c r="R247" s="427" t="str">
        <f>IF(ISBLANK(INDEX('Policy Characteristics'!L:L,MATCH($C247,'Policy Characteristics'!$C:$C,0))),"",INDEX('Policy Characteristics'!L:L,MATCH($C247,'Policy Characteristics'!$C:$C,0)))</f>
        <v/>
      </c>
    </row>
    <row r="248" spans="1:18" x14ac:dyDescent="0.75">
      <c r="A248" s="427" t="str">
        <f>IF(ISBLANK(INDEX('Policy Characteristics'!A:A,MATCH($C248,'Policy Characteristics'!$C:$C,0))),"",INDEX('Policy Characteristics'!A:A,MATCH($C248,'Policy Characteristics'!$C:$C,0)))</f>
        <v>Electricity Supply</v>
      </c>
      <c r="B248" s="427" t="str">
        <f>IF(ISBLANK(INDEX('Policy Characteristics'!B:B,MATCH($C248,'Policy Characteristics'!$C:$C,0))),"",INDEX('Policy Characteristics'!B:B,MATCH($C248,'Policy Characteristics'!$C:$C,0)))</f>
        <v>Non BAU Capacity Retirement Schedule</v>
      </c>
      <c r="C248" s="431" t="str">
        <f t="shared" si="21"/>
        <v>Boolean Use Non BAU Capacity Retirement Schedule</v>
      </c>
      <c r="D248" s="9" t="s">
        <v>82</v>
      </c>
      <c r="E248" s="53"/>
      <c r="F248" s="9" t="s">
        <v>96</v>
      </c>
      <c r="G248" s="53"/>
      <c r="H248" s="54">
        <v>866</v>
      </c>
      <c r="I248" s="53" t="s">
        <v>46</v>
      </c>
      <c r="J248" s="429" t="str">
        <f>IF(ISBLANK(INDEX('Policy Characteristics'!D:D,MATCH($C248,'Policy Characteristics'!$C:$C,0))),"",INDEX('Policy Characteristics'!D:D,MATCH($C248,'Policy Characteristics'!$C:$C,0)))</f>
        <v>Non BAU Capacity Retirement Schedule</v>
      </c>
      <c r="K248" s="427" t="str">
        <f>IF(ISBLANK(INDEX('Policy Characteristics'!E:E,MATCH($C248,'Policy Characteristics'!$C:$C,0))),"",INDEX('Policy Characteristics'!E:E,MATCH($C248,'Policy Characteristics'!$C:$C,0)))</f>
        <v/>
      </c>
      <c r="L248" s="427">
        <f>IF(ISBLANK(INDEX('Policy Characteristics'!F:F,MATCH($C248,'Policy Characteristics'!$C:$C,0))),"",INDEX('Policy Characteristics'!F:F,MATCH($C248,'Policy Characteristics'!$C:$C,0)))</f>
        <v>0</v>
      </c>
      <c r="M248" s="427">
        <f>IF(ISBLANK(INDEX('Policy Characteristics'!G:G,MATCH($C248,'Policy Characteristics'!$C:$C,0))),"",INDEX('Policy Characteristics'!G:G,MATCH($C248,'Policy Characteristics'!$C:$C,0)))</f>
        <v>1</v>
      </c>
      <c r="N248" s="427">
        <f>IF(ISBLANK(INDEX('Policy Characteristics'!H:H,MATCH($C248,'Policy Characteristics'!$C:$C,0))),"",INDEX('Policy Characteristics'!H:H,MATCH($C248,'Policy Characteristics'!$C:$C,0)))</f>
        <v>1</v>
      </c>
      <c r="O248" s="427" t="str">
        <f>IF(ISBLANK(INDEX('Policy Characteristics'!I:I,MATCH($C248,'Policy Characteristics'!$C:$C,0))),"",INDEX('Policy Characteristics'!I:I,MATCH($C248,'Policy Characteristics'!$C:$C,0)))</f>
        <v>on/off</v>
      </c>
      <c r="P248" s="42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8" s="427" t="str">
        <f>IF(ISBLANK(INDEX('Policy Characteristics'!K:K,MATCH($C248,'Policy Characteristics'!$C:$C,0))),"",INDEX('Policy Characteristics'!K:K,MATCH($C248,'Policy Characteristics'!$C:$C,0)))</f>
        <v/>
      </c>
      <c r="R248" s="427" t="str">
        <f>IF(ISBLANK(INDEX('Policy Characteristics'!L:L,MATCH($C248,'Policy Characteristics'!$C:$C,0))),"",INDEX('Policy Characteristics'!L:L,MATCH($C248,'Policy Characteristics'!$C:$C,0)))</f>
        <v/>
      </c>
    </row>
    <row r="249" spans="1:18" x14ac:dyDescent="0.75">
      <c r="A249" s="427" t="str">
        <f>IF(ISBLANK(INDEX('Policy Characteristics'!A:A,MATCH($C249,'Policy Characteristics'!$C:$C,0))),"",INDEX('Policy Characteristics'!A:A,MATCH($C249,'Policy Characteristics'!$C:$C,0)))</f>
        <v>Electricity Supply</v>
      </c>
      <c r="B249" s="427" t="str">
        <f>IF(ISBLANK(INDEX('Policy Characteristics'!B:B,MATCH($C249,'Policy Characteristics'!$C:$C,0))),"",INDEX('Policy Characteristics'!B:B,MATCH($C249,'Policy Characteristics'!$C:$C,0)))</f>
        <v>Non BAU Capacity Retirement Schedule</v>
      </c>
      <c r="C249" s="431" t="str">
        <f t="shared" si="21"/>
        <v>Boolean Use Non BAU Capacity Retirement Schedule</v>
      </c>
      <c r="D249" s="9" t="s">
        <v>83</v>
      </c>
      <c r="E249" s="53"/>
      <c r="F249" s="9" t="s">
        <v>97</v>
      </c>
      <c r="G249" s="53"/>
      <c r="H249" s="54">
        <v>867</v>
      </c>
      <c r="I249" s="53" t="s">
        <v>46</v>
      </c>
      <c r="J249" s="429" t="str">
        <f>IF(ISBLANK(INDEX('Policy Characteristics'!D:D,MATCH($C249,'Policy Characteristics'!$C:$C,0))),"",INDEX('Policy Characteristics'!D:D,MATCH($C249,'Policy Characteristics'!$C:$C,0)))</f>
        <v>Non BAU Capacity Retirement Schedule</v>
      </c>
      <c r="K249" s="427" t="str">
        <f>IF(ISBLANK(INDEX('Policy Characteristics'!E:E,MATCH($C249,'Policy Characteristics'!$C:$C,0))),"",INDEX('Policy Characteristics'!E:E,MATCH($C249,'Policy Characteristics'!$C:$C,0)))</f>
        <v/>
      </c>
      <c r="L249" s="427">
        <f>IF(ISBLANK(INDEX('Policy Characteristics'!F:F,MATCH($C249,'Policy Characteristics'!$C:$C,0))),"",INDEX('Policy Characteristics'!F:F,MATCH($C249,'Policy Characteristics'!$C:$C,0)))</f>
        <v>0</v>
      </c>
      <c r="M249" s="427">
        <f>IF(ISBLANK(INDEX('Policy Characteristics'!G:G,MATCH($C249,'Policy Characteristics'!$C:$C,0))),"",INDEX('Policy Characteristics'!G:G,MATCH($C249,'Policy Characteristics'!$C:$C,0)))</f>
        <v>1</v>
      </c>
      <c r="N249" s="427">
        <f>IF(ISBLANK(INDEX('Policy Characteristics'!H:H,MATCH($C249,'Policy Characteristics'!$C:$C,0))),"",INDEX('Policy Characteristics'!H:H,MATCH($C249,'Policy Characteristics'!$C:$C,0)))</f>
        <v>1</v>
      </c>
      <c r="O249" s="427" t="str">
        <f>IF(ISBLANK(INDEX('Policy Characteristics'!I:I,MATCH($C249,'Policy Characteristics'!$C:$C,0))),"",INDEX('Policy Characteristics'!I:I,MATCH($C249,'Policy Characteristics'!$C:$C,0)))</f>
        <v>on/off</v>
      </c>
      <c r="P249" s="42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9" s="427" t="str">
        <f>IF(ISBLANK(INDEX('Policy Characteristics'!K:K,MATCH($C249,'Policy Characteristics'!$C:$C,0))),"",INDEX('Policy Characteristics'!K:K,MATCH($C249,'Policy Characteristics'!$C:$C,0)))</f>
        <v/>
      </c>
      <c r="R249" s="427" t="str">
        <f>IF(ISBLANK(INDEX('Policy Characteristics'!L:L,MATCH($C249,'Policy Characteristics'!$C:$C,0))),"",INDEX('Policy Characteristics'!L:L,MATCH($C249,'Policy Characteristics'!$C:$C,0)))</f>
        <v/>
      </c>
    </row>
    <row r="250" spans="1:18" x14ac:dyDescent="0.75">
      <c r="A250" s="427" t="str">
        <f>IF(ISBLANK(INDEX('Policy Characteristics'!A:A,MATCH($C250,'Policy Characteristics'!$C:$C,0))),"",INDEX('Policy Characteristics'!A:A,MATCH($C250,'Policy Characteristics'!$C:$C,0)))</f>
        <v>Electricity Supply</v>
      </c>
      <c r="B250" s="427" t="str">
        <f>IF(ISBLANK(INDEX('Policy Characteristics'!B:B,MATCH($C250,'Policy Characteristics'!$C:$C,0))),"",INDEX('Policy Characteristics'!B:B,MATCH($C250,'Policy Characteristics'!$C:$C,0)))</f>
        <v>Non BAU Capacity Retirement Schedule</v>
      </c>
      <c r="C250" s="431" t="str">
        <f t="shared" si="21"/>
        <v>Boolean Use Non BAU Capacity Retirement Schedule</v>
      </c>
      <c r="D250" s="9" t="s">
        <v>2509</v>
      </c>
      <c r="E250" s="53"/>
      <c r="F250" s="9" t="s">
        <v>457</v>
      </c>
      <c r="G250" s="53"/>
      <c r="H250" s="54">
        <v>868</v>
      </c>
      <c r="I250" s="53" t="s">
        <v>46</v>
      </c>
      <c r="J250" s="429" t="str">
        <f>IF(ISBLANK(INDEX('Policy Characteristics'!D:D,MATCH($C250,'Policy Characteristics'!$C:$C,0))),"",INDEX('Policy Characteristics'!D:D,MATCH($C250,'Policy Characteristics'!$C:$C,0)))</f>
        <v>Non BAU Capacity Retirement Schedule</v>
      </c>
      <c r="K250" s="427" t="str">
        <f>IF(ISBLANK(INDEX('Policy Characteristics'!E:E,MATCH($C250,'Policy Characteristics'!$C:$C,0))),"",INDEX('Policy Characteristics'!E:E,MATCH($C250,'Policy Characteristics'!$C:$C,0)))</f>
        <v/>
      </c>
      <c r="L250" s="427">
        <f>IF(ISBLANK(INDEX('Policy Characteristics'!F:F,MATCH($C250,'Policy Characteristics'!$C:$C,0))),"",INDEX('Policy Characteristics'!F:F,MATCH($C250,'Policy Characteristics'!$C:$C,0)))</f>
        <v>0</v>
      </c>
      <c r="M250" s="427">
        <f>IF(ISBLANK(INDEX('Policy Characteristics'!G:G,MATCH($C250,'Policy Characteristics'!$C:$C,0))),"",INDEX('Policy Characteristics'!G:G,MATCH($C250,'Policy Characteristics'!$C:$C,0)))</f>
        <v>1</v>
      </c>
      <c r="N250" s="427">
        <f>IF(ISBLANK(INDEX('Policy Characteristics'!H:H,MATCH($C250,'Policy Characteristics'!$C:$C,0))),"",INDEX('Policy Characteristics'!H:H,MATCH($C250,'Policy Characteristics'!$C:$C,0)))</f>
        <v>1</v>
      </c>
      <c r="O250" s="427" t="str">
        <f>IF(ISBLANK(INDEX('Policy Characteristics'!I:I,MATCH($C250,'Policy Characteristics'!$C:$C,0))),"",INDEX('Policy Characteristics'!I:I,MATCH($C250,'Policy Characteristics'!$C:$C,0)))</f>
        <v>on/off</v>
      </c>
      <c r="P250" s="42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0" s="427" t="str">
        <f>IF(ISBLANK(INDEX('Policy Characteristics'!K:K,MATCH($C250,'Policy Characteristics'!$C:$C,0))),"",INDEX('Policy Characteristics'!K:K,MATCH($C250,'Policy Characteristics'!$C:$C,0)))</f>
        <v/>
      </c>
      <c r="R250" s="427" t="str">
        <f>IF(ISBLANK(INDEX('Policy Characteristics'!L:L,MATCH($C250,'Policy Characteristics'!$C:$C,0))),"",INDEX('Policy Characteristics'!L:L,MATCH($C250,'Policy Characteristics'!$C:$C,0)))</f>
        <v/>
      </c>
    </row>
    <row r="251" spans="1:18" x14ac:dyDescent="0.75">
      <c r="A251" s="427" t="str">
        <f>IF(ISBLANK(INDEX('Policy Characteristics'!A:A,MATCH($C251,'Policy Characteristics'!$C:$C,0))),"",INDEX('Policy Characteristics'!A:A,MATCH($C251,'Policy Characteristics'!$C:$C,0)))</f>
        <v>Electricity Supply</v>
      </c>
      <c r="B251" s="427" t="str">
        <f>IF(ISBLANK(INDEX('Policy Characteristics'!B:B,MATCH($C251,'Policy Characteristics'!$C:$C,0))),"",INDEX('Policy Characteristics'!B:B,MATCH($C251,'Policy Characteristics'!$C:$C,0)))</f>
        <v>Non BAU Capacity Retirement Schedule</v>
      </c>
      <c r="C251" s="431" t="str">
        <f t="shared" si="21"/>
        <v>Boolean Use Non BAU Capacity Retirement Schedule</v>
      </c>
      <c r="D251" s="9" t="s">
        <v>326</v>
      </c>
      <c r="E251" s="53"/>
      <c r="F251" s="9" t="s">
        <v>328</v>
      </c>
      <c r="G251" s="53"/>
      <c r="H251" s="54">
        <v>869</v>
      </c>
      <c r="I251" s="53" t="s">
        <v>46</v>
      </c>
      <c r="J251" s="429" t="str">
        <f>IF(ISBLANK(INDEX('Policy Characteristics'!D:D,MATCH($C251,'Policy Characteristics'!$C:$C,0))),"",INDEX('Policy Characteristics'!D:D,MATCH($C251,'Policy Characteristics'!$C:$C,0)))</f>
        <v>Non BAU Capacity Retirement Schedule</v>
      </c>
      <c r="K251" s="427" t="str">
        <f>IF(ISBLANK(INDEX('Policy Characteristics'!E:E,MATCH($C251,'Policy Characteristics'!$C:$C,0))),"",INDEX('Policy Characteristics'!E:E,MATCH($C251,'Policy Characteristics'!$C:$C,0)))</f>
        <v/>
      </c>
      <c r="L251" s="427">
        <f>IF(ISBLANK(INDEX('Policy Characteristics'!F:F,MATCH($C251,'Policy Characteristics'!$C:$C,0))),"",INDEX('Policy Characteristics'!F:F,MATCH($C251,'Policy Characteristics'!$C:$C,0)))</f>
        <v>0</v>
      </c>
      <c r="M251" s="427">
        <f>IF(ISBLANK(INDEX('Policy Characteristics'!G:G,MATCH($C251,'Policy Characteristics'!$C:$C,0))),"",INDEX('Policy Characteristics'!G:G,MATCH($C251,'Policy Characteristics'!$C:$C,0)))</f>
        <v>1</v>
      </c>
      <c r="N251" s="427">
        <f>IF(ISBLANK(INDEX('Policy Characteristics'!H:H,MATCH($C251,'Policy Characteristics'!$C:$C,0))),"",INDEX('Policy Characteristics'!H:H,MATCH($C251,'Policy Characteristics'!$C:$C,0)))</f>
        <v>1</v>
      </c>
      <c r="O251" s="427" t="str">
        <f>IF(ISBLANK(INDEX('Policy Characteristics'!I:I,MATCH($C251,'Policy Characteristics'!$C:$C,0))),"",INDEX('Policy Characteristics'!I:I,MATCH($C251,'Policy Characteristics'!$C:$C,0)))</f>
        <v>on/off</v>
      </c>
      <c r="P251" s="42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1" s="427" t="str">
        <f>IF(ISBLANK(INDEX('Policy Characteristics'!K:K,MATCH($C251,'Policy Characteristics'!$C:$C,0))),"",INDEX('Policy Characteristics'!K:K,MATCH($C251,'Policy Characteristics'!$C:$C,0)))</f>
        <v/>
      </c>
      <c r="R251" s="427" t="str">
        <f>IF(ISBLANK(INDEX('Policy Characteristics'!L:L,MATCH($C251,'Policy Characteristics'!$C:$C,0))),"",INDEX('Policy Characteristics'!L:L,MATCH($C251,'Policy Characteristics'!$C:$C,0)))</f>
        <v/>
      </c>
    </row>
    <row r="252" spans="1:18" x14ac:dyDescent="0.75">
      <c r="A252" s="427" t="str">
        <f>IF(ISBLANK(INDEX('Policy Characteristics'!A:A,MATCH($C252,'Policy Characteristics'!$C:$C,0))),"",INDEX('Policy Characteristics'!A:A,MATCH($C252,'Policy Characteristics'!$C:$C,0)))</f>
        <v>Electricity Supply</v>
      </c>
      <c r="B252" s="427" t="str">
        <f>IF(ISBLANK(INDEX('Policy Characteristics'!B:B,MATCH($C252,'Policy Characteristics'!$C:$C,0))),"",INDEX('Policy Characteristics'!B:B,MATCH($C252,'Policy Characteristics'!$C:$C,0)))</f>
        <v>Non BAU Capacity Retirement Schedule</v>
      </c>
      <c r="C252" s="431" t="str">
        <f t="shared" si="21"/>
        <v>Boolean Use Non BAU Capacity Retirement Schedule</v>
      </c>
      <c r="D252" s="9" t="s">
        <v>327</v>
      </c>
      <c r="E252" s="53"/>
      <c r="F252" s="9" t="s">
        <v>329</v>
      </c>
      <c r="G252" s="53"/>
      <c r="H252" s="54">
        <v>870</v>
      </c>
      <c r="I252" s="53" t="s">
        <v>46</v>
      </c>
      <c r="J252" s="429" t="str">
        <f>IF(ISBLANK(INDEX('Policy Characteristics'!D:D,MATCH($C252,'Policy Characteristics'!$C:$C,0))),"",INDEX('Policy Characteristics'!D:D,MATCH($C252,'Policy Characteristics'!$C:$C,0)))</f>
        <v>Non BAU Capacity Retirement Schedule</v>
      </c>
      <c r="K252" s="427" t="str">
        <f>IF(ISBLANK(INDEX('Policy Characteristics'!E:E,MATCH($C252,'Policy Characteristics'!$C:$C,0))),"",INDEX('Policy Characteristics'!E:E,MATCH($C252,'Policy Characteristics'!$C:$C,0)))</f>
        <v/>
      </c>
      <c r="L252" s="427">
        <f>IF(ISBLANK(INDEX('Policy Characteristics'!F:F,MATCH($C252,'Policy Characteristics'!$C:$C,0))),"",INDEX('Policy Characteristics'!F:F,MATCH($C252,'Policy Characteristics'!$C:$C,0)))</f>
        <v>0</v>
      </c>
      <c r="M252" s="427">
        <f>IF(ISBLANK(INDEX('Policy Characteristics'!G:G,MATCH($C252,'Policy Characteristics'!$C:$C,0))),"",INDEX('Policy Characteristics'!G:G,MATCH($C252,'Policy Characteristics'!$C:$C,0)))</f>
        <v>1</v>
      </c>
      <c r="N252" s="427">
        <f>IF(ISBLANK(INDEX('Policy Characteristics'!H:H,MATCH($C252,'Policy Characteristics'!$C:$C,0))),"",INDEX('Policy Characteristics'!H:H,MATCH($C252,'Policy Characteristics'!$C:$C,0)))</f>
        <v>1</v>
      </c>
      <c r="O252" s="427" t="str">
        <f>IF(ISBLANK(INDEX('Policy Characteristics'!I:I,MATCH($C252,'Policy Characteristics'!$C:$C,0))),"",INDEX('Policy Characteristics'!I:I,MATCH($C252,'Policy Characteristics'!$C:$C,0)))</f>
        <v>on/off</v>
      </c>
      <c r="P252" s="42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2" s="427" t="str">
        <f>IF(ISBLANK(INDEX('Policy Characteristics'!K:K,MATCH($C252,'Policy Characteristics'!$C:$C,0))),"",INDEX('Policy Characteristics'!K:K,MATCH($C252,'Policy Characteristics'!$C:$C,0)))</f>
        <v/>
      </c>
      <c r="R252" s="427" t="str">
        <f>IF(ISBLANK(INDEX('Policy Characteristics'!L:L,MATCH($C252,'Policy Characteristics'!$C:$C,0))),"",INDEX('Policy Characteristics'!L:L,MATCH($C252,'Policy Characteristics'!$C:$C,0)))</f>
        <v/>
      </c>
    </row>
    <row r="253" spans="1:18" x14ac:dyDescent="0.75">
      <c r="A253" s="427" t="str">
        <f>IF(ISBLANK(INDEX('Policy Characteristics'!A:A,MATCH($C253,'Policy Characteristics'!$C:$C,0))),"",INDEX('Policy Characteristics'!A:A,MATCH($C253,'Policy Characteristics'!$C:$C,0)))</f>
        <v>Electricity Supply</v>
      </c>
      <c r="B253" s="427" t="str">
        <f>IF(ISBLANK(INDEX('Policy Characteristics'!B:B,MATCH($C253,'Policy Characteristics'!$C:$C,0))),"",INDEX('Policy Characteristics'!B:B,MATCH($C253,'Policy Characteristics'!$C:$C,0)))</f>
        <v>Non BAU Capacity Retirement Schedule</v>
      </c>
      <c r="C253" s="431" t="str">
        <f t="shared" si="21"/>
        <v>Boolean Use Non BAU Capacity Retirement Schedule</v>
      </c>
      <c r="D253" s="9" t="s">
        <v>465</v>
      </c>
      <c r="E253" s="53"/>
      <c r="F253" s="9" t="s">
        <v>464</v>
      </c>
      <c r="G253" s="53"/>
      <c r="H253" s="54">
        <v>871</v>
      </c>
      <c r="I253" s="53" t="s">
        <v>46</v>
      </c>
      <c r="J253" s="429" t="str">
        <f>IF(ISBLANK(INDEX('Policy Characteristics'!D:D,MATCH($C253,'Policy Characteristics'!$C:$C,0))),"",INDEX('Policy Characteristics'!D:D,MATCH($C253,'Policy Characteristics'!$C:$C,0)))</f>
        <v>Non BAU Capacity Retirement Schedule</v>
      </c>
      <c r="K253" s="427" t="str">
        <f>IF(ISBLANK(INDEX('Policy Characteristics'!E:E,MATCH($C253,'Policy Characteristics'!$C:$C,0))),"",INDEX('Policy Characteristics'!E:E,MATCH($C253,'Policy Characteristics'!$C:$C,0)))</f>
        <v/>
      </c>
      <c r="L253" s="427">
        <f>IF(ISBLANK(INDEX('Policy Characteristics'!F:F,MATCH($C253,'Policy Characteristics'!$C:$C,0))),"",INDEX('Policy Characteristics'!F:F,MATCH($C253,'Policy Characteristics'!$C:$C,0)))</f>
        <v>0</v>
      </c>
      <c r="M253" s="427">
        <f>IF(ISBLANK(INDEX('Policy Characteristics'!G:G,MATCH($C253,'Policy Characteristics'!$C:$C,0))),"",INDEX('Policy Characteristics'!G:G,MATCH($C253,'Policy Characteristics'!$C:$C,0)))</f>
        <v>1</v>
      </c>
      <c r="N253" s="427">
        <f>IF(ISBLANK(INDEX('Policy Characteristics'!H:H,MATCH($C253,'Policy Characteristics'!$C:$C,0))),"",INDEX('Policy Characteristics'!H:H,MATCH($C253,'Policy Characteristics'!$C:$C,0)))</f>
        <v>1</v>
      </c>
      <c r="O253" s="427" t="str">
        <f>IF(ISBLANK(INDEX('Policy Characteristics'!I:I,MATCH($C253,'Policy Characteristics'!$C:$C,0))),"",INDEX('Policy Characteristics'!I:I,MATCH($C253,'Policy Characteristics'!$C:$C,0)))</f>
        <v>on/off</v>
      </c>
      <c r="P253" s="42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3" s="427" t="str">
        <f>IF(ISBLANK(INDEX('Policy Characteristics'!K:K,MATCH($C253,'Policy Characteristics'!$C:$C,0))),"",INDEX('Policy Characteristics'!K:K,MATCH($C253,'Policy Characteristics'!$C:$C,0)))</f>
        <v/>
      </c>
      <c r="R253" s="427" t="str">
        <f>IF(ISBLANK(INDEX('Policy Characteristics'!L:L,MATCH($C253,'Policy Characteristics'!$C:$C,0))),"",INDEX('Policy Characteristics'!L:L,MATCH($C253,'Policy Characteristics'!$C:$C,0)))</f>
        <v/>
      </c>
    </row>
    <row r="254" spans="1:18" x14ac:dyDescent="0.75">
      <c r="A254" s="427" t="str">
        <f>IF(ISBLANK(INDEX('Policy Characteristics'!A:A,MATCH($C254,'Policy Characteristics'!$C:$C,0))),"",INDEX('Policy Characteristics'!A:A,MATCH($C254,'Policy Characteristics'!$C:$C,0)))</f>
        <v>Electricity Supply</v>
      </c>
      <c r="B254" s="427" t="str">
        <f>IF(ISBLANK(INDEX('Policy Characteristics'!B:B,MATCH($C254,'Policy Characteristics'!$C:$C,0))),"",INDEX('Policy Characteristics'!B:B,MATCH($C254,'Policy Characteristics'!$C:$C,0)))</f>
        <v>Non BAU Capacity Retirement Schedule</v>
      </c>
      <c r="C254" s="431" t="str">
        <f t="shared" si="21"/>
        <v>Boolean Use Non BAU Capacity Retirement Schedule</v>
      </c>
      <c r="D254" s="9" t="s">
        <v>474</v>
      </c>
      <c r="E254" s="53"/>
      <c r="F254" s="9" t="s">
        <v>475</v>
      </c>
      <c r="G254" s="53"/>
      <c r="H254" s="54">
        <v>872</v>
      </c>
      <c r="I254" s="53" t="s">
        <v>46</v>
      </c>
      <c r="J254" s="429" t="str">
        <f>IF(ISBLANK(INDEX('Policy Characteristics'!D:D,MATCH($C254,'Policy Characteristics'!$C:$C,0))),"",INDEX('Policy Characteristics'!D:D,MATCH($C254,'Policy Characteristics'!$C:$C,0)))</f>
        <v>Non BAU Capacity Retirement Schedule</v>
      </c>
      <c r="K254" s="427" t="str">
        <f>IF(ISBLANK(INDEX('Policy Characteristics'!E:E,MATCH($C254,'Policy Characteristics'!$C:$C,0))),"",INDEX('Policy Characteristics'!E:E,MATCH($C254,'Policy Characteristics'!$C:$C,0)))</f>
        <v/>
      </c>
      <c r="L254" s="427">
        <f>IF(ISBLANK(INDEX('Policy Characteristics'!F:F,MATCH($C254,'Policy Characteristics'!$C:$C,0))),"",INDEX('Policy Characteristics'!F:F,MATCH($C254,'Policy Characteristics'!$C:$C,0)))</f>
        <v>0</v>
      </c>
      <c r="M254" s="427">
        <f>IF(ISBLANK(INDEX('Policy Characteristics'!G:G,MATCH($C254,'Policy Characteristics'!$C:$C,0))),"",INDEX('Policy Characteristics'!G:G,MATCH($C254,'Policy Characteristics'!$C:$C,0)))</f>
        <v>1</v>
      </c>
      <c r="N254" s="427">
        <f>IF(ISBLANK(INDEX('Policy Characteristics'!H:H,MATCH($C254,'Policy Characteristics'!$C:$C,0))),"",INDEX('Policy Characteristics'!H:H,MATCH($C254,'Policy Characteristics'!$C:$C,0)))</f>
        <v>1</v>
      </c>
      <c r="O254" s="427" t="str">
        <f>IF(ISBLANK(INDEX('Policy Characteristics'!I:I,MATCH($C254,'Policy Characteristics'!$C:$C,0))),"",INDEX('Policy Characteristics'!I:I,MATCH($C254,'Policy Characteristics'!$C:$C,0)))</f>
        <v>on/off</v>
      </c>
      <c r="P254" s="42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4" s="427" t="str">
        <f>IF(ISBLANK(INDEX('Policy Characteristics'!K:K,MATCH($C254,'Policy Characteristics'!$C:$C,0))),"",INDEX('Policy Characteristics'!K:K,MATCH($C254,'Policy Characteristics'!$C:$C,0)))</f>
        <v/>
      </c>
      <c r="R254" s="427" t="str">
        <f>IF(ISBLANK(INDEX('Policy Characteristics'!L:L,MATCH($C254,'Policy Characteristics'!$C:$C,0))),"",INDEX('Policy Characteristics'!L:L,MATCH($C254,'Policy Characteristics'!$C:$C,0)))</f>
        <v/>
      </c>
    </row>
    <row r="255" spans="1:18" x14ac:dyDescent="0.75">
      <c r="A255" s="427" t="str">
        <f>IF(ISBLANK(INDEX('Policy Characteristics'!A:A,MATCH($C255,'Policy Characteristics'!$C:$C,0))),"",INDEX('Policy Characteristics'!A:A,MATCH($C255,'Policy Characteristics'!$C:$C,0)))</f>
        <v>Electricity Supply</v>
      </c>
      <c r="B255" s="427" t="str">
        <f>IF(ISBLANK(INDEX('Policy Characteristics'!B:B,MATCH($C255,'Policy Characteristics'!$C:$C,0))),"",INDEX('Policy Characteristics'!B:B,MATCH($C255,'Policy Characteristics'!$C:$C,0)))</f>
        <v>Non BAU Capacity Retirement Schedule</v>
      </c>
      <c r="C255" s="431" t="str">
        <f t="shared" si="21"/>
        <v>Boolean Use Non BAU Capacity Retirement Schedule</v>
      </c>
      <c r="D255" s="9" t="s">
        <v>2882</v>
      </c>
      <c r="E255" s="53"/>
      <c r="F255" s="9" t="s">
        <v>2559</v>
      </c>
      <c r="G255" s="53"/>
      <c r="H255" s="54">
        <v>873</v>
      </c>
      <c r="I255" s="53" t="s">
        <v>46</v>
      </c>
      <c r="J255" s="429" t="str">
        <f>IF(ISBLANK(INDEX('Policy Characteristics'!D:D,MATCH($C255,'Policy Characteristics'!$C:$C,0))),"",INDEX('Policy Characteristics'!D:D,MATCH($C255,'Policy Characteristics'!$C:$C,0)))</f>
        <v>Non BAU Capacity Retirement Schedule</v>
      </c>
      <c r="K255" s="427" t="str">
        <f>IF(ISBLANK(INDEX('Policy Characteristics'!E:E,MATCH($C255,'Policy Characteristics'!$C:$C,0))),"",INDEX('Policy Characteristics'!E:E,MATCH($C255,'Policy Characteristics'!$C:$C,0)))</f>
        <v/>
      </c>
      <c r="L255" s="427">
        <f>IF(ISBLANK(INDEX('Policy Characteristics'!F:F,MATCH($C255,'Policy Characteristics'!$C:$C,0))),"",INDEX('Policy Characteristics'!F:F,MATCH($C255,'Policy Characteristics'!$C:$C,0)))</f>
        <v>0</v>
      </c>
      <c r="M255" s="427">
        <f>IF(ISBLANK(INDEX('Policy Characteristics'!G:G,MATCH($C255,'Policy Characteristics'!$C:$C,0))),"",INDEX('Policy Characteristics'!G:G,MATCH($C255,'Policy Characteristics'!$C:$C,0)))</f>
        <v>1</v>
      </c>
      <c r="N255" s="427">
        <f>IF(ISBLANK(INDEX('Policy Characteristics'!H:H,MATCH($C255,'Policy Characteristics'!$C:$C,0))),"",INDEX('Policy Characteristics'!H:H,MATCH($C255,'Policy Characteristics'!$C:$C,0)))</f>
        <v>1</v>
      </c>
      <c r="O255" s="427" t="str">
        <f>IF(ISBLANK(INDEX('Policy Characteristics'!I:I,MATCH($C255,'Policy Characteristics'!$C:$C,0))),"",INDEX('Policy Characteristics'!I:I,MATCH($C255,'Policy Characteristics'!$C:$C,0)))</f>
        <v>on/off</v>
      </c>
      <c r="P255" s="42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5" s="427" t="str">
        <f>IF(ISBLANK(INDEX('Policy Characteristics'!K:K,MATCH($C255,'Policy Characteristics'!$C:$C,0))),"",INDEX('Policy Characteristics'!K:K,MATCH($C255,'Policy Characteristics'!$C:$C,0)))</f>
        <v/>
      </c>
      <c r="R255" s="427" t="str">
        <f>IF(ISBLANK(INDEX('Policy Characteristics'!L:L,MATCH($C255,'Policy Characteristics'!$C:$C,0))),"",INDEX('Policy Characteristics'!L:L,MATCH($C255,'Policy Characteristics'!$C:$C,0)))</f>
        <v/>
      </c>
    </row>
    <row r="256" spans="1:18" x14ac:dyDescent="0.75">
      <c r="A256" s="427" t="str">
        <f>IF(ISBLANK(INDEX('Policy Characteristics'!A:A,MATCH($C256,'Policy Characteristics'!$C:$C,0))),"",INDEX('Policy Characteristics'!A:A,MATCH($C256,'Policy Characteristics'!$C:$C,0)))</f>
        <v>Electricity Supply</v>
      </c>
      <c r="B256" s="427" t="str">
        <f>IF(ISBLANK(INDEX('Policy Characteristics'!B:B,MATCH($C256,'Policy Characteristics'!$C:$C,0))),"",INDEX('Policy Characteristics'!B:B,MATCH($C256,'Policy Characteristics'!$C:$C,0)))</f>
        <v>Non BAU Capacity Retirement Schedule</v>
      </c>
      <c r="C256" s="431" t="str">
        <f t="shared" si="21"/>
        <v>Boolean Use Non BAU Capacity Retirement Schedule</v>
      </c>
      <c r="D256" s="9" t="s">
        <v>2883</v>
      </c>
      <c r="E256" s="53"/>
      <c r="F256" s="9" t="s">
        <v>2707</v>
      </c>
      <c r="G256" s="53"/>
      <c r="H256" s="54">
        <v>874</v>
      </c>
      <c r="I256" s="53" t="s">
        <v>46</v>
      </c>
      <c r="J256" s="429" t="str">
        <f>IF(ISBLANK(INDEX('Policy Characteristics'!D:D,MATCH($C256,'Policy Characteristics'!$C:$C,0))),"",INDEX('Policy Characteristics'!D:D,MATCH($C256,'Policy Characteristics'!$C:$C,0)))</f>
        <v>Non BAU Capacity Retirement Schedule</v>
      </c>
      <c r="K256" s="427" t="str">
        <f>IF(ISBLANK(INDEX('Policy Characteristics'!E:E,MATCH($C256,'Policy Characteristics'!$C:$C,0))),"",INDEX('Policy Characteristics'!E:E,MATCH($C256,'Policy Characteristics'!$C:$C,0)))</f>
        <v/>
      </c>
      <c r="L256" s="427">
        <f>IF(ISBLANK(INDEX('Policy Characteristics'!F:F,MATCH($C256,'Policy Characteristics'!$C:$C,0))),"",INDEX('Policy Characteristics'!F:F,MATCH($C256,'Policy Characteristics'!$C:$C,0)))</f>
        <v>0</v>
      </c>
      <c r="M256" s="427">
        <f>IF(ISBLANK(INDEX('Policy Characteristics'!G:G,MATCH($C256,'Policy Characteristics'!$C:$C,0))),"",INDEX('Policy Characteristics'!G:G,MATCH($C256,'Policy Characteristics'!$C:$C,0)))</f>
        <v>1</v>
      </c>
      <c r="N256" s="427">
        <f>IF(ISBLANK(INDEX('Policy Characteristics'!H:H,MATCH($C256,'Policy Characteristics'!$C:$C,0))),"",INDEX('Policy Characteristics'!H:H,MATCH($C256,'Policy Characteristics'!$C:$C,0)))</f>
        <v>1</v>
      </c>
      <c r="O256" s="427" t="str">
        <f>IF(ISBLANK(INDEX('Policy Characteristics'!I:I,MATCH($C256,'Policy Characteristics'!$C:$C,0))),"",INDEX('Policy Characteristics'!I:I,MATCH($C256,'Policy Characteristics'!$C:$C,0)))</f>
        <v>on/off</v>
      </c>
      <c r="P256" s="42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6" s="427" t="str">
        <f>IF(ISBLANK(INDEX('Policy Characteristics'!K:K,MATCH($C256,'Policy Characteristics'!$C:$C,0))),"",INDEX('Policy Characteristics'!K:K,MATCH($C256,'Policy Characteristics'!$C:$C,0)))</f>
        <v/>
      </c>
      <c r="R256" s="427" t="str">
        <f>IF(ISBLANK(INDEX('Policy Characteristics'!L:L,MATCH($C256,'Policy Characteristics'!$C:$C,0))),"",INDEX('Policy Characteristics'!L:L,MATCH($C256,'Policy Characteristics'!$C:$C,0)))</f>
        <v/>
      </c>
    </row>
    <row r="257" spans="1:18" x14ac:dyDescent="0.75">
      <c r="A257" s="427" t="str">
        <f>IF(ISBLANK(INDEX('Policy Characteristics'!A:A,MATCH($C257,'Policy Characteristics'!$C:$C,0))),"",INDEX('Policy Characteristics'!A:A,MATCH($C257,'Policy Characteristics'!$C:$C,0)))</f>
        <v>Electricity Supply</v>
      </c>
      <c r="B257" s="427" t="str">
        <f>IF(ISBLANK(INDEX('Policy Characteristics'!B:B,MATCH($C257,'Policy Characteristics'!$C:$C,0))),"",INDEX('Policy Characteristics'!B:B,MATCH($C257,'Policy Characteristics'!$C:$C,0)))</f>
        <v>Non BAU Capacity Retirement Schedule</v>
      </c>
      <c r="C257" s="431" t="str">
        <f t="shared" si="21"/>
        <v>Boolean Use Non BAU Capacity Retirement Schedule</v>
      </c>
      <c r="D257" s="9" t="s">
        <v>2884</v>
      </c>
      <c r="E257" s="53"/>
      <c r="F257" s="9" t="s">
        <v>2561</v>
      </c>
      <c r="G257" s="53"/>
      <c r="H257" s="54">
        <v>875</v>
      </c>
      <c r="I257" s="53" t="s">
        <v>46</v>
      </c>
      <c r="J257" s="429" t="str">
        <f>IF(ISBLANK(INDEX('Policy Characteristics'!D:D,MATCH($C257,'Policy Characteristics'!$C:$C,0))),"",INDEX('Policy Characteristics'!D:D,MATCH($C257,'Policy Characteristics'!$C:$C,0)))</f>
        <v>Non BAU Capacity Retirement Schedule</v>
      </c>
      <c r="K257" s="427" t="str">
        <f>IF(ISBLANK(INDEX('Policy Characteristics'!E:E,MATCH($C257,'Policy Characteristics'!$C:$C,0))),"",INDEX('Policy Characteristics'!E:E,MATCH($C257,'Policy Characteristics'!$C:$C,0)))</f>
        <v/>
      </c>
      <c r="L257" s="427">
        <f>IF(ISBLANK(INDEX('Policy Characteristics'!F:F,MATCH($C257,'Policy Characteristics'!$C:$C,0))),"",INDEX('Policy Characteristics'!F:F,MATCH($C257,'Policy Characteristics'!$C:$C,0)))</f>
        <v>0</v>
      </c>
      <c r="M257" s="427">
        <f>IF(ISBLANK(INDEX('Policy Characteristics'!G:G,MATCH($C257,'Policy Characteristics'!$C:$C,0))),"",INDEX('Policy Characteristics'!G:G,MATCH($C257,'Policy Characteristics'!$C:$C,0)))</f>
        <v>1</v>
      </c>
      <c r="N257" s="427">
        <f>IF(ISBLANK(INDEX('Policy Characteristics'!H:H,MATCH($C257,'Policy Characteristics'!$C:$C,0))),"",INDEX('Policy Characteristics'!H:H,MATCH($C257,'Policy Characteristics'!$C:$C,0)))</f>
        <v>1</v>
      </c>
      <c r="O257" s="427" t="str">
        <f>IF(ISBLANK(INDEX('Policy Characteristics'!I:I,MATCH($C257,'Policy Characteristics'!$C:$C,0))),"",INDEX('Policy Characteristics'!I:I,MATCH($C257,'Policy Characteristics'!$C:$C,0)))</f>
        <v>on/off</v>
      </c>
      <c r="P257" s="42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7" s="427" t="str">
        <f>IF(ISBLANK(INDEX('Policy Characteristics'!K:K,MATCH($C257,'Policy Characteristics'!$C:$C,0))),"",INDEX('Policy Characteristics'!K:K,MATCH($C257,'Policy Characteristics'!$C:$C,0)))</f>
        <v/>
      </c>
      <c r="R257" s="427" t="str">
        <f>IF(ISBLANK(INDEX('Policy Characteristics'!L:L,MATCH($C257,'Policy Characteristics'!$C:$C,0))),"",INDEX('Policy Characteristics'!L:L,MATCH($C257,'Policy Characteristics'!$C:$C,0)))</f>
        <v/>
      </c>
    </row>
    <row r="258" spans="1:18" s="5" customFormat="1" x14ac:dyDescent="0.75">
      <c r="A258" s="427" t="str">
        <f>IF(ISBLANK(INDEX('Policy Characteristics'!A:A,MATCH($C258,'Policy Characteristics'!$C:$C,0))),"",INDEX('Policy Characteristics'!A:A,MATCH($C258,'Policy Characteristics'!$C:$C,0)))</f>
        <v>Electricity Supply</v>
      </c>
      <c r="B258" s="427" t="str">
        <f>IF(ISBLANK(INDEX('Policy Characteristics'!B:B,MATCH($C258,'Policy Characteristics'!$C:$C,0))),"",INDEX('Policy Characteristics'!B:B,MATCH($C258,'Policy Characteristics'!$C:$C,0)))</f>
        <v>Non BAU Mandated Capacity Construction</v>
      </c>
      <c r="C258" s="432" t="s">
        <v>135</v>
      </c>
      <c r="D258" s="53" t="s">
        <v>468</v>
      </c>
      <c r="E258" s="53"/>
      <c r="F258" s="53" t="s">
        <v>467</v>
      </c>
      <c r="G258" s="53"/>
      <c r="H258" s="54">
        <v>633</v>
      </c>
      <c r="I258" s="53" t="s">
        <v>46</v>
      </c>
      <c r="J258" s="429" t="str">
        <f>IF(ISBLANK(INDEX('Policy Characteristics'!D:D,MATCH($C258,'Policy Characteristics'!$C:$C,0))),"",INDEX('Policy Characteristics'!D:D,MATCH($C258,'Policy Characteristics'!$C:$C,0)))</f>
        <v>Non BAU Mandated Capacity Construction</v>
      </c>
      <c r="K258" s="427" t="str">
        <f>IF(ISBLANK(INDEX('Policy Characteristics'!E:E,MATCH($C258,'Policy Characteristics'!$C:$C,0))),"",INDEX('Policy Characteristics'!E:E,MATCH($C258,'Policy Characteristics'!$C:$C,0)))</f>
        <v/>
      </c>
      <c r="L258" s="427">
        <f>IF(ISBLANK(INDEX('Policy Characteristics'!F:F,MATCH($C258,'Policy Characteristics'!$C:$C,0))),"",INDEX('Policy Characteristics'!F:F,MATCH($C258,'Policy Characteristics'!$C:$C,0)))</f>
        <v>0</v>
      </c>
      <c r="M258" s="427">
        <f>IF(ISBLANK(INDEX('Policy Characteristics'!G:G,MATCH($C258,'Policy Characteristics'!$C:$C,0))),"",INDEX('Policy Characteristics'!G:G,MATCH($C258,'Policy Characteristics'!$C:$C,0)))</f>
        <v>1</v>
      </c>
      <c r="N258" s="427">
        <f>IF(ISBLANK(INDEX('Policy Characteristics'!H:H,MATCH($C258,'Policy Characteristics'!$C:$C,0))),"",INDEX('Policy Characteristics'!H:H,MATCH($C258,'Policy Characteristics'!$C:$C,0)))</f>
        <v>1</v>
      </c>
      <c r="O258" s="427" t="str">
        <f>IF(ISBLANK(INDEX('Policy Characteristics'!I:I,MATCH($C258,'Policy Characteristics'!$C:$C,0))),"",INDEX('Policy Characteristics'!I:I,MATCH($C258,'Policy Characteristics'!$C:$C,0)))</f>
        <v>on/off</v>
      </c>
      <c r="P258" s="427" t="str">
        <f>IF(ISBLANK(INDEX('Policy Characteristics'!J:J,MATCH($C258,'Policy Characteristics'!$C:$C,0))),"",INDEX('Policy Characteristics'!J:J,MATCH($C258,'Policy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8" s="427" t="str">
        <f>IF(ISBLANK(INDEX('Policy Characteristics'!K:K,MATCH($C258,'Policy Characteristics'!$C:$C,0))),"",INDEX('Policy Characteristics'!K:K,MATCH($C258,'Policy Characteristics'!$C:$C,0)))</f>
        <v/>
      </c>
      <c r="R258" s="427" t="str">
        <f>IF(ISBLANK(INDEX('Policy Characteristics'!L:L,MATCH($C258,'Policy Characteristics'!$C:$C,0))),"",INDEX('Policy Characteristics'!L:L,MATCH($C258,'Policy Characteristics'!$C:$C,0)))</f>
        <v/>
      </c>
    </row>
    <row r="259" spans="1:18" s="5" customFormat="1" x14ac:dyDescent="0.75">
      <c r="A259" s="427" t="str">
        <f>IF(ISBLANK(INDEX('Policy Characteristics'!A:A,MATCH($C259,'Policy Characteristics'!$C:$C,0))),"",INDEX('Policy Characteristics'!A:A,MATCH($C259,'Policy Characteristics'!$C:$C,0)))</f>
        <v>Electricity Supply</v>
      </c>
      <c r="B259" s="427" t="str">
        <f>IF(ISBLANK(INDEX('Policy Characteristics'!B:B,MATCH($C259,'Policy Characteristics'!$C:$C,0))),"",INDEX('Policy Characteristics'!B:B,MATCH($C259,'Policy Characteristics'!$C:$C,0)))</f>
        <v>Non BAU Mandated Capacity Construction</v>
      </c>
      <c r="C259" s="431" t="str">
        <f t="shared" ref="C259:C273" si="22">C$258</f>
        <v>Boolean Use Non BAU Mandated Capacity Construction Schedule</v>
      </c>
      <c r="D259" s="9" t="s">
        <v>324</v>
      </c>
      <c r="E259" s="53"/>
      <c r="F259" s="9" t="s">
        <v>325</v>
      </c>
      <c r="G259" s="53"/>
      <c r="H259" s="54">
        <v>634</v>
      </c>
      <c r="I259" s="53" t="s">
        <v>45</v>
      </c>
      <c r="J259" s="429" t="str">
        <f>IF(ISBLANK(INDEX('Policy Characteristics'!D:D,MATCH($C259,'Policy Characteristics'!$C:$C,0))),"",INDEX('Policy Characteristics'!D:D,MATCH($C259,'Policy Characteristics'!$C:$C,0)))</f>
        <v>Non BAU Mandated Capacity Construction</v>
      </c>
      <c r="K259" s="427" t="str">
        <f>IF(ISBLANK(INDEX('Policy Characteristics'!E:E,MATCH($C259,'Policy Characteristics'!$C:$C,0))),"",INDEX('Policy Characteristics'!E:E,MATCH($C259,'Policy Characteristics'!$C:$C,0)))</f>
        <v/>
      </c>
      <c r="L259" s="427">
        <f>IF(ISBLANK(INDEX('Policy Characteristics'!F:F,MATCH($C259,'Policy Characteristics'!$C:$C,0))),"",INDEX('Policy Characteristics'!F:F,MATCH($C259,'Policy Characteristics'!$C:$C,0)))</f>
        <v>0</v>
      </c>
      <c r="M259" s="427">
        <f>IF(ISBLANK(INDEX('Policy Characteristics'!G:G,MATCH($C259,'Policy Characteristics'!$C:$C,0))),"",INDEX('Policy Characteristics'!G:G,MATCH($C259,'Policy Characteristics'!$C:$C,0)))</f>
        <v>1</v>
      </c>
      <c r="N259" s="427">
        <f>IF(ISBLANK(INDEX('Policy Characteristics'!H:H,MATCH($C259,'Policy Characteristics'!$C:$C,0))),"",INDEX('Policy Characteristics'!H:H,MATCH($C259,'Policy Characteristics'!$C:$C,0)))</f>
        <v>1</v>
      </c>
      <c r="O259" s="427" t="str">
        <f>IF(ISBLANK(INDEX('Policy Characteristics'!I:I,MATCH($C259,'Policy Characteristics'!$C:$C,0))),"",INDEX('Policy Characteristics'!I:I,MATCH($C259,'Policy Characteristics'!$C:$C,0)))</f>
        <v>on/off</v>
      </c>
      <c r="P259" s="427" t="str">
        <f>IF(ISBLANK(INDEX('Policy Characteristics'!J:J,MATCH($C259,'Policy Characteristics'!$C:$C,0))),"",INDEX('Policy Characteristics'!J:J,MATCH($C259,'Policy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9" s="427" t="str">
        <f>IF(ISBLANK(INDEX('Policy Characteristics'!K:K,MATCH($C259,'Policy Characteristics'!$C:$C,0))),"",INDEX('Policy Characteristics'!K:K,MATCH($C259,'Policy Characteristics'!$C:$C,0)))</f>
        <v/>
      </c>
      <c r="R259" s="427" t="str">
        <f>IF(ISBLANK(INDEX('Policy Characteristics'!L:L,MATCH($C259,'Policy Characteristics'!$C:$C,0))),"",INDEX('Policy Characteristics'!L:L,MATCH($C259,'Policy Characteristics'!$C:$C,0)))</f>
        <v/>
      </c>
    </row>
    <row r="260" spans="1:18" s="5" customFormat="1" x14ac:dyDescent="0.75">
      <c r="A260" s="427" t="str">
        <f>IF(ISBLANK(INDEX('Policy Characteristics'!A:A,MATCH($C260,'Policy Characteristics'!$C:$C,0))),"",INDEX('Policy Characteristics'!A:A,MATCH($C260,'Policy Characteristics'!$C:$C,0)))</f>
        <v>Electricity Supply</v>
      </c>
      <c r="B260" s="427" t="str">
        <f>IF(ISBLANK(INDEX('Policy Characteristics'!B:B,MATCH($C260,'Policy Characteristics'!$C:$C,0))),"",INDEX('Policy Characteristics'!B:B,MATCH($C260,'Policy Characteristics'!$C:$C,0)))</f>
        <v>Non BAU Mandated Capacity Construction</v>
      </c>
      <c r="C260" s="431" t="str">
        <f t="shared" si="22"/>
        <v>Boolean Use Non BAU Mandated Capacity Construction Schedule</v>
      </c>
      <c r="D260" s="9" t="s">
        <v>79</v>
      </c>
      <c r="E260" s="53"/>
      <c r="F260" s="9" t="s">
        <v>93</v>
      </c>
      <c r="G260" s="53"/>
      <c r="H260" s="54">
        <v>635</v>
      </c>
      <c r="I260" s="53" t="s">
        <v>46</v>
      </c>
      <c r="J260" s="429" t="str">
        <f>IF(ISBLANK(INDEX('Policy Characteristics'!D:D,MATCH($C260,'Policy Characteristics'!$C:$C,0))),"",INDEX('Policy Characteristics'!D:D,MATCH($C260,'Policy Characteristics'!$C:$C,0)))</f>
        <v>Non BAU Mandated Capacity Construction</v>
      </c>
      <c r="K260" s="427" t="str">
        <f>IF(ISBLANK(INDEX('Policy Characteristics'!E:E,MATCH($C260,'Policy Characteristics'!$C:$C,0))),"",INDEX('Policy Characteristics'!E:E,MATCH($C260,'Policy Characteristics'!$C:$C,0)))</f>
        <v/>
      </c>
      <c r="L260" s="427">
        <f>IF(ISBLANK(INDEX('Policy Characteristics'!F:F,MATCH($C260,'Policy Characteristics'!$C:$C,0))),"",INDEX('Policy Characteristics'!F:F,MATCH($C260,'Policy Characteristics'!$C:$C,0)))</f>
        <v>0</v>
      </c>
      <c r="M260" s="427">
        <f>IF(ISBLANK(INDEX('Policy Characteristics'!G:G,MATCH($C260,'Policy Characteristics'!$C:$C,0))),"",INDEX('Policy Characteristics'!G:G,MATCH($C260,'Policy Characteristics'!$C:$C,0)))</f>
        <v>1</v>
      </c>
      <c r="N260" s="427">
        <f>IF(ISBLANK(INDEX('Policy Characteristics'!H:H,MATCH($C260,'Policy Characteristics'!$C:$C,0))),"",INDEX('Policy Characteristics'!H:H,MATCH($C260,'Policy Characteristics'!$C:$C,0)))</f>
        <v>1</v>
      </c>
      <c r="O260" s="427" t="str">
        <f>IF(ISBLANK(INDEX('Policy Characteristics'!I:I,MATCH($C260,'Policy Characteristics'!$C:$C,0))),"",INDEX('Policy Characteristics'!I:I,MATCH($C260,'Policy Characteristics'!$C:$C,0)))</f>
        <v>on/off</v>
      </c>
      <c r="P260" s="427" t="str">
        <f>IF(ISBLANK(INDEX('Policy Characteristics'!J:J,MATCH($C260,'Policy Characteristics'!$C:$C,0))),"",INDEX('Policy Characteristics'!J:J,MATCH($C260,'Policy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0" s="427" t="str">
        <f>IF(ISBLANK(INDEX('Policy Characteristics'!K:K,MATCH($C260,'Policy Characteristics'!$C:$C,0))),"",INDEX('Policy Characteristics'!K:K,MATCH($C260,'Policy Characteristics'!$C:$C,0)))</f>
        <v/>
      </c>
      <c r="R260" s="427" t="str">
        <f>IF(ISBLANK(INDEX('Policy Characteristics'!L:L,MATCH($C260,'Policy Characteristics'!$C:$C,0))),"",INDEX('Policy Characteristics'!L:L,MATCH($C260,'Policy Characteristics'!$C:$C,0)))</f>
        <v/>
      </c>
    </row>
    <row r="261" spans="1:18" s="5" customFormat="1" x14ac:dyDescent="0.75">
      <c r="A261" s="427" t="str">
        <f>IF(ISBLANK(INDEX('Policy Characteristics'!A:A,MATCH($C261,'Policy Characteristics'!$C:$C,0))),"",INDEX('Policy Characteristics'!A:A,MATCH($C261,'Policy Characteristics'!$C:$C,0)))</f>
        <v>Electricity Supply</v>
      </c>
      <c r="B261" s="427" t="str">
        <f>IF(ISBLANK(INDEX('Policy Characteristics'!B:B,MATCH($C261,'Policy Characteristics'!$C:$C,0))),"",INDEX('Policy Characteristics'!B:B,MATCH($C261,'Policy Characteristics'!$C:$C,0)))</f>
        <v>Non BAU Mandated Capacity Construction</v>
      </c>
      <c r="C261" s="431" t="str">
        <f t="shared" si="22"/>
        <v>Boolean Use Non BAU Mandated Capacity Construction Schedule</v>
      </c>
      <c r="D261" s="9" t="s">
        <v>80</v>
      </c>
      <c r="E261" s="53"/>
      <c r="F261" s="9" t="s">
        <v>94</v>
      </c>
      <c r="G261" s="53"/>
      <c r="H261" s="54">
        <v>636</v>
      </c>
      <c r="I261" s="53" t="s">
        <v>46</v>
      </c>
      <c r="J261" s="429" t="str">
        <f>IF(ISBLANK(INDEX('Policy Characteristics'!D:D,MATCH($C261,'Policy Characteristics'!$C:$C,0))),"",INDEX('Policy Characteristics'!D:D,MATCH($C261,'Policy Characteristics'!$C:$C,0)))</f>
        <v>Non BAU Mandated Capacity Construction</v>
      </c>
      <c r="K261" s="427" t="str">
        <f>IF(ISBLANK(INDEX('Policy Characteristics'!E:E,MATCH($C261,'Policy Characteristics'!$C:$C,0))),"",INDEX('Policy Characteristics'!E:E,MATCH($C261,'Policy Characteristics'!$C:$C,0)))</f>
        <v/>
      </c>
      <c r="L261" s="427">
        <f>IF(ISBLANK(INDEX('Policy Characteristics'!F:F,MATCH($C261,'Policy Characteristics'!$C:$C,0))),"",INDEX('Policy Characteristics'!F:F,MATCH($C261,'Policy Characteristics'!$C:$C,0)))</f>
        <v>0</v>
      </c>
      <c r="M261" s="427">
        <f>IF(ISBLANK(INDEX('Policy Characteristics'!G:G,MATCH($C261,'Policy Characteristics'!$C:$C,0))),"",INDEX('Policy Characteristics'!G:G,MATCH($C261,'Policy Characteristics'!$C:$C,0)))</f>
        <v>1</v>
      </c>
      <c r="N261" s="427">
        <f>IF(ISBLANK(INDEX('Policy Characteristics'!H:H,MATCH($C261,'Policy Characteristics'!$C:$C,0))),"",INDEX('Policy Characteristics'!H:H,MATCH($C261,'Policy Characteristics'!$C:$C,0)))</f>
        <v>1</v>
      </c>
      <c r="O261" s="427" t="str">
        <f>IF(ISBLANK(INDEX('Policy Characteristics'!I:I,MATCH($C261,'Policy Characteristics'!$C:$C,0))),"",INDEX('Policy Characteristics'!I:I,MATCH($C261,'Policy Characteristics'!$C:$C,0)))</f>
        <v>on/off</v>
      </c>
      <c r="P261" s="427" t="str">
        <f>IF(ISBLANK(INDEX('Policy Characteristics'!J:J,MATCH($C261,'Policy Characteristics'!$C:$C,0))),"",INDEX('Policy Characteristics'!J:J,MATCH($C261,'Policy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1" s="427" t="str">
        <f>IF(ISBLANK(INDEX('Policy Characteristics'!K:K,MATCH($C261,'Policy Characteristics'!$C:$C,0))),"",INDEX('Policy Characteristics'!K:K,MATCH($C261,'Policy Characteristics'!$C:$C,0)))</f>
        <v/>
      </c>
      <c r="R261" s="427" t="str">
        <f>IF(ISBLANK(INDEX('Policy Characteristics'!L:L,MATCH($C261,'Policy Characteristics'!$C:$C,0))),"",INDEX('Policy Characteristics'!L:L,MATCH($C261,'Policy Characteristics'!$C:$C,0)))</f>
        <v/>
      </c>
    </row>
    <row r="262" spans="1:18" s="5" customFormat="1" x14ac:dyDescent="0.75">
      <c r="A262" s="427" t="str">
        <f>IF(ISBLANK(INDEX('Policy Characteristics'!A:A,MATCH($C262,'Policy Characteristics'!$C:$C,0))),"",INDEX('Policy Characteristics'!A:A,MATCH($C262,'Policy Characteristics'!$C:$C,0)))</f>
        <v>Electricity Supply</v>
      </c>
      <c r="B262" s="427" t="str">
        <f>IF(ISBLANK(INDEX('Policy Characteristics'!B:B,MATCH($C262,'Policy Characteristics'!$C:$C,0))),"",INDEX('Policy Characteristics'!B:B,MATCH($C262,'Policy Characteristics'!$C:$C,0)))</f>
        <v>Non BAU Mandated Capacity Construction</v>
      </c>
      <c r="C262" s="431" t="str">
        <f t="shared" si="22"/>
        <v>Boolean Use Non BAU Mandated Capacity Construction Schedule</v>
      </c>
      <c r="D262" s="9" t="s">
        <v>469</v>
      </c>
      <c r="E262" s="53"/>
      <c r="F262" s="9" t="s">
        <v>472</v>
      </c>
      <c r="G262" s="53"/>
      <c r="H262" s="54">
        <v>637</v>
      </c>
      <c r="I262" s="53" t="s">
        <v>46</v>
      </c>
      <c r="J262" s="429" t="str">
        <f>IF(ISBLANK(INDEX('Policy Characteristics'!D:D,MATCH($C262,'Policy Characteristics'!$C:$C,0))),"",INDEX('Policy Characteristics'!D:D,MATCH($C262,'Policy Characteristics'!$C:$C,0)))</f>
        <v>Non BAU Mandated Capacity Construction</v>
      </c>
      <c r="K262" s="427" t="str">
        <f>IF(ISBLANK(INDEX('Policy Characteristics'!E:E,MATCH($C262,'Policy Characteristics'!$C:$C,0))),"",INDEX('Policy Characteristics'!E:E,MATCH($C262,'Policy Characteristics'!$C:$C,0)))</f>
        <v/>
      </c>
      <c r="L262" s="427">
        <f>IF(ISBLANK(INDEX('Policy Characteristics'!F:F,MATCH($C262,'Policy Characteristics'!$C:$C,0))),"",INDEX('Policy Characteristics'!F:F,MATCH($C262,'Policy Characteristics'!$C:$C,0)))</f>
        <v>0</v>
      </c>
      <c r="M262" s="427">
        <f>IF(ISBLANK(INDEX('Policy Characteristics'!G:G,MATCH($C262,'Policy Characteristics'!$C:$C,0))),"",INDEX('Policy Characteristics'!G:G,MATCH($C262,'Policy Characteristics'!$C:$C,0)))</f>
        <v>1</v>
      </c>
      <c r="N262" s="427">
        <f>IF(ISBLANK(INDEX('Policy Characteristics'!H:H,MATCH($C262,'Policy Characteristics'!$C:$C,0))),"",INDEX('Policy Characteristics'!H:H,MATCH($C262,'Policy Characteristics'!$C:$C,0)))</f>
        <v>1</v>
      </c>
      <c r="O262" s="427" t="str">
        <f>IF(ISBLANK(INDEX('Policy Characteristics'!I:I,MATCH($C262,'Policy Characteristics'!$C:$C,0))),"",INDEX('Policy Characteristics'!I:I,MATCH($C262,'Policy Characteristics'!$C:$C,0)))</f>
        <v>on/off</v>
      </c>
      <c r="P262" s="427" t="str">
        <f>IF(ISBLANK(INDEX('Policy Characteristics'!J:J,MATCH($C262,'Policy Characteristics'!$C:$C,0))),"",INDEX('Policy Characteristics'!J:J,MATCH($C262,'Policy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2" s="427" t="str">
        <f>IF(ISBLANK(INDEX('Policy Characteristics'!K:K,MATCH($C262,'Policy Characteristics'!$C:$C,0))),"",INDEX('Policy Characteristics'!K:K,MATCH($C262,'Policy Characteristics'!$C:$C,0)))</f>
        <v/>
      </c>
      <c r="R262" s="427" t="str">
        <f>IF(ISBLANK(INDEX('Policy Characteristics'!L:L,MATCH($C262,'Policy Characteristics'!$C:$C,0))),"",INDEX('Policy Characteristics'!L:L,MATCH($C262,'Policy Characteristics'!$C:$C,0)))</f>
        <v/>
      </c>
    </row>
    <row r="263" spans="1:18" s="5" customFormat="1" x14ac:dyDescent="0.75">
      <c r="A263" s="427" t="str">
        <f>IF(ISBLANK(INDEX('Policy Characteristics'!A:A,MATCH($C263,'Policy Characteristics'!$C:$C,0))),"",INDEX('Policy Characteristics'!A:A,MATCH($C263,'Policy Characteristics'!$C:$C,0)))</f>
        <v>Electricity Supply</v>
      </c>
      <c r="B263" s="427" t="str">
        <f>IF(ISBLANK(INDEX('Policy Characteristics'!B:B,MATCH($C263,'Policy Characteristics'!$C:$C,0))),"",INDEX('Policy Characteristics'!B:B,MATCH($C263,'Policy Characteristics'!$C:$C,0)))</f>
        <v>Non BAU Mandated Capacity Construction</v>
      </c>
      <c r="C263" s="431" t="str">
        <f t="shared" si="22"/>
        <v>Boolean Use Non BAU Mandated Capacity Construction Schedule</v>
      </c>
      <c r="D263" s="9" t="s">
        <v>81</v>
      </c>
      <c r="E263" s="53"/>
      <c r="F263" s="9" t="s">
        <v>95</v>
      </c>
      <c r="G263" s="53"/>
      <c r="H263" s="54">
        <v>638</v>
      </c>
      <c r="I263" s="53" t="s">
        <v>46</v>
      </c>
      <c r="J263" s="429" t="str">
        <f>IF(ISBLANK(INDEX('Policy Characteristics'!D:D,MATCH($C263,'Policy Characteristics'!$C:$C,0))),"",INDEX('Policy Characteristics'!D:D,MATCH($C263,'Policy Characteristics'!$C:$C,0)))</f>
        <v>Non BAU Mandated Capacity Construction</v>
      </c>
      <c r="K263" s="427" t="str">
        <f>IF(ISBLANK(INDEX('Policy Characteristics'!E:E,MATCH($C263,'Policy Characteristics'!$C:$C,0))),"",INDEX('Policy Characteristics'!E:E,MATCH($C263,'Policy Characteristics'!$C:$C,0)))</f>
        <v/>
      </c>
      <c r="L263" s="427">
        <f>IF(ISBLANK(INDEX('Policy Characteristics'!F:F,MATCH($C263,'Policy Characteristics'!$C:$C,0))),"",INDEX('Policy Characteristics'!F:F,MATCH($C263,'Policy Characteristics'!$C:$C,0)))</f>
        <v>0</v>
      </c>
      <c r="M263" s="427">
        <f>IF(ISBLANK(INDEX('Policy Characteristics'!G:G,MATCH($C263,'Policy Characteristics'!$C:$C,0))),"",INDEX('Policy Characteristics'!G:G,MATCH($C263,'Policy Characteristics'!$C:$C,0)))</f>
        <v>1</v>
      </c>
      <c r="N263" s="427">
        <f>IF(ISBLANK(INDEX('Policy Characteristics'!H:H,MATCH($C263,'Policy Characteristics'!$C:$C,0))),"",INDEX('Policy Characteristics'!H:H,MATCH($C263,'Policy Characteristics'!$C:$C,0)))</f>
        <v>1</v>
      </c>
      <c r="O263" s="427" t="str">
        <f>IF(ISBLANK(INDEX('Policy Characteristics'!I:I,MATCH($C263,'Policy Characteristics'!$C:$C,0))),"",INDEX('Policy Characteristics'!I:I,MATCH($C263,'Policy Characteristics'!$C:$C,0)))</f>
        <v>on/off</v>
      </c>
      <c r="P263" s="427" t="str">
        <f>IF(ISBLANK(INDEX('Policy Characteristics'!J:J,MATCH($C263,'Policy Characteristics'!$C:$C,0))),"",INDEX('Policy Characteristics'!J:J,MATCH($C263,'Policy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3" s="427" t="str">
        <f>IF(ISBLANK(INDEX('Policy Characteristics'!K:K,MATCH($C263,'Policy Characteristics'!$C:$C,0))),"",INDEX('Policy Characteristics'!K:K,MATCH($C263,'Policy Characteristics'!$C:$C,0)))</f>
        <v/>
      </c>
      <c r="R263" s="427" t="str">
        <f>IF(ISBLANK(INDEX('Policy Characteristics'!L:L,MATCH($C263,'Policy Characteristics'!$C:$C,0))),"",INDEX('Policy Characteristics'!L:L,MATCH($C263,'Policy Characteristics'!$C:$C,0)))</f>
        <v/>
      </c>
    </row>
    <row r="264" spans="1:18" s="5" customFormat="1" x14ac:dyDescent="0.75">
      <c r="A264" s="427" t="str">
        <f>IF(ISBLANK(INDEX('Policy Characteristics'!A:A,MATCH($C264,'Policy Characteristics'!$C:$C,0))),"",INDEX('Policy Characteristics'!A:A,MATCH($C264,'Policy Characteristics'!$C:$C,0)))</f>
        <v>Electricity Supply</v>
      </c>
      <c r="B264" s="427" t="str">
        <f>IF(ISBLANK(INDEX('Policy Characteristics'!B:B,MATCH($C264,'Policy Characteristics'!$C:$C,0))),"",INDEX('Policy Characteristics'!B:B,MATCH($C264,'Policy Characteristics'!$C:$C,0)))</f>
        <v>Non BAU Mandated Capacity Construction</v>
      </c>
      <c r="C264" s="431" t="str">
        <f t="shared" si="22"/>
        <v>Boolean Use Non BAU Mandated Capacity Construction Schedule</v>
      </c>
      <c r="D264" s="9" t="s">
        <v>82</v>
      </c>
      <c r="E264" s="53"/>
      <c r="F264" s="9" t="s">
        <v>96</v>
      </c>
      <c r="G264" s="53"/>
      <c r="H264" s="54">
        <v>639</v>
      </c>
      <c r="I264" s="53" t="s">
        <v>46</v>
      </c>
      <c r="J264" s="429" t="str">
        <f>IF(ISBLANK(INDEX('Policy Characteristics'!D:D,MATCH($C264,'Policy Characteristics'!$C:$C,0))),"",INDEX('Policy Characteristics'!D:D,MATCH($C264,'Policy Characteristics'!$C:$C,0)))</f>
        <v>Non BAU Mandated Capacity Construction</v>
      </c>
      <c r="K264" s="427" t="str">
        <f>IF(ISBLANK(INDEX('Policy Characteristics'!E:E,MATCH($C264,'Policy Characteristics'!$C:$C,0))),"",INDEX('Policy Characteristics'!E:E,MATCH($C264,'Policy Characteristics'!$C:$C,0)))</f>
        <v/>
      </c>
      <c r="L264" s="427">
        <f>IF(ISBLANK(INDEX('Policy Characteristics'!F:F,MATCH($C264,'Policy Characteristics'!$C:$C,0))),"",INDEX('Policy Characteristics'!F:F,MATCH($C264,'Policy Characteristics'!$C:$C,0)))</f>
        <v>0</v>
      </c>
      <c r="M264" s="427">
        <f>IF(ISBLANK(INDEX('Policy Characteristics'!G:G,MATCH($C264,'Policy Characteristics'!$C:$C,0))),"",INDEX('Policy Characteristics'!G:G,MATCH($C264,'Policy Characteristics'!$C:$C,0)))</f>
        <v>1</v>
      </c>
      <c r="N264" s="427">
        <f>IF(ISBLANK(INDEX('Policy Characteristics'!H:H,MATCH($C264,'Policy Characteristics'!$C:$C,0))),"",INDEX('Policy Characteristics'!H:H,MATCH($C264,'Policy Characteristics'!$C:$C,0)))</f>
        <v>1</v>
      </c>
      <c r="O264" s="427" t="str">
        <f>IF(ISBLANK(INDEX('Policy Characteristics'!I:I,MATCH($C264,'Policy Characteristics'!$C:$C,0))),"",INDEX('Policy Characteristics'!I:I,MATCH($C264,'Policy Characteristics'!$C:$C,0)))</f>
        <v>on/off</v>
      </c>
      <c r="P264" s="427" t="str">
        <f>IF(ISBLANK(INDEX('Policy Characteristics'!J:J,MATCH($C264,'Policy Characteristics'!$C:$C,0))),"",INDEX('Policy Characteristics'!J:J,MATCH($C264,'Policy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4" s="427" t="str">
        <f>IF(ISBLANK(INDEX('Policy Characteristics'!K:K,MATCH($C264,'Policy Characteristics'!$C:$C,0))),"",INDEX('Policy Characteristics'!K:K,MATCH($C264,'Policy Characteristics'!$C:$C,0)))</f>
        <v/>
      </c>
      <c r="R264" s="427" t="str">
        <f>IF(ISBLANK(INDEX('Policy Characteristics'!L:L,MATCH($C264,'Policy Characteristics'!$C:$C,0))),"",INDEX('Policy Characteristics'!L:L,MATCH($C264,'Policy Characteristics'!$C:$C,0)))</f>
        <v/>
      </c>
    </row>
    <row r="265" spans="1:18" s="5" customFormat="1" x14ac:dyDescent="0.75">
      <c r="A265" s="427" t="str">
        <f>IF(ISBLANK(INDEX('Policy Characteristics'!A:A,MATCH($C265,'Policy Characteristics'!$C:$C,0))),"",INDEX('Policy Characteristics'!A:A,MATCH($C265,'Policy Characteristics'!$C:$C,0)))</f>
        <v>Electricity Supply</v>
      </c>
      <c r="B265" s="427" t="str">
        <f>IF(ISBLANK(INDEX('Policy Characteristics'!B:B,MATCH($C265,'Policy Characteristics'!$C:$C,0))),"",INDEX('Policy Characteristics'!B:B,MATCH($C265,'Policy Characteristics'!$C:$C,0)))</f>
        <v>Non BAU Mandated Capacity Construction</v>
      </c>
      <c r="C265" s="431" t="str">
        <f t="shared" si="22"/>
        <v>Boolean Use Non BAU Mandated Capacity Construction Schedule</v>
      </c>
      <c r="D265" s="9" t="s">
        <v>83</v>
      </c>
      <c r="E265" s="53"/>
      <c r="F265" s="9" t="s">
        <v>97</v>
      </c>
      <c r="G265" s="53"/>
      <c r="H265" s="54">
        <v>640</v>
      </c>
      <c r="I265" s="53" t="s">
        <v>46</v>
      </c>
      <c r="J265" s="429" t="str">
        <f>IF(ISBLANK(INDEX('Policy Characteristics'!D:D,MATCH($C265,'Policy Characteristics'!$C:$C,0))),"",INDEX('Policy Characteristics'!D:D,MATCH($C265,'Policy Characteristics'!$C:$C,0)))</f>
        <v>Non BAU Mandated Capacity Construction</v>
      </c>
      <c r="K265" s="427" t="str">
        <f>IF(ISBLANK(INDEX('Policy Characteristics'!E:E,MATCH($C265,'Policy Characteristics'!$C:$C,0))),"",INDEX('Policy Characteristics'!E:E,MATCH($C265,'Policy Characteristics'!$C:$C,0)))</f>
        <v/>
      </c>
      <c r="L265" s="427">
        <f>IF(ISBLANK(INDEX('Policy Characteristics'!F:F,MATCH($C265,'Policy Characteristics'!$C:$C,0))),"",INDEX('Policy Characteristics'!F:F,MATCH($C265,'Policy Characteristics'!$C:$C,0)))</f>
        <v>0</v>
      </c>
      <c r="M265" s="427">
        <f>IF(ISBLANK(INDEX('Policy Characteristics'!G:G,MATCH($C265,'Policy Characteristics'!$C:$C,0))),"",INDEX('Policy Characteristics'!G:G,MATCH($C265,'Policy Characteristics'!$C:$C,0)))</f>
        <v>1</v>
      </c>
      <c r="N265" s="427">
        <f>IF(ISBLANK(INDEX('Policy Characteristics'!H:H,MATCH($C265,'Policy Characteristics'!$C:$C,0))),"",INDEX('Policy Characteristics'!H:H,MATCH($C265,'Policy Characteristics'!$C:$C,0)))</f>
        <v>1</v>
      </c>
      <c r="O265" s="427" t="str">
        <f>IF(ISBLANK(INDEX('Policy Characteristics'!I:I,MATCH($C265,'Policy Characteristics'!$C:$C,0))),"",INDEX('Policy Characteristics'!I:I,MATCH($C265,'Policy Characteristics'!$C:$C,0)))</f>
        <v>on/off</v>
      </c>
      <c r="P265" s="427" t="str">
        <f>IF(ISBLANK(INDEX('Policy Characteristics'!J:J,MATCH($C265,'Policy Characteristics'!$C:$C,0))),"",INDEX('Policy Characteristics'!J:J,MATCH($C265,'Policy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5" s="427" t="str">
        <f>IF(ISBLANK(INDEX('Policy Characteristics'!K:K,MATCH($C265,'Policy Characteristics'!$C:$C,0))),"",INDEX('Policy Characteristics'!K:K,MATCH($C265,'Policy Characteristics'!$C:$C,0)))</f>
        <v/>
      </c>
      <c r="R265" s="427" t="str">
        <f>IF(ISBLANK(INDEX('Policy Characteristics'!L:L,MATCH($C265,'Policy Characteristics'!$C:$C,0))),"",INDEX('Policy Characteristics'!L:L,MATCH($C265,'Policy Characteristics'!$C:$C,0)))</f>
        <v/>
      </c>
    </row>
    <row r="266" spans="1:18" s="5" customFormat="1" x14ac:dyDescent="0.75">
      <c r="A266" s="427" t="str">
        <f>IF(ISBLANK(INDEX('Policy Characteristics'!A:A,MATCH($C266,'Policy Characteristics'!$C:$C,0))),"",INDEX('Policy Characteristics'!A:A,MATCH($C266,'Policy Characteristics'!$C:$C,0)))</f>
        <v>Electricity Supply</v>
      </c>
      <c r="B266" s="427" t="str">
        <f>IF(ISBLANK(INDEX('Policy Characteristics'!B:B,MATCH($C266,'Policy Characteristics'!$C:$C,0))),"",INDEX('Policy Characteristics'!B:B,MATCH($C266,'Policy Characteristics'!$C:$C,0)))</f>
        <v>Non BAU Mandated Capacity Construction</v>
      </c>
      <c r="C266" s="431" t="str">
        <f t="shared" si="22"/>
        <v>Boolean Use Non BAU Mandated Capacity Construction Schedule</v>
      </c>
      <c r="D266" s="9" t="s">
        <v>2509</v>
      </c>
      <c r="E266" s="53"/>
      <c r="F266" s="9" t="s">
        <v>457</v>
      </c>
      <c r="G266" s="53"/>
      <c r="H266" s="54">
        <v>641</v>
      </c>
      <c r="I266" s="53" t="s">
        <v>46</v>
      </c>
      <c r="J266" s="429" t="str">
        <f>IF(ISBLANK(INDEX('Policy Characteristics'!D:D,MATCH($C266,'Policy Characteristics'!$C:$C,0))),"",INDEX('Policy Characteristics'!D:D,MATCH($C266,'Policy Characteristics'!$C:$C,0)))</f>
        <v>Non BAU Mandated Capacity Construction</v>
      </c>
      <c r="K266" s="427" t="str">
        <f>IF(ISBLANK(INDEX('Policy Characteristics'!E:E,MATCH($C266,'Policy Characteristics'!$C:$C,0))),"",INDEX('Policy Characteristics'!E:E,MATCH($C266,'Policy Characteristics'!$C:$C,0)))</f>
        <v/>
      </c>
      <c r="L266" s="427">
        <f>IF(ISBLANK(INDEX('Policy Characteristics'!F:F,MATCH($C266,'Policy Characteristics'!$C:$C,0))),"",INDEX('Policy Characteristics'!F:F,MATCH($C266,'Policy Characteristics'!$C:$C,0)))</f>
        <v>0</v>
      </c>
      <c r="M266" s="427">
        <f>IF(ISBLANK(INDEX('Policy Characteristics'!G:G,MATCH($C266,'Policy Characteristics'!$C:$C,0))),"",INDEX('Policy Characteristics'!G:G,MATCH($C266,'Policy Characteristics'!$C:$C,0)))</f>
        <v>1</v>
      </c>
      <c r="N266" s="427">
        <f>IF(ISBLANK(INDEX('Policy Characteristics'!H:H,MATCH($C266,'Policy Characteristics'!$C:$C,0))),"",INDEX('Policy Characteristics'!H:H,MATCH($C266,'Policy Characteristics'!$C:$C,0)))</f>
        <v>1</v>
      </c>
      <c r="O266" s="427" t="str">
        <f>IF(ISBLANK(INDEX('Policy Characteristics'!I:I,MATCH($C266,'Policy Characteristics'!$C:$C,0))),"",INDEX('Policy Characteristics'!I:I,MATCH($C266,'Policy Characteristics'!$C:$C,0)))</f>
        <v>on/off</v>
      </c>
      <c r="P266" s="427" t="str">
        <f>IF(ISBLANK(INDEX('Policy Characteristics'!J:J,MATCH($C266,'Policy Characteristics'!$C:$C,0))),"",INDEX('Policy Characteristics'!J:J,MATCH($C266,'Policy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6" s="427" t="str">
        <f>IF(ISBLANK(INDEX('Policy Characteristics'!K:K,MATCH($C266,'Policy Characteristics'!$C:$C,0))),"",INDEX('Policy Characteristics'!K:K,MATCH($C266,'Policy Characteristics'!$C:$C,0)))</f>
        <v/>
      </c>
      <c r="R266" s="427" t="str">
        <f>IF(ISBLANK(INDEX('Policy Characteristics'!L:L,MATCH($C266,'Policy Characteristics'!$C:$C,0))),"",INDEX('Policy Characteristics'!L:L,MATCH($C266,'Policy Characteristics'!$C:$C,0)))</f>
        <v/>
      </c>
    </row>
    <row r="267" spans="1:18" s="5" customFormat="1" x14ac:dyDescent="0.75">
      <c r="A267" s="427" t="str">
        <f>IF(ISBLANK(INDEX('Policy Characteristics'!A:A,MATCH($C267,'Policy Characteristics'!$C:$C,0))),"",INDEX('Policy Characteristics'!A:A,MATCH($C267,'Policy Characteristics'!$C:$C,0)))</f>
        <v>Electricity Supply</v>
      </c>
      <c r="B267" s="427" t="str">
        <f>IF(ISBLANK(INDEX('Policy Characteristics'!B:B,MATCH($C267,'Policy Characteristics'!$C:$C,0))),"",INDEX('Policy Characteristics'!B:B,MATCH($C267,'Policy Characteristics'!$C:$C,0)))</f>
        <v>Non BAU Mandated Capacity Construction</v>
      </c>
      <c r="C267" s="431" t="str">
        <f t="shared" si="22"/>
        <v>Boolean Use Non BAU Mandated Capacity Construction Schedule</v>
      </c>
      <c r="D267" s="9" t="s">
        <v>326</v>
      </c>
      <c r="E267" s="53"/>
      <c r="F267" s="9" t="s">
        <v>328</v>
      </c>
      <c r="G267" s="53"/>
      <c r="H267" s="54">
        <v>642</v>
      </c>
      <c r="I267" s="53" t="s">
        <v>46</v>
      </c>
      <c r="J267" s="429" t="str">
        <f>IF(ISBLANK(INDEX('Policy Characteristics'!D:D,MATCH($C267,'Policy Characteristics'!$C:$C,0))),"",INDEX('Policy Characteristics'!D:D,MATCH($C267,'Policy Characteristics'!$C:$C,0)))</f>
        <v>Non BAU Mandated Capacity Construction</v>
      </c>
      <c r="K267" s="427" t="str">
        <f>IF(ISBLANK(INDEX('Policy Characteristics'!E:E,MATCH($C267,'Policy Characteristics'!$C:$C,0))),"",INDEX('Policy Characteristics'!E:E,MATCH($C267,'Policy Characteristics'!$C:$C,0)))</f>
        <v/>
      </c>
      <c r="L267" s="427">
        <f>IF(ISBLANK(INDEX('Policy Characteristics'!F:F,MATCH($C267,'Policy Characteristics'!$C:$C,0))),"",INDEX('Policy Characteristics'!F:F,MATCH($C267,'Policy Characteristics'!$C:$C,0)))</f>
        <v>0</v>
      </c>
      <c r="M267" s="427">
        <f>IF(ISBLANK(INDEX('Policy Characteristics'!G:G,MATCH($C267,'Policy Characteristics'!$C:$C,0))),"",INDEX('Policy Characteristics'!G:G,MATCH($C267,'Policy Characteristics'!$C:$C,0)))</f>
        <v>1</v>
      </c>
      <c r="N267" s="427">
        <f>IF(ISBLANK(INDEX('Policy Characteristics'!H:H,MATCH($C267,'Policy Characteristics'!$C:$C,0))),"",INDEX('Policy Characteristics'!H:H,MATCH($C267,'Policy Characteristics'!$C:$C,0)))</f>
        <v>1</v>
      </c>
      <c r="O267" s="427" t="str">
        <f>IF(ISBLANK(INDEX('Policy Characteristics'!I:I,MATCH($C267,'Policy Characteristics'!$C:$C,0))),"",INDEX('Policy Characteristics'!I:I,MATCH($C267,'Policy Characteristics'!$C:$C,0)))</f>
        <v>on/off</v>
      </c>
      <c r="P267" s="427" t="str">
        <f>IF(ISBLANK(INDEX('Policy Characteristics'!J:J,MATCH($C267,'Policy Characteristics'!$C:$C,0))),"",INDEX('Policy Characteristics'!J:J,MATCH($C267,'Policy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7" s="427" t="str">
        <f>IF(ISBLANK(INDEX('Policy Characteristics'!K:K,MATCH($C267,'Policy Characteristics'!$C:$C,0))),"",INDEX('Policy Characteristics'!K:K,MATCH($C267,'Policy Characteristics'!$C:$C,0)))</f>
        <v/>
      </c>
      <c r="R267" s="427" t="str">
        <f>IF(ISBLANK(INDEX('Policy Characteristics'!L:L,MATCH($C267,'Policy Characteristics'!$C:$C,0))),"",INDEX('Policy Characteristics'!L:L,MATCH($C267,'Policy Characteristics'!$C:$C,0)))</f>
        <v/>
      </c>
    </row>
    <row r="268" spans="1:18" s="5" customFormat="1" x14ac:dyDescent="0.75">
      <c r="A268" s="427" t="str">
        <f>IF(ISBLANK(INDEX('Policy Characteristics'!A:A,MATCH($C268,'Policy Characteristics'!$C:$C,0))),"",INDEX('Policy Characteristics'!A:A,MATCH($C268,'Policy Characteristics'!$C:$C,0)))</f>
        <v>Electricity Supply</v>
      </c>
      <c r="B268" s="427" t="str">
        <f>IF(ISBLANK(INDEX('Policy Characteristics'!B:B,MATCH($C268,'Policy Characteristics'!$C:$C,0))),"",INDEX('Policy Characteristics'!B:B,MATCH($C268,'Policy Characteristics'!$C:$C,0)))</f>
        <v>Non BAU Mandated Capacity Construction</v>
      </c>
      <c r="C268" s="431" t="str">
        <f t="shared" si="22"/>
        <v>Boolean Use Non BAU Mandated Capacity Construction Schedule</v>
      </c>
      <c r="D268" s="9" t="s">
        <v>327</v>
      </c>
      <c r="E268" s="53"/>
      <c r="F268" s="9" t="s">
        <v>329</v>
      </c>
      <c r="G268" s="53"/>
      <c r="H268" s="54">
        <v>643</v>
      </c>
      <c r="I268" s="53" t="s">
        <v>46</v>
      </c>
      <c r="J268" s="429" t="str">
        <f>IF(ISBLANK(INDEX('Policy Characteristics'!D:D,MATCH($C268,'Policy Characteristics'!$C:$C,0))),"",INDEX('Policy Characteristics'!D:D,MATCH($C268,'Policy Characteristics'!$C:$C,0)))</f>
        <v>Non BAU Mandated Capacity Construction</v>
      </c>
      <c r="K268" s="427" t="str">
        <f>IF(ISBLANK(INDEX('Policy Characteristics'!E:E,MATCH($C268,'Policy Characteristics'!$C:$C,0))),"",INDEX('Policy Characteristics'!E:E,MATCH($C268,'Policy Characteristics'!$C:$C,0)))</f>
        <v/>
      </c>
      <c r="L268" s="427">
        <f>IF(ISBLANK(INDEX('Policy Characteristics'!F:F,MATCH($C268,'Policy Characteristics'!$C:$C,0))),"",INDEX('Policy Characteristics'!F:F,MATCH($C268,'Policy Characteristics'!$C:$C,0)))</f>
        <v>0</v>
      </c>
      <c r="M268" s="427">
        <f>IF(ISBLANK(INDEX('Policy Characteristics'!G:G,MATCH($C268,'Policy Characteristics'!$C:$C,0))),"",INDEX('Policy Characteristics'!G:G,MATCH($C268,'Policy Characteristics'!$C:$C,0)))</f>
        <v>1</v>
      </c>
      <c r="N268" s="427">
        <f>IF(ISBLANK(INDEX('Policy Characteristics'!H:H,MATCH($C268,'Policy Characteristics'!$C:$C,0))),"",INDEX('Policy Characteristics'!H:H,MATCH($C268,'Policy Characteristics'!$C:$C,0)))</f>
        <v>1</v>
      </c>
      <c r="O268" s="427" t="str">
        <f>IF(ISBLANK(INDEX('Policy Characteristics'!I:I,MATCH($C268,'Policy Characteristics'!$C:$C,0))),"",INDEX('Policy Characteristics'!I:I,MATCH($C268,'Policy Characteristics'!$C:$C,0)))</f>
        <v>on/off</v>
      </c>
      <c r="P268" s="427" t="str">
        <f>IF(ISBLANK(INDEX('Policy Characteristics'!J:J,MATCH($C268,'Policy Characteristics'!$C:$C,0))),"",INDEX('Policy Characteristics'!J:J,MATCH($C268,'Policy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8" s="427" t="str">
        <f>IF(ISBLANK(INDEX('Policy Characteristics'!K:K,MATCH($C268,'Policy Characteristics'!$C:$C,0))),"",INDEX('Policy Characteristics'!K:K,MATCH($C268,'Policy Characteristics'!$C:$C,0)))</f>
        <v/>
      </c>
      <c r="R268" s="427" t="str">
        <f>IF(ISBLANK(INDEX('Policy Characteristics'!L:L,MATCH($C268,'Policy Characteristics'!$C:$C,0))),"",INDEX('Policy Characteristics'!L:L,MATCH($C268,'Policy Characteristics'!$C:$C,0)))</f>
        <v/>
      </c>
    </row>
    <row r="269" spans="1:18" s="5" customFormat="1" x14ac:dyDescent="0.75">
      <c r="A269" s="427" t="str">
        <f>IF(ISBLANK(INDEX('Policy Characteristics'!A:A,MATCH($C269,'Policy Characteristics'!$C:$C,0))),"",INDEX('Policy Characteristics'!A:A,MATCH($C269,'Policy Characteristics'!$C:$C,0)))</f>
        <v>Electricity Supply</v>
      </c>
      <c r="B269" s="427" t="str">
        <f>IF(ISBLANK(INDEX('Policy Characteristics'!B:B,MATCH($C269,'Policy Characteristics'!$C:$C,0))),"",INDEX('Policy Characteristics'!B:B,MATCH($C269,'Policy Characteristics'!$C:$C,0)))</f>
        <v>Non BAU Mandated Capacity Construction</v>
      </c>
      <c r="C269" s="431" t="str">
        <f t="shared" si="22"/>
        <v>Boolean Use Non BAU Mandated Capacity Construction Schedule</v>
      </c>
      <c r="D269" s="9" t="s">
        <v>465</v>
      </c>
      <c r="E269" s="53"/>
      <c r="F269" s="9" t="s">
        <v>464</v>
      </c>
      <c r="G269" s="53"/>
      <c r="H269" s="54">
        <v>644</v>
      </c>
      <c r="I269" s="53" t="s">
        <v>46</v>
      </c>
      <c r="J269" s="429" t="str">
        <f>IF(ISBLANK(INDEX('Policy Characteristics'!D:D,MATCH($C269,'Policy Characteristics'!$C:$C,0))),"",INDEX('Policy Characteristics'!D:D,MATCH($C269,'Policy Characteristics'!$C:$C,0)))</f>
        <v>Non BAU Mandated Capacity Construction</v>
      </c>
      <c r="K269" s="427" t="str">
        <f>IF(ISBLANK(INDEX('Policy Characteristics'!E:E,MATCH($C269,'Policy Characteristics'!$C:$C,0))),"",INDEX('Policy Characteristics'!E:E,MATCH($C269,'Policy Characteristics'!$C:$C,0)))</f>
        <v/>
      </c>
      <c r="L269" s="427">
        <f>IF(ISBLANK(INDEX('Policy Characteristics'!F:F,MATCH($C269,'Policy Characteristics'!$C:$C,0))),"",INDEX('Policy Characteristics'!F:F,MATCH($C269,'Policy Characteristics'!$C:$C,0)))</f>
        <v>0</v>
      </c>
      <c r="M269" s="427">
        <f>IF(ISBLANK(INDEX('Policy Characteristics'!G:G,MATCH($C269,'Policy Characteristics'!$C:$C,0))),"",INDEX('Policy Characteristics'!G:G,MATCH($C269,'Policy Characteristics'!$C:$C,0)))</f>
        <v>1</v>
      </c>
      <c r="N269" s="427">
        <f>IF(ISBLANK(INDEX('Policy Characteristics'!H:H,MATCH($C269,'Policy Characteristics'!$C:$C,0))),"",INDEX('Policy Characteristics'!H:H,MATCH($C269,'Policy Characteristics'!$C:$C,0)))</f>
        <v>1</v>
      </c>
      <c r="O269" s="427" t="str">
        <f>IF(ISBLANK(INDEX('Policy Characteristics'!I:I,MATCH($C269,'Policy Characteristics'!$C:$C,0))),"",INDEX('Policy Characteristics'!I:I,MATCH($C269,'Policy Characteristics'!$C:$C,0)))</f>
        <v>on/off</v>
      </c>
      <c r="P269" s="427" t="str">
        <f>IF(ISBLANK(INDEX('Policy Characteristics'!J:J,MATCH($C269,'Policy Characteristics'!$C:$C,0))),"",INDEX('Policy Characteristics'!J:J,MATCH($C269,'Policy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9" s="427" t="str">
        <f>IF(ISBLANK(INDEX('Policy Characteristics'!K:K,MATCH($C269,'Policy Characteristics'!$C:$C,0))),"",INDEX('Policy Characteristics'!K:K,MATCH($C269,'Policy Characteristics'!$C:$C,0)))</f>
        <v/>
      </c>
      <c r="R269" s="427" t="str">
        <f>IF(ISBLANK(INDEX('Policy Characteristics'!L:L,MATCH($C269,'Policy Characteristics'!$C:$C,0))),"",INDEX('Policy Characteristics'!L:L,MATCH($C269,'Policy Characteristics'!$C:$C,0)))</f>
        <v/>
      </c>
    </row>
    <row r="270" spans="1:18" s="5" customFormat="1" x14ac:dyDescent="0.75">
      <c r="A270" s="427" t="str">
        <f>IF(ISBLANK(INDEX('Policy Characteristics'!A:A,MATCH($C270,'Policy Characteristics'!$C:$C,0))),"",INDEX('Policy Characteristics'!A:A,MATCH($C270,'Policy Characteristics'!$C:$C,0)))</f>
        <v>Electricity Supply</v>
      </c>
      <c r="B270" s="427" t="str">
        <f>IF(ISBLANK(INDEX('Policy Characteristics'!B:B,MATCH($C270,'Policy Characteristics'!$C:$C,0))),"",INDEX('Policy Characteristics'!B:B,MATCH($C270,'Policy Characteristics'!$C:$C,0)))</f>
        <v>Non BAU Mandated Capacity Construction</v>
      </c>
      <c r="C270" s="431" t="str">
        <f t="shared" si="22"/>
        <v>Boolean Use Non BAU Mandated Capacity Construction Schedule</v>
      </c>
      <c r="D270" s="9" t="s">
        <v>474</v>
      </c>
      <c r="E270" s="53"/>
      <c r="F270" s="9" t="s">
        <v>475</v>
      </c>
      <c r="G270" s="53"/>
      <c r="H270" s="54">
        <v>645</v>
      </c>
      <c r="I270" s="53" t="s">
        <v>46</v>
      </c>
      <c r="J270" s="429" t="str">
        <f>IF(ISBLANK(INDEX('Policy Characteristics'!D:D,MATCH($C270,'Policy Characteristics'!$C:$C,0))),"",INDEX('Policy Characteristics'!D:D,MATCH($C270,'Policy Characteristics'!$C:$C,0)))</f>
        <v>Non BAU Mandated Capacity Construction</v>
      </c>
      <c r="K270" s="427" t="str">
        <f>IF(ISBLANK(INDEX('Policy Characteristics'!E:E,MATCH($C270,'Policy Characteristics'!$C:$C,0))),"",INDEX('Policy Characteristics'!E:E,MATCH($C270,'Policy Characteristics'!$C:$C,0)))</f>
        <v/>
      </c>
      <c r="L270" s="427">
        <f>IF(ISBLANK(INDEX('Policy Characteristics'!F:F,MATCH($C270,'Policy Characteristics'!$C:$C,0))),"",INDEX('Policy Characteristics'!F:F,MATCH($C270,'Policy Characteristics'!$C:$C,0)))</f>
        <v>0</v>
      </c>
      <c r="M270" s="427">
        <f>IF(ISBLANK(INDEX('Policy Characteristics'!G:G,MATCH($C270,'Policy Characteristics'!$C:$C,0))),"",INDEX('Policy Characteristics'!G:G,MATCH($C270,'Policy Characteristics'!$C:$C,0)))</f>
        <v>1</v>
      </c>
      <c r="N270" s="427">
        <f>IF(ISBLANK(INDEX('Policy Characteristics'!H:H,MATCH($C270,'Policy Characteristics'!$C:$C,0))),"",INDEX('Policy Characteristics'!H:H,MATCH($C270,'Policy Characteristics'!$C:$C,0)))</f>
        <v>1</v>
      </c>
      <c r="O270" s="427" t="str">
        <f>IF(ISBLANK(INDEX('Policy Characteristics'!I:I,MATCH($C270,'Policy Characteristics'!$C:$C,0))),"",INDEX('Policy Characteristics'!I:I,MATCH($C270,'Policy Characteristics'!$C:$C,0)))</f>
        <v>on/off</v>
      </c>
      <c r="P270" s="427" t="str">
        <f>IF(ISBLANK(INDEX('Policy Characteristics'!J:J,MATCH($C270,'Policy Characteristics'!$C:$C,0))),"",INDEX('Policy Characteristics'!J:J,MATCH($C270,'Policy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0" s="427" t="str">
        <f>IF(ISBLANK(INDEX('Policy Characteristics'!K:K,MATCH($C270,'Policy Characteristics'!$C:$C,0))),"",INDEX('Policy Characteristics'!K:K,MATCH($C270,'Policy Characteristics'!$C:$C,0)))</f>
        <v/>
      </c>
      <c r="R270" s="427" t="str">
        <f>IF(ISBLANK(INDEX('Policy Characteristics'!L:L,MATCH($C270,'Policy Characteristics'!$C:$C,0))),"",INDEX('Policy Characteristics'!L:L,MATCH($C270,'Policy Characteristics'!$C:$C,0)))</f>
        <v/>
      </c>
    </row>
    <row r="271" spans="1:18" s="5" customFormat="1" x14ac:dyDescent="0.75">
      <c r="A271" s="427" t="str">
        <f>IF(ISBLANK(INDEX('Policy Characteristics'!A:A,MATCH($C271,'Policy Characteristics'!$C:$C,0))),"",INDEX('Policy Characteristics'!A:A,MATCH($C271,'Policy Characteristics'!$C:$C,0)))</f>
        <v>Electricity Supply</v>
      </c>
      <c r="B271" s="427" t="str">
        <f>IF(ISBLANK(INDEX('Policy Characteristics'!B:B,MATCH($C271,'Policy Characteristics'!$C:$C,0))),"",INDEX('Policy Characteristics'!B:B,MATCH($C271,'Policy Characteristics'!$C:$C,0)))</f>
        <v>Non BAU Mandated Capacity Construction</v>
      </c>
      <c r="C271" s="431" t="str">
        <f t="shared" si="22"/>
        <v>Boolean Use Non BAU Mandated Capacity Construction Schedule</v>
      </c>
      <c r="D271" s="9" t="s">
        <v>2882</v>
      </c>
      <c r="E271" s="53"/>
      <c r="F271" s="9" t="s">
        <v>2559</v>
      </c>
      <c r="G271" s="53"/>
      <c r="H271" s="54">
        <v>646</v>
      </c>
      <c r="I271" s="53" t="s">
        <v>46</v>
      </c>
      <c r="J271" s="429" t="str">
        <f>IF(ISBLANK(INDEX('Policy Characteristics'!D:D,MATCH($C271,'Policy Characteristics'!$C:$C,0))),"",INDEX('Policy Characteristics'!D:D,MATCH($C271,'Policy Characteristics'!$C:$C,0)))</f>
        <v>Non BAU Mandated Capacity Construction</v>
      </c>
      <c r="K271" s="427" t="str">
        <f>IF(ISBLANK(INDEX('Policy Characteristics'!E:E,MATCH($C271,'Policy Characteristics'!$C:$C,0))),"",INDEX('Policy Characteristics'!E:E,MATCH($C271,'Policy Characteristics'!$C:$C,0)))</f>
        <v/>
      </c>
      <c r="L271" s="427">
        <f>IF(ISBLANK(INDEX('Policy Characteristics'!F:F,MATCH($C271,'Policy Characteristics'!$C:$C,0))),"",INDEX('Policy Characteristics'!F:F,MATCH($C271,'Policy Characteristics'!$C:$C,0)))</f>
        <v>0</v>
      </c>
      <c r="M271" s="427">
        <f>IF(ISBLANK(INDEX('Policy Characteristics'!G:G,MATCH($C271,'Policy Characteristics'!$C:$C,0))),"",INDEX('Policy Characteristics'!G:G,MATCH($C271,'Policy Characteristics'!$C:$C,0)))</f>
        <v>1</v>
      </c>
      <c r="N271" s="427">
        <f>IF(ISBLANK(INDEX('Policy Characteristics'!H:H,MATCH($C271,'Policy Characteristics'!$C:$C,0))),"",INDEX('Policy Characteristics'!H:H,MATCH($C271,'Policy Characteristics'!$C:$C,0)))</f>
        <v>1</v>
      </c>
      <c r="O271" s="427" t="str">
        <f>IF(ISBLANK(INDEX('Policy Characteristics'!I:I,MATCH($C271,'Policy Characteristics'!$C:$C,0))),"",INDEX('Policy Characteristics'!I:I,MATCH($C271,'Policy Characteristics'!$C:$C,0)))</f>
        <v>on/off</v>
      </c>
      <c r="P271" s="427" t="str">
        <f>IF(ISBLANK(INDEX('Policy Characteristics'!J:J,MATCH($C271,'Policy Characteristics'!$C:$C,0))),"",INDEX('Policy Characteristics'!J:J,MATCH($C271,'Policy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1" s="427" t="str">
        <f>IF(ISBLANK(INDEX('Policy Characteristics'!K:K,MATCH($C271,'Policy Characteristics'!$C:$C,0))),"",INDEX('Policy Characteristics'!K:K,MATCH($C271,'Policy Characteristics'!$C:$C,0)))</f>
        <v/>
      </c>
      <c r="R271" s="427" t="str">
        <f>IF(ISBLANK(INDEX('Policy Characteristics'!L:L,MATCH($C271,'Policy Characteristics'!$C:$C,0))),"",INDEX('Policy Characteristics'!L:L,MATCH($C271,'Policy Characteristics'!$C:$C,0)))</f>
        <v/>
      </c>
    </row>
    <row r="272" spans="1:18" s="5" customFormat="1" x14ac:dyDescent="0.75">
      <c r="A272" s="427" t="str">
        <f>IF(ISBLANK(INDEX('Policy Characteristics'!A:A,MATCH($C272,'Policy Characteristics'!$C:$C,0))),"",INDEX('Policy Characteristics'!A:A,MATCH($C272,'Policy Characteristics'!$C:$C,0)))</f>
        <v>Electricity Supply</v>
      </c>
      <c r="B272" s="427" t="str">
        <f>IF(ISBLANK(INDEX('Policy Characteristics'!B:B,MATCH($C272,'Policy Characteristics'!$C:$C,0))),"",INDEX('Policy Characteristics'!B:B,MATCH($C272,'Policy Characteristics'!$C:$C,0)))</f>
        <v>Non BAU Mandated Capacity Construction</v>
      </c>
      <c r="C272" s="431" t="str">
        <f t="shared" si="22"/>
        <v>Boolean Use Non BAU Mandated Capacity Construction Schedule</v>
      </c>
      <c r="D272" s="9" t="s">
        <v>2883</v>
      </c>
      <c r="E272" s="53"/>
      <c r="F272" s="9" t="s">
        <v>2707</v>
      </c>
      <c r="G272" s="53"/>
      <c r="H272" s="54">
        <v>647</v>
      </c>
      <c r="I272" s="53" t="s">
        <v>46</v>
      </c>
      <c r="J272" s="429" t="str">
        <f>IF(ISBLANK(INDEX('Policy Characteristics'!D:D,MATCH($C272,'Policy Characteristics'!$C:$C,0))),"",INDEX('Policy Characteristics'!D:D,MATCH($C272,'Policy Characteristics'!$C:$C,0)))</f>
        <v>Non BAU Mandated Capacity Construction</v>
      </c>
      <c r="K272" s="427" t="str">
        <f>IF(ISBLANK(INDEX('Policy Characteristics'!E:E,MATCH($C272,'Policy Characteristics'!$C:$C,0))),"",INDEX('Policy Characteristics'!E:E,MATCH($C272,'Policy Characteristics'!$C:$C,0)))</f>
        <v/>
      </c>
      <c r="L272" s="427">
        <f>IF(ISBLANK(INDEX('Policy Characteristics'!F:F,MATCH($C272,'Policy Characteristics'!$C:$C,0))),"",INDEX('Policy Characteristics'!F:F,MATCH($C272,'Policy Characteristics'!$C:$C,0)))</f>
        <v>0</v>
      </c>
      <c r="M272" s="427">
        <f>IF(ISBLANK(INDEX('Policy Characteristics'!G:G,MATCH($C272,'Policy Characteristics'!$C:$C,0))),"",INDEX('Policy Characteristics'!G:G,MATCH($C272,'Policy Characteristics'!$C:$C,0)))</f>
        <v>1</v>
      </c>
      <c r="N272" s="427">
        <f>IF(ISBLANK(INDEX('Policy Characteristics'!H:H,MATCH($C272,'Policy Characteristics'!$C:$C,0))),"",INDEX('Policy Characteristics'!H:H,MATCH($C272,'Policy Characteristics'!$C:$C,0)))</f>
        <v>1</v>
      </c>
      <c r="O272" s="427" t="str">
        <f>IF(ISBLANK(INDEX('Policy Characteristics'!I:I,MATCH($C272,'Policy Characteristics'!$C:$C,0))),"",INDEX('Policy Characteristics'!I:I,MATCH($C272,'Policy Characteristics'!$C:$C,0)))</f>
        <v>on/off</v>
      </c>
      <c r="P272" s="427" t="str">
        <f>IF(ISBLANK(INDEX('Policy Characteristics'!J:J,MATCH($C272,'Policy Characteristics'!$C:$C,0))),"",INDEX('Policy Characteristics'!J:J,MATCH($C272,'Policy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2" s="427" t="str">
        <f>IF(ISBLANK(INDEX('Policy Characteristics'!K:K,MATCH($C272,'Policy Characteristics'!$C:$C,0))),"",INDEX('Policy Characteristics'!K:K,MATCH($C272,'Policy Characteristics'!$C:$C,0)))</f>
        <v/>
      </c>
      <c r="R272" s="427" t="str">
        <f>IF(ISBLANK(INDEX('Policy Characteristics'!L:L,MATCH($C272,'Policy Characteristics'!$C:$C,0))),"",INDEX('Policy Characteristics'!L:L,MATCH($C272,'Policy Characteristics'!$C:$C,0)))</f>
        <v/>
      </c>
    </row>
    <row r="273" spans="1:18" s="5" customFormat="1" x14ac:dyDescent="0.75">
      <c r="A273" s="427" t="str">
        <f>IF(ISBLANK(INDEX('Policy Characteristics'!A:A,MATCH($C273,'Policy Characteristics'!$C:$C,0))),"",INDEX('Policy Characteristics'!A:A,MATCH($C273,'Policy Characteristics'!$C:$C,0)))</f>
        <v>Electricity Supply</v>
      </c>
      <c r="B273" s="427" t="str">
        <f>IF(ISBLANK(INDEX('Policy Characteristics'!B:B,MATCH($C273,'Policy Characteristics'!$C:$C,0))),"",INDEX('Policy Characteristics'!B:B,MATCH($C273,'Policy Characteristics'!$C:$C,0)))</f>
        <v>Non BAU Mandated Capacity Construction</v>
      </c>
      <c r="C273" s="431" t="str">
        <f t="shared" si="22"/>
        <v>Boolean Use Non BAU Mandated Capacity Construction Schedule</v>
      </c>
      <c r="D273" s="9" t="s">
        <v>2884</v>
      </c>
      <c r="E273" s="53"/>
      <c r="F273" s="9" t="s">
        <v>2561</v>
      </c>
      <c r="G273" s="53"/>
      <c r="H273" s="54">
        <v>648</v>
      </c>
      <c r="I273" s="53" t="s">
        <v>46</v>
      </c>
      <c r="J273" s="429" t="str">
        <f>IF(ISBLANK(INDEX('Policy Characteristics'!D:D,MATCH($C273,'Policy Characteristics'!$C:$C,0))),"",INDEX('Policy Characteristics'!D:D,MATCH($C273,'Policy Characteristics'!$C:$C,0)))</f>
        <v>Non BAU Mandated Capacity Construction</v>
      </c>
      <c r="K273" s="427" t="str">
        <f>IF(ISBLANK(INDEX('Policy Characteristics'!E:E,MATCH($C273,'Policy Characteristics'!$C:$C,0))),"",INDEX('Policy Characteristics'!E:E,MATCH($C273,'Policy Characteristics'!$C:$C,0)))</f>
        <v/>
      </c>
      <c r="L273" s="427">
        <f>IF(ISBLANK(INDEX('Policy Characteristics'!F:F,MATCH($C273,'Policy Characteristics'!$C:$C,0))),"",INDEX('Policy Characteristics'!F:F,MATCH($C273,'Policy Characteristics'!$C:$C,0)))</f>
        <v>0</v>
      </c>
      <c r="M273" s="427">
        <f>IF(ISBLANK(INDEX('Policy Characteristics'!G:G,MATCH($C273,'Policy Characteristics'!$C:$C,0))),"",INDEX('Policy Characteristics'!G:G,MATCH($C273,'Policy Characteristics'!$C:$C,0)))</f>
        <v>1</v>
      </c>
      <c r="N273" s="427">
        <f>IF(ISBLANK(INDEX('Policy Characteristics'!H:H,MATCH($C273,'Policy Characteristics'!$C:$C,0))),"",INDEX('Policy Characteristics'!H:H,MATCH($C273,'Policy Characteristics'!$C:$C,0)))</f>
        <v>1</v>
      </c>
      <c r="O273" s="427" t="str">
        <f>IF(ISBLANK(INDEX('Policy Characteristics'!I:I,MATCH($C273,'Policy Characteristics'!$C:$C,0))),"",INDEX('Policy Characteristics'!I:I,MATCH($C273,'Policy Characteristics'!$C:$C,0)))</f>
        <v>on/off</v>
      </c>
      <c r="P273" s="427" t="str">
        <f>IF(ISBLANK(INDEX('Policy Characteristics'!J:J,MATCH($C273,'Policy Characteristics'!$C:$C,0))),"",INDEX('Policy Characteristics'!J:J,MATCH($C273,'Policy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3" s="427" t="str">
        <f>IF(ISBLANK(INDEX('Policy Characteristics'!K:K,MATCH($C273,'Policy Characteristics'!$C:$C,0))),"",INDEX('Policy Characteristics'!K:K,MATCH($C273,'Policy Characteristics'!$C:$C,0)))</f>
        <v/>
      </c>
      <c r="R273" s="427" t="str">
        <f>IF(ISBLANK(INDEX('Policy Characteristics'!L:L,MATCH($C273,'Policy Characteristics'!$C:$C,0))),"",INDEX('Policy Characteristics'!L:L,MATCH($C273,'Policy Characteristics'!$C:$C,0)))</f>
        <v/>
      </c>
    </row>
    <row r="274" spans="1:18" s="5" customFormat="1" x14ac:dyDescent="0.75">
      <c r="A274" s="427" t="str">
        <f>IF(ISBLANK(INDEX('Policy Characteristics'!A:A,MATCH($C274,'Policy Characteristics'!$C:$C,0))),"",INDEX('Policy Characteristics'!A:A,MATCH($C274,'Policy Characteristics'!$C:$C,0)))</f>
        <v>Electricity Supply</v>
      </c>
      <c r="B274" s="427" t="str">
        <f>IF(ISBLANK(INDEX('Policy Characteristics'!B:B,MATCH($C274,'Policy Characteristics'!$C:$C,0))),"",INDEX('Policy Characteristics'!B:B,MATCH($C274,'Policy Characteristics'!$C:$C,0)))</f>
        <v>Non BAU RPS Qualifying Resources</v>
      </c>
      <c r="C274" s="432" t="s">
        <v>378</v>
      </c>
      <c r="D274" s="53"/>
      <c r="E274" s="53"/>
      <c r="F274" s="53"/>
      <c r="G274" s="53"/>
      <c r="H274" s="54">
        <v>649</v>
      </c>
      <c r="I274" s="53" t="s">
        <v>46</v>
      </c>
      <c r="J274" s="429" t="str">
        <f>IF(ISBLANK(INDEX('Policy Characteristics'!D:D,MATCH($C274,'Policy Characteristics'!$C:$C,0))),"",INDEX('Policy Characteristics'!D:D,MATCH($C274,'Policy Characteristics'!$C:$C,0)))</f>
        <v>Non BAU RPS Qualifying Resources</v>
      </c>
      <c r="K274" s="427" t="str">
        <f>IF(ISBLANK(INDEX('Policy Characteristics'!E:E,MATCH($C274,'Policy Characteristics'!$C:$C,0))),"",INDEX('Policy Characteristics'!E:E,MATCH($C274,'Policy Characteristics'!$C:$C,0)))</f>
        <v>elec non BAU RPS qualifying resources</v>
      </c>
      <c r="L274" s="427">
        <f>IF(ISBLANK(INDEX('Policy Characteristics'!F:F,MATCH($C274,'Policy Characteristics'!$C:$C,0))),"",INDEX('Policy Characteristics'!F:F,MATCH($C274,'Policy Characteristics'!$C:$C,0)))</f>
        <v>0</v>
      </c>
      <c r="M274" s="427">
        <f>IF(ISBLANK(INDEX('Policy Characteristics'!G:G,MATCH($C274,'Policy Characteristics'!$C:$C,0))),"",INDEX('Policy Characteristics'!G:G,MATCH($C274,'Policy Characteristics'!$C:$C,0)))</f>
        <v>1</v>
      </c>
      <c r="N274" s="427">
        <f>IF(ISBLANK(INDEX('Policy Characteristics'!H:H,MATCH($C274,'Policy Characteristics'!$C:$C,0))),"",INDEX('Policy Characteristics'!H:H,MATCH($C274,'Policy Characteristics'!$C:$C,0)))</f>
        <v>1</v>
      </c>
      <c r="O274" s="427" t="str">
        <f>IF(ISBLANK(INDEX('Policy Characteristics'!I:I,MATCH($C274,'Policy Characteristics'!$C:$C,0))),"",INDEX('Policy Characteristics'!I:I,MATCH($C274,'Policy Characteristics'!$C:$C,0)))</f>
        <v>on/off</v>
      </c>
      <c r="P274" s="427" t="str">
        <f>IF(ISBLANK(INDEX('Policy Characteristics'!J:J,MATCH($C274,'Policy Characteristics'!$C:$C,0))),"",INDEX('Policy Characteristics'!J:J,MATCH($C274,'Policy Characteristics'!$C:$C,0)))</f>
        <v/>
      </c>
      <c r="Q274" s="427" t="str">
        <f>IF(ISBLANK(INDEX('Policy Characteristics'!K:K,MATCH($C274,'Policy Characteristics'!$C:$C,0))),"",INDEX('Policy Characteristics'!K:K,MATCH($C274,'Policy Characteristics'!$C:$C,0)))</f>
        <v/>
      </c>
      <c r="R274" s="427" t="str">
        <f>IF(ISBLANK(INDEX('Policy Characteristics'!L:L,MATCH($C274,'Policy Characteristics'!$C:$C,0))),"",INDEX('Policy Characteristics'!L:L,MATCH($C274,'Policy Characteristics'!$C:$C,0)))</f>
        <v/>
      </c>
    </row>
    <row r="275" spans="1:18" s="5" customFormat="1" x14ac:dyDescent="0.75">
      <c r="A275" s="427" t="str">
        <f>IF(ISBLANK(INDEX('Policy Characteristics'!A:A,MATCH($C275,'Policy Characteristics'!$C:$C,0))),"",INDEX('Policy Characteristics'!A:A,MATCH($C275,'Policy Characteristics'!$C:$C,0)))</f>
        <v>Electricity Supply</v>
      </c>
      <c r="B275" s="427" t="str">
        <f>IF(ISBLANK(INDEX('Policy Characteristics'!B:B,MATCH($C275,'Policy Characteristics'!$C:$C,0))),"",INDEX('Policy Characteristics'!B:B,MATCH($C275,'Policy Characteristics'!$C:$C,0)))</f>
        <v>Nuclear Plant Lifetime Extension</v>
      </c>
      <c r="C275" s="432" t="s">
        <v>2322</v>
      </c>
      <c r="D275" s="9"/>
      <c r="E275" s="55"/>
      <c r="F275" s="9"/>
      <c r="G275" s="55"/>
      <c r="H275" s="54">
        <v>35</v>
      </c>
      <c r="I275" s="9" t="s">
        <v>46</v>
      </c>
      <c r="J275" s="429" t="str">
        <f>IF(ISBLANK(INDEX('Policy Characteristics'!D:D,MATCH($C275,'Policy Characteristics'!$C:$C,0))),"",INDEX('Policy Characteristics'!D:D,MATCH($C275,'Policy Characteristics'!$C:$C,0)))</f>
        <v>Nuclear Lifetime Extension</v>
      </c>
      <c r="K275" s="427" t="str">
        <f>IF(ISBLANK(INDEX('Policy Characteristics'!E:E,MATCH($C275,'Policy Characteristics'!$C:$C,0))),"",INDEX('Policy Characteristics'!E:E,MATCH($C275,'Policy Characteristics'!$C:$C,0)))</f>
        <v/>
      </c>
      <c r="L275" s="427">
        <f>IF(ISBLANK(INDEX('Policy Characteristics'!F:F,MATCH($C275,'Policy Characteristics'!$C:$C,0))),"",INDEX('Policy Characteristics'!F:F,MATCH($C275,'Policy Characteristics'!$C:$C,0)))</f>
        <v>0</v>
      </c>
      <c r="M275" s="427">
        <f>IF(ISBLANK(INDEX('Policy Characteristics'!G:G,MATCH($C275,'Policy Characteristics'!$C:$C,0))),"",INDEX('Policy Characteristics'!G:G,MATCH($C275,'Policy Characteristics'!$C:$C,0)))</f>
        <v>20</v>
      </c>
      <c r="N275" s="427">
        <f>IF(ISBLANK(INDEX('Policy Characteristics'!H:H,MATCH($C275,'Policy Characteristics'!$C:$C,0))),"",INDEX('Policy Characteristics'!H:H,MATCH($C275,'Policy Characteristics'!$C:$C,0)))</f>
        <v>1</v>
      </c>
      <c r="O275" s="427" t="str">
        <f>IF(ISBLANK(INDEX('Policy Characteristics'!I:I,MATCH($C275,'Policy Characteristics'!$C:$C,0))),"",INDEX('Policy Characteristics'!I:I,MATCH($C275,'Policy Characteristics'!$C:$C,0)))</f>
        <v>year(s)</v>
      </c>
      <c r="P275" s="427" t="str">
        <f>IF(ISBLANK(INDEX('Policy Characteristics'!J:J,MATCH($C275,'Policy Characteristics'!$C:$C,0))),"",INDEX('Policy Characteristics'!J:J,MATCH($C275,'Policy Characteristics'!$C:$C,0)))</f>
        <v>**Description:** This policy extends the lifetime of all nuclear plants by the specified number of years.</v>
      </c>
      <c r="Q275" s="427" t="str">
        <f>IF(ISBLANK(INDEX('Policy Characteristics'!K:K,MATCH($C275,'Policy Characteristics'!$C:$C,0))),"",INDEX('Policy Characteristics'!K:K,MATCH($C275,'Policy Characteristics'!$C:$C,0)))</f>
        <v>electricity-sector-main.html#life-ext</v>
      </c>
      <c r="R275" s="427" t="str">
        <f>IF(ISBLANK(INDEX('Policy Characteristics'!L:L,MATCH($C275,'Policy Characteristics'!$C:$C,0))),"",INDEX('Policy Characteristics'!L:L,MATCH($C275,'Policy Characteristics'!$C:$C,0)))</f>
        <v>nuclear-lifetime-extension.html</v>
      </c>
    </row>
    <row r="276" spans="1:18" s="2" customFormat="1" x14ac:dyDescent="0.75">
      <c r="A276" s="427" t="str">
        <f>IF(ISBLANK(INDEX('Policy Characteristics'!A:A,MATCH($C276,'Policy Characteristics'!$C:$C,0))),"",INDEX('Policy Characteristics'!A:A,MATCH($C276,'Policy Characteristics'!$C:$C,0)))</f>
        <v>Electricity Supply</v>
      </c>
      <c r="B276" s="427" t="str">
        <f>IF(ISBLANK(INDEX('Policy Characteristics'!B:B,MATCH($C276,'Policy Characteristics'!$C:$C,0))),"",INDEX('Policy Characteristics'!B:B,MATCH($C276,'Policy Characteristics'!$C:$C,0)))</f>
        <v>Reduce Plant Downtime</v>
      </c>
      <c r="C276" s="430" t="s">
        <v>267</v>
      </c>
      <c r="D276" s="9" t="s">
        <v>468</v>
      </c>
      <c r="E276" s="9" t="s">
        <v>268</v>
      </c>
      <c r="F276" s="53"/>
      <c r="G276" s="9"/>
      <c r="H276" s="56">
        <v>650</v>
      </c>
      <c r="I276" s="9" t="s">
        <v>46</v>
      </c>
      <c r="J276" s="429" t="str">
        <f>IF(ISBLANK(INDEX('Policy Characteristics'!D:D,MATCH($C276,'Policy Characteristics'!$C:$C,0))),"",INDEX('Policy Characteristics'!D:D,MATCH($C276,'Policy Characteristics'!$C:$C,0)))</f>
        <v>Reduce Plant Downtime</v>
      </c>
      <c r="K276" s="427" t="str">
        <f>IF(ISBLANK(INDEX('Policy Characteristics'!E:E,MATCH($C276,'Policy Characteristics'!$C:$C,0))),"",INDEX('Policy Characteristics'!E:E,MATCH($C276,'Policy Characteristics'!$C:$C,0)))</f>
        <v>elec reduce plant downtime</v>
      </c>
      <c r="L276" s="450">
        <f>IF(ISBLANK(INDEX('Policy Characteristics'!F:F,MATCH($C276,'Policy Characteristics'!$C:$C,0))),"",INDEX('Policy Characteristics'!F:F,MATCH($C276,'Policy Characteristics'!$C:$C,0)))</f>
        <v>0</v>
      </c>
      <c r="M276" s="450">
        <f>IF(ISBLANK(INDEX('Policy Characteristics'!G:G,MATCH($C276,'Policy Characteristics'!$C:$C,0))),"",INDEX('Policy Characteristics'!G:G,MATCH($C276,'Policy Characteristics'!$C:$C,0)))</f>
        <v>0.6</v>
      </c>
      <c r="N276" s="450">
        <f>IF(ISBLANK(INDEX('Policy Characteristics'!H:H,MATCH($C276,'Policy Characteristics'!$C:$C,0))),"",INDEX('Policy Characteristics'!H:H,MATCH($C276,'Policy Characteristics'!$C:$C,0)))</f>
        <v>0.01</v>
      </c>
      <c r="O276" s="427" t="str">
        <f>IF(ISBLANK(INDEX('Policy Characteristics'!I:I,MATCH($C276,'Policy Characteristics'!$C:$C,0))),"",INDEX('Policy Characteristics'!I:I,MATCH($C276,'Policy Characteristics'!$C:$C,0)))</f>
        <v>% reduction in downtime</v>
      </c>
      <c r="P276" s="42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427" t="str">
        <f>IF(ISBLANK(INDEX('Policy Characteristics'!K:K,MATCH($C276,'Policy Characteristics'!$C:$C,0))),"",INDEX('Policy Characteristics'!K:K,MATCH($C276,'Policy Characteristics'!$C:$C,0)))</f>
        <v>electricity-sector-main.html#red-downtime</v>
      </c>
      <c r="R276" s="427" t="str">
        <f>IF(ISBLANK(INDEX('Policy Characteristics'!L:L,MATCH($C276,'Policy Characteristics'!$C:$C,0))),"",INDEX('Policy Characteristics'!L:L,MATCH($C276,'Policy Characteristics'!$C:$C,0)))</f>
        <v>reduce-downtime.html</v>
      </c>
    </row>
    <row r="277" spans="1:18" s="2" customFormat="1" x14ac:dyDescent="0.75">
      <c r="A277" s="427" t="str">
        <f>IF(ISBLANK(INDEX('Policy Characteristics'!A:A,MATCH($C277,'Policy Characteristics'!$C:$C,0))),"",INDEX('Policy Characteristics'!A:A,MATCH($C277,'Policy Characteristics'!$C:$C,0)))</f>
        <v>Electricity Supply</v>
      </c>
      <c r="B277" s="427" t="str">
        <f>IF(ISBLANK(INDEX('Policy Characteristics'!B:B,MATCH($C277,'Policy Characteristics'!$C:$C,0))),"",INDEX('Policy Characteristics'!B:B,MATCH($C277,'Policy Characteristics'!$C:$C,0)))</f>
        <v>Reduce Plant Downtime</v>
      </c>
      <c r="C277" s="434" t="str">
        <f t="shared" ref="C277:C306" si="23">C$276</f>
        <v>Percentage Reduction in Plant Downtime</v>
      </c>
      <c r="D277" s="9" t="s">
        <v>468</v>
      </c>
      <c r="E277" s="9" t="s">
        <v>269</v>
      </c>
      <c r="F277" s="53"/>
      <c r="G277" s="9"/>
      <c r="H277" s="56">
        <v>651</v>
      </c>
      <c r="I277" s="9" t="s">
        <v>46</v>
      </c>
      <c r="J277" s="429" t="str">
        <f>IF(ISBLANK(INDEX('Policy Characteristics'!D:D,MATCH($C277,'Policy Characteristics'!$C:$C,0))),"",INDEX('Policy Characteristics'!D:D,MATCH($C277,'Policy Characteristics'!$C:$C,0)))</f>
        <v>Reduce Plant Downtime</v>
      </c>
      <c r="K277" s="427" t="str">
        <f>IF(ISBLANK(INDEX('Policy Characteristics'!E:E,MATCH($C277,'Policy Characteristics'!$C:$C,0))),"",INDEX('Policy Characteristics'!E:E,MATCH($C277,'Policy Characteristics'!$C:$C,0)))</f>
        <v>elec reduce plant downtime</v>
      </c>
      <c r="L277" s="450">
        <f>IF(ISBLANK(INDEX('Policy Characteristics'!F:F,MATCH($C277,'Policy Characteristics'!$C:$C,0))),"",INDEX('Policy Characteristics'!F:F,MATCH($C277,'Policy Characteristics'!$C:$C,0)))</f>
        <v>0</v>
      </c>
      <c r="M277" s="450">
        <f>IF(ISBLANK(INDEX('Policy Characteristics'!G:G,MATCH($C277,'Policy Characteristics'!$C:$C,0))),"",INDEX('Policy Characteristics'!G:G,MATCH($C277,'Policy Characteristics'!$C:$C,0)))</f>
        <v>0.6</v>
      </c>
      <c r="N277" s="450">
        <f>IF(ISBLANK(INDEX('Policy Characteristics'!H:H,MATCH($C277,'Policy Characteristics'!$C:$C,0))),"",INDEX('Policy Characteristics'!H:H,MATCH($C277,'Policy Characteristics'!$C:$C,0)))</f>
        <v>0.01</v>
      </c>
      <c r="O277" s="427" t="str">
        <f>IF(ISBLANK(INDEX('Policy Characteristics'!I:I,MATCH($C277,'Policy Characteristics'!$C:$C,0))),"",INDEX('Policy Characteristics'!I:I,MATCH($C277,'Policy Characteristics'!$C:$C,0)))</f>
        <v>% reduction in downtime</v>
      </c>
      <c r="P277" s="42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427" t="str">
        <f>IF(ISBLANK(INDEX('Policy Characteristics'!K:K,MATCH($C277,'Policy Characteristics'!$C:$C,0))),"",INDEX('Policy Characteristics'!K:K,MATCH($C277,'Policy Characteristics'!$C:$C,0)))</f>
        <v>electricity-sector-main.html#red-downtime</v>
      </c>
      <c r="R277" s="427" t="str">
        <f>IF(ISBLANK(INDEX('Policy Characteristics'!L:L,MATCH($C277,'Policy Characteristics'!$C:$C,0))),"",INDEX('Policy Characteristics'!L:L,MATCH($C277,'Policy Characteristics'!$C:$C,0)))</f>
        <v>reduce-downtime.html</v>
      </c>
    </row>
    <row r="278" spans="1:18" s="2" customFormat="1" x14ac:dyDescent="0.75">
      <c r="A278" s="427" t="str">
        <f>IF(ISBLANK(INDEX('Policy Characteristics'!A:A,MATCH($C278,'Policy Characteristics'!$C:$C,0))),"",INDEX('Policy Characteristics'!A:A,MATCH($C278,'Policy Characteristics'!$C:$C,0)))</f>
        <v>Electricity Supply</v>
      </c>
      <c r="B278" s="427" t="str">
        <f>IF(ISBLANK(INDEX('Policy Characteristics'!B:B,MATCH($C278,'Policy Characteristics'!$C:$C,0))),"",INDEX('Policy Characteristics'!B:B,MATCH($C278,'Policy Characteristics'!$C:$C,0)))</f>
        <v>Reduce Plant Downtime</v>
      </c>
      <c r="C278" s="434" t="str">
        <f t="shared" si="23"/>
        <v>Percentage Reduction in Plant Downtime</v>
      </c>
      <c r="D278" s="9" t="s">
        <v>468</v>
      </c>
      <c r="E278" s="9" t="s">
        <v>270</v>
      </c>
      <c r="F278" s="53"/>
      <c r="G278" s="9"/>
      <c r="H278" s="56">
        <v>652</v>
      </c>
      <c r="I278" s="9" t="s">
        <v>46</v>
      </c>
      <c r="J278" s="429" t="str">
        <f>IF(ISBLANK(INDEX('Policy Characteristics'!D:D,MATCH($C278,'Policy Characteristics'!$C:$C,0))),"",INDEX('Policy Characteristics'!D:D,MATCH($C278,'Policy Characteristics'!$C:$C,0)))</f>
        <v>Reduce Plant Downtime</v>
      </c>
      <c r="K278" s="427" t="str">
        <f>IF(ISBLANK(INDEX('Policy Characteristics'!E:E,MATCH($C278,'Policy Characteristics'!$C:$C,0))),"",INDEX('Policy Characteristics'!E:E,MATCH($C278,'Policy Characteristics'!$C:$C,0)))</f>
        <v>elec reduce plant downtime</v>
      </c>
      <c r="L278" s="450">
        <f>IF(ISBLANK(INDEX('Policy Characteristics'!F:F,MATCH($C278,'Policy Characteristics'!$C:$C,0))),"",INDEX('Policy Characteristics'!F:F,MATCH($C278,'Policy Characteristics'!$C:$C,0)))</f>
        <v>0</v>
      </c>
      <c r="M278" s="450">
        <f>IF(ISBLANK(INDEX('Policy Characteristics'!G:G,MATCH($C278,'Policy Characteristics'!$C:$C,0))),"",INDEX('Policy Characteristics'!G:G,MATCH($C278,'Policy Characteristics'!$C:$C,0)))</f>
        <v>0.6</v>
      </c>
      <c r="N278" s="450">
        <f>IF(ISBLANK(INDEX('Policy Characteristics'!H:H,MATCH($C278,'Policy Characteristics'!$C:$C,0))),"",INDEX('Policy Characteristics'!H:H,MATCH($C278,'Policy Characteristics'!$C:$C,0)))</f>
        <v>0.01</v>
      </c>
      <c r="O278" s="427" t="str">
        <f>IF(ISBLANK(INDEX('Policy Characteristics'!I:I,MATCH($C278,'Policy Characteristics'!$C:$C,0))),"",INDEX('Policy Characteristics'!I:I,MATCH($C278,'Policy Characteristics'!$C:$C,0)))</f>
        <v>% reduction in downtime</v>
      </c>
      <c r="P278" s="42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427" t="str">
        <f>IF(ISBLANK(INDEX('Policy Characteristics'!K:K,MATCH($C278,'Policy Characteristics'!$C:$C,0))),"",INDEX('Policy Characteristics'!K:K,MATCH($C278,'Policy Characteristics'!$C:$C,0)))</f>
        <v>electricity-sector-main.html#red-downtime</v>
      </c>
      <c r="R278" s="427" t="str">
        <f>IF(ISBLANK(INDEX('Policy Characteristics'!L:L,MATCH($C278,'Policy Characteristics'!$C:$C,0))),"",INDEX('Policy Characteristics'!L:L,MATCH($C278,'Policy Characteristics'!$C:$C,0)))</f>
        <v>reduce-downtime.html</v>
      </c>
    </row>
    <row r="279" spans="1:18" s="2" customFormat="1" x14ac:dyDescent="0.75">
      <c r="A279" s="427" t="str">
        <f>IF(ISBLANK(INDEX('Policy Characteristics'!A:A,MATCH($C279,'Policy Characteristics'!$C:$C,0))),"",INDEX('Policy Characteristics'!A:A,MATCH($C279,'Policy Characteristics'!$C:$C,0)))</f>
        <v>Electricity Supply</v>
      </c>
      <c r="B279" s="427" t="str">
        <f>IF(ISBLANK(INDEX('Policy Characteristics'!B:B,MATCH($C279,'Policy Characteristics'!$C:$C,0))),"",INDEX('Policy Characteristics'!B:B,MATCH($C279,'Policy Characteristics'!$C:$C,0)))</f>
        <v>Reduce Plant Downtime</v>
      </c>
      <c r="C279" s="434" t="str">
        <f t="shared" si="23"/>
        <v>Percentage Reduction in Plant Downtime</v>
      </c>
      <c r="D279" s="9" t="s">
        <v>324</v>
      </c>
      <c r="E279" s="9" t="s">
        <v>268</v>
      </c>
      <c r="F279" s="9" t="s">
        <v>322</v>
      </c>
      <c r="G279" s="9" t="s">
        <v>325</v>
      </c>
      <c r="H279" s="56">
        <v>141</v>
      </c>
      <c r="I279" s="9" t="s">
        <v>45</v>
      </c>
      <c r="J279" s="429" t="str">
        <f>IF(ISBLANK(INDEX('Policy Characteristics'!D:D,MATCH($C279,'Policy Characteristics'!$C:$C,0))),"",INDEX('Policy Characteristics'!D:D,MATCH($C279,'Policy Characteristics'!$C:$C,0)))</f>
        <v>Reduce Plant Downtime</v>
      </c>
      <c r="K279" s="427" t="str">
        <f>IF(ISBLANK(INDEX('Policy Characteristics'!E:E,MATCH($C279,'Policy Characteristics'!$C:$C,0))),"",INDEX('Policy Characteristics'!E:E,MATCH($C279,'Policy Characteristics'!$C:$C,0)))</f>
        <v>elec reduce plant downtime</v>
      </c>
      <c r="L279" s="450">
        <f>IF(ISBLANK(INDEX('Policy Characteristics'!F:F,MATCH($C279,'Policy Characteristics'!$C:$C,0))),"",INDEX('Policy Characteristics'!F:F,MATCH($C279,'Policy Characteristics'!$C:$C,0)))</f>
        <v>0</v>
      </c>
      <c r="M279" s="450">
        <f>IF(ISBLANK(INDEX('Policy Characteristics'!G:G,MATCH($C279,'Policy Characteristics'!$C:$C,0))),"",INDEX('Policy Characteristics'!G:G,MATCH($C279,'Policy Characteristics'!$C:$C,0)))</f>
        <v>0.6</v>
      </c>
      <c r="N279" s="450">
        <f>IF(ISBLANK(INDEX('Policy Characteristics'!H:H,MATCH($C279,'Policy Characteristics'!$C:$C,0))),"",INDEX('Policy Characteristics'!H:H,MATCH($C279,'Policy Characteristics'!$C:$C,0)))</f>
        <v>0.01</v>
      </c>
      <c r="O279" s="427" t="str">
        <f>IF(ISBLANK(INDEX('Policy Characteristics'!I:I,MATCH($C279,'Policy Characteristics'!$C:$C,0))),"",INDEX('Policy Characteristics'!I:I,MATCH($C279,'Policy Characteristics'!$C:$C,0)))</f>
        <v>% reduction in downtime</v>
      </c>
      <c r="P279" s="42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427" t="str">
        <f>IF(ISBLANK(INDEX('Policy Characteristics'!K:K,MATCH($C279,'Policy Characteristics'!$C:$C,0))),"",INDEX('Policy Characteristics'!K:K,MATCH($C279,'Policy Characteristics'!$C:$C,0)))</f>
        <v>electricity-sector-main.html#red-downtime</v>
      </c>
      <c r="R279" s="427" t="str">
        <f>IF(ISBLANK(INDEX('Policy Characteristics'!L:L,MATCH($C279,'Policy Characteristics'!$C:$C,0))),"",INDEX('Policy Characteristics'!L:L,MATCH($C279,'Policy Characteristics'!$C:$C,0)))</f>
        <v>reduce-downtime.html</v>
      </c>
    </row>
    <row r="280" spans="1:18" s="2" customFormat="1" x14ac:dyDescent="0.75">
      <c r="A280" s="427" t="str">
        <f>IF(ISBLANK(INDEX('Policy Characteristics'!A:A,MATCH($C280,'Policy Characteristics'!$C:$C,0))),"",INDEX('Policy Characteristics'!A:A,MATCH($C280,'Policy Characteristics'!$C:$C,0)))</f>
        <v>Electricity Supply</v>
      </c>
      <c r="B280" s="427" t="str">
        <f>IF(ISBLANK(INDEX('Policy Characteristics'!B:B,MATCH($C280,'Policy Characteristics'!$C:$C,0))),"",INDEX('Policy Characteristics'!B:B,MATCH($C280,'Policy Characteristics'!$C:$C,0)))</f>
        <v>Reduce Plant Downtime</v>
      </c>
      <c r="C280" s="434" t="str">
        <f t="shared" si="23"/>
        <v>Percentage Reduction in Plant Downtime</v>
      </c>
      <c r="D280" s="9" t="s">
        <v>324</v>
      </c>
      <c r="E280" s="9" t="s">
        <v>269</v>
      </c>
      <c r="F280" s="9"/>
      <c r="G280" s="9"/>
      <c r="H280" s="56">
        <v>653</v>
      </c>
      <c r="I280" s="9" t="s">
        <v>46</v>
      </c>
      <c r="J280" s="429" t="str">
        <f>IF(ISBLANK(INDEX('Policy Characteristics'!D:D,MATCH($C280,'Policy Characteristics'!$C:$C,0))),"",INDEX('Policy Characteristics'!D:D,MATCH($C280,'Policy Characteristics'!$C:$C,0)))</f>
        <v>Reduce Plant Downtime</v>
      </c>
      <c r="K280" s="427" t="str">
        <f>IF(ISBLANK(INDEX('Policy Characteristics'!E:E,MATCH($C280,'Policy Characteristics'!$C:$C,0))),"",INDEX('Policy Characteristics'!E:E,MATCH($C280,'Policy Characteristics'!$C:$C,0)))</f>
        <v>elec reduce plant downtime</v>
      </c>
      <c r="L280" s="450">
        <f>IF(ISBLANK(INDEX('Policy Characteristics'!F:F,MATCH($C280,'Policy Characteristics'!$C:$C,0))),"",INDEX('Policy Characteristics'!F:F,MATCH($C280,'Policy Characteristics'!$C:$C,0)))</f>
        <v>0</v>
      </c>
      <c r="M280" s="450">
        <f>IF(ISBLANK(INDEX('Policy Characteristics'!G:G,MATCH($C280,'Policy Characteristics'!$C:$C,0))),"",INDEX('Policy Characteristics'!G:G,MATCH($C280,'Policy Characteristics'!$C:$C,0)))</f>
        <v>0.6</v>
      </c>
      <c r="N280" s="450">
        <f>IF(ISBLANK(INDEX('Policy Characteristics'!H:H,MATCH($C280,'Policy Characteristics'!$C:$C,0))),"",INDEX('Policy Characteristics'!H:H,MATCH($C280,'Policy Characteristics'!$C:$C,0)))</f>
        <v>0.01</v>
      </c>
      <c r="O280" s="427" t="str">
        <f>IF(ISBLANK(INDEX('Policy Characteristics'!I:I,MATCH($C280,'Policy Characteristics'!$C:$C,0))),"",INDEX('Policy Characteristics'!I:I,MATCH($C280,'Policy Characteristics'!$C:$C,0)))</f>
        <v>% reduction in downtime</v>
      </c>
      <c r="P280" s="42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427" t="str">
        <f>IF(ISBLANK(INDEX('Policy Characteristics'!K:K,MATCH($C280,'Policy Characteristics'!$C:$C,0))),"",INDEX('Policy Characteristics'!K:K,MATCH($C280,'Policy Characteristics'!$C:$C,0)))</f>
        <v>electricity-sector-main.html#red-downtime</v>
      </c>
      <c r="R280" s="427" t="str">
        <f>IF(ISBLANK(INDEX('Policy Characteristics'!L:L,MATCH($C280,'Policy Characteristics'!$C:$C,0))),"",INDEX('Policy Characteristics'!L:L,MATCH($C280,'Policy Characteristics'!$C:$C,0)))</f>
        <v>reduce-downtime.html</v>
      </c>
    </row>
    <row r="281" spans="1:18" s="2" customFormat="1" x14ac:dyDescent="0.75">
      <c r="A281" s="427" t="str">
        <f>IF(ISBLANK(INDEX('Policy Characteristics'!A:A,MATCH($C281,'Policy Characteristics'!$C:$C,0))),"",INDEX('Policy Characteristics'!A:A,MATCH($C281,'Policy Characteristics'!$C:$C,0)))</f>
        <v>Electricity Supply</v>
      </c>
      <c r="B281" s="427" t="str">
        <f>IF(ISBLANK(INDEX('Policy Characteristics'!B:B,MATCH($C281,'Policy Characteristics'!$C:$C,0))),"",INDEX('Policy Characteristics'!B:B,MATCH($C281,'Policy Characteristics'!$C:$C,0)))</f>
        <v>Reduce Plant Downtime</v>
      </c>
      <c r="C281" s="434" t="str">
        <f t="shared" si="23"/>
        <v>Percentage Reduction in Plant Downtime</v>
      </c>
      <c r="D281" s="9" t="s">
        <v>324</v>
      </c>
      <c r="E281" s="9" t="s">
        <v>270</v>
      </c>
      <c r="F281" s="9"/>
      <c r="G281" s="9"/>
      <c r="H281" s="56">
        <v>654</v>
      </c>
      <c r="I281" s="9" t="s">
        <v>46</v>
      </c>
      <c r="J281" s="429" t="str">
        <f>IF(ISBLANK(INDEX('Policy Characteristics'!D:D,MATCH($C281,'Policy Characteristics'!$C:$C,0))),"",INDEX('Policy Characteristics'!D:D,MATCH($C281,'Policy Characteristics'!$C:$C,0)))</f>
        <v>Reduce Plant Downtime</v>
      </c>
      <c r="K281" s="427" t="str">
        <f>IF(ISBLANK(INDEX('Policy Characteristics'!E:E,MATCH($C281,'Policy Characteristics'!$C:$C,0))),"",INDEX('Policy Characteristics'!E:E,MATCH($C281,'Policy Characteristics'!$C:$C,0)))</f>
        <v>elec reduce plant downtime</v>
      </c>
      <c r="L281" s="450">
        <f>IF(ISBLANK(INDEX('Policy Characteristics'!F:F,MATCH($C281,'Policy Characteristics'!$C:$C,0))),"",INDEX('Policy Characteristics'!F:F,MATCH($C281,'Policy Characteristics'!$C:$C,0)))</f>
        <v>0</v>
      </c>
      <c r="M281" s="450">
        <f>IF(ISBLANK(INDEX('Policy Characteristics'!G:G,MATCH($C281,'Policy Characteristics'!$C:$C,0))),"",INDEX('Policy Characteristics'!G:G,MATCH($C281,'Policy Characteristics'!$C:$C,0)))</f>
        <v>0.6</v>
      </c>
      <c r="N281" s="450">
        <f>IF(ISBLANK(INDEX('Policy Characteristics'!H:H,MATCH($C281,'Policy Characteristics'!$C:$C,0))),"",INDEX('Policy Characteristics'!H:H,MATCH($C281,'Policy Characteristics'!$C:$C,0)))</f>
        <v>0.01</v>
      </c>
      <c r="O281" s="427" t="str">
        <f>IF(ISBLANK(INDEX('Policy Characteristics'!I:I,MATCH($C281,'Policy Characteristics'!$C:$C,0))),"",INDEX('Policy Characteristics'!I:I,MATCH($C281,'Policy Characteristics'!$C:$C,0)))</f>
        <v>% reduction in downtime</v>
      </c>
      <c r="P281" s="42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427" t="str">
        <f>IF(ISBLANK(INDEX('Policy Characteristics'!K:K,MATCH($C281,'Policy Characteristics'!$C:$C,0))),"",INDEX('Policy Characteristics'!K:K,MATCH($C281,'Policy Characteristics'!$C:$C,0)))</f>
        <v>electricity-sector-main.html#red-downtime</v>
      </c>
      <c r="R281" s="427" t="str">
        <f>IF(ISBLANK(INDEX('Policy Characteristics'!L:L,MATCH($C281,'Policy Characteristics'!$C:$C,0))),"",INDEX('Policy Characteristics'!L:L,MATCH($C281,'Policy Characteristics'!$C:$C,0)))</f>
        <v>reduce-downtime.html</v>
      </c>
    </row>
    <row r="282" spans="1:18" s="2" customFormat="1" x14ac:dyDescent="0.75">
      <c r="A282" s="427" t="str">
        <f>IF(ISBLANK(INDEX('Policy Characteristics'!A:A,MATCH($C282,'Policy Characteristics'!$C:$C,0))),"",INDEX('Policy Characteristics'!A:A,MATCH($C282,'Policy Characteristics'!$C:$C,0)))</f>
        <v>Electricity Supply</v>
      </c>
      <c r="B282" s="427" t="str">
        <f>IF(ISBLANK(INDEX('Policy Characteristics'!B:B,MATCH($C282,'Policy Characteristics'!$C:$C,0))),"",INDEX('Policy Characteristics'!B:B,MATCH($C282,'Policy Characteristics'!$C:$C,0)))</f>
        <v>Reduce Plant Downtime</v>
      </c>
      <c r="C282" s="434" t="str">
        <f t="shared" si="23"/>
        <v>Percentage Reduction in Plant Downtime</v>
      </c>
      <c r="D282" s="9" t="s">
        <v>79</v>
      </c>
      <c r="E282" s="9" t="s">
        <v>268</v>
      </c>
      <c r="F282" s="9"/>
      <c r="G282" s="9"/>
      <c r="H282" s="56">
        <v>655</v>
      </c>
      <c r="I282" s="9" t="s">
        <v>46</v>
      </c>
      <c r="J282" s="429" t="str">
        <f>IF(ISBLANK(INDEX('Policy Characteristics'!D:D,MATCH($C282,'Policy Characteristics'!$C:$C,0))),"",INDEX('Policy Characteristics'!D:D,MATCH($C282,'Policy Characteristics'!$C:$C,0)))</f>
        <v>Reduce Plant Downtime</v>
      </c>
      <c r="K282" s="427" t="str">
        <f>IF(ISBLANK(INDEX('Policy Characteristics'!E:E,MATCH($C282,'Policy Characteristics'!$C:$C,0))),"",INDEX('Policy Characteristics'!E:E,MATCH($C282,'Policy Characteristics'!$C:$C,0)))</f>
        <v>elec reduce plant downtime</v>
      </c>
      <c r="L282" s="450">
        <f>IF(ISBLANK(INDEX('Policy Characteristics'!F:F,MATCH($C282,'Policy Characteristics'!$C:$C,0))),"",INDEX('Policy Characteristics'!F:F,MATCH($C282,'Policy Characteristics'!$C:$C,0)))</f>
        <v>0</v>
      </c>
      <c r="M282" s="450">
        <f>IF(ISBLANK(INDEX('Policy Characteristics'!G:G,MATCH($C282,'Policy Characteristics'!$C:$C,0))),"",INDEX('Policy Characteristics'!G:G,MATCH($C282,'Policy Characteristics'!$C:$C,0)))</f>
        <v>0.6</v>
      </c>
      <c r="N282" s="450">
        <f>IF(ISBLANK(INDEX('Policy Characteristics'!H:H,MATCH($C282,'Policy Characteristics'!$C:$C,0))),"",INDEX('Policy Characteristics'!H:H,MATCH($C282,'Policy Characteristics'!$C:$C,0)))</f>
        <v>0.01</v>
      </c>
      <c r="O282" s="427" t="str">
        <f>IF(ISBLANK(INDEX('Policy Characteristics'!I:I,MATCH($C282,'Policy Characteristics'!$C:$C,0))),"",INDEX('Policy Characteristics'!I:I,MATCH($C282,'Policy Characteristics'!$C:$C,0)))</f>
        <v>% reduction in downtime</v>
      </c>
      <c r="P282" s="42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427" t="str">
        <f>IF(ISBLANK(INDEX('Policy Characteristics'!K:K,MATCH($C282,'Policy Characteristics'!$C:$C,0))),"",INDEX('Policy Characteristics'!K:K,MATCH($C282,'Policy Characteristics'!$C:$C,0)))</f>
        <v>electricity-sector-main.html#red-downtime</v>
      </c>
      <c r="R282" s="427" t="str">
        <f>IF(ISBLANK(INDEX('Policy Characteristics'!L:L,MATCH($C282,'Policy Characteristics'!$C:$C,0))),"",INDEX('Policy Characteristics'!L:L,MATCH($C282,'Policy Characteristics'!$C:$C,0)))</f>
        <v>reduce-downtime.html</v>
      </c>
    </row>
    <row r="283" spans="1:18" s="2" customFormat="1" x14ac:dyDescent="0.75">
      <c r="A283" s="427" t="str">
        <f>IF(ISBLANK(INDEX('Policy Characteristics'!A:A,MATCH($C283,'Policy Characteristics'!$C:$C,0))),"",INDEX('Policy Characteristics'!A:A,MATCH($C283,'Policy Characteristics'!$C:$C,0)))</f>
        <v>Electricity Supply</v>
      </c>
      <c r="B283" s="427" t="str">
        <f>IF(ISBLANK(INDEX('Policy Characteristics'!B:B,MATCH($C283,'Policy Characteristics'!$C:$C,0))),"",INDEX('Policy Characteristics'!B:B,MATCH($C283,'Policy Characteristics'!$C:$C,0)))</f>
        <v>Reduce Plant Downtime</v>
      </c>
      <c r="C283" s="434" t="str">
        <f t="shared" si="23"/>
        <v>Percentage Reduction in Plant Downtime</v>
      </c>
      <c r="D283" s="9" t="s">
        <v>79</v>
      </c>
      <c r="E283" s="9" t="s">
        <v>269</v>
      </c>
      <c r="F283" s="9"/>
      <c r="G283" s="9"/>
      <c r="H283" s="56">
        <v>656</v>
      </c>
      <c r="I283" s="9" t="s">
        <v>46</v>
      </c>
      <c r="J283" s="429" t="str">
        <f>IF(ISBLANK(INDEX('Policy Characteristics'!D:D,MATCH($C283,'Policy Characteristics'!$C:$C,0))),"",INDEX('Policy Characteristics'!D:D,MATCH($C283,'Policy Characteristics'!$C:$C,0)))</f>
        <v>Reduce Plant Downtime</v>
      </c>
      <c r="K283" s="427" t="str">
        <f>IF(ISBLANK(INDEX('Policy Characteristics'!E:E,MATCH($C283,'Policy Characteristics'!$C:$C,0))),"",INDEX('Policy Characteristics'!E:E,MATCH($C283,'Policy Characteristics'!$C:$C,0)))</f>
        <v>elec reduce plant downtime</v>
      </c>
      <c r="L283" s="450">
        <f>IF(ISBLANK(INDEX('Policy Characteristics'!F:F,MATCH($C283,'Policy Characteristics'!$C:$C,0))),"",INDEX('Policy Characteristics'!F:F,MATCH($C283,'Policy Characteristics'!$C:$C,0)))</f>
        <v>0</v>
      </c>
      <c r="M283" s="450">
        <f>IF(ISBLANK(INDEX('Policy Characteristics'!G:G,MATCH($C283,'Policy Characteristics'!$C:$C,0))),"",INDEX('Policy Characteristics'!G:G,MATCH($C283,'Policy Characteristics'!$C:$C,0)))</f>
        <v>0.6</v>
      </c>
      <c r="N283" s="450">
        <f>IF(ISBLANK(INDEX('Policy Characteristics'!H:H,MATCH($C283,'Policy Characteristics'!$C:$C,0))),"",INDEX('Policy Characteristics'!H:H,MATCH($C283,'Policy Characteristics'!$C:$C,0)))</f>
        <v>0.01</v>
      </c>
      <c r="O283" s="427" t="str">
        <f>IF(ISBLANK(INDEX('Policy Characteristics'!I:I,MATCH($C283,'Policy Characteristics'!$C:$C,0))),"",INDEX('Policy Characteristics'!I:I,MATCH($C283,'Policy Characteristics'!$C:$C,0)))</f>
        <v>% reduction in downtime</v>
      </c>
      <c r="P283" s="42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427" t="str">
        <f>IF(ISBLANK(INDEX('Policy Characteristics'!K:K,MATCH($C283,'Policy Characteristics'!$C:$C,0))),"",INDEX('Policy Characteristics'!K:K,MATCH($C283,'Policy Characteristics'!$C:$C,0)))</f>
        <v>electricity-sector-main.html#red-downtime</v>
      </c>
      <c r="R283" s="427" t="str">
        <f>IF(ISBLANK(INDEX('Policy Characteristics'!L:L,MATCH($C283,'Policy Characteristics'!$C:$C,0))),"",INDEX('Policy Characteristics'!L:L,MATCH($C283,'Policy Characteristics'!$C:$C,0)))</f>
        <v>reduce-downtime.html</v>
      </c>
    </row>
    <row r="284" spans="1:18" s="2" customFormat="1" x14ac:dyDescent="0.75">
      <c r="A284" s="427" t="str">
        <f>IF(ISBLANK(INDEX('Policy Characteristics'!A:A,MATCH($C284,'Policy Characteristics'!$C:$C,0))),"",INDEX('Policy Characteristics'!A:A,MATCH($C284,'Policy Characteristics'!$C:$C,0)))</f>
        <v>Electricity Supply</v>
      </c>
      <c r="B284" s="427" t="str">
        <f>IF(ISBLANK(INDEX('Policy Characteristics'!B:B,MATCH($C284,'Policy Characteristics'!$C:$C,0))),"",INDEX('Policy Characteristics'!B:B,MATCH($C284,'Policy Characteristics'!$C:$C,0)))</f>
        <v>Reduce Plant Downtime</v>
      </c>
      <c r="C284" s="434" t="str">
        <f t="shared" si="23"/>
        <v>Percentage Reduction in Plant Downtime</v>
      </c>
      <c r="D284" s="9" t="s">
        <v>79</v>
      </c>
      <c r="E284" s="9" t="s">
        <v>270</v>
      </c>
      <c r="F284" s="9"/>
      <c r="G284" s="9"/>
      <c r="H284" s="56">
        <v>657</v>
      </c>
      <c r="I284" s="9" t="s">
        <v>46</v>
      </c>
      <c r="J284" s="429" t="str">
        <f>IF(ISBLANK(INDEX('Policy Characteristics'!D:D,MATCH($C284,'Policy Characteristics'!$C:$C,0))),"",INDEX('Policy Characteristics'!D:D,MATCH($C284,'Policy Characteristics'!$C:$C,0)))</f>
        <v>Reduce Plant Downtime</v>
      </c>
      <c r="K284" s="427" t="str">
        <f>IF(ISBLANK(INDEX('Policy Characteristics'!E:E,MATCH($C284,'Policy Characteristics'!$C:$C,0))),"",INDEX('Policy Characteristics'!E:E,MATCH($C284,'Policy Characteristics'!$C:$C,0)))</f>
        <v>elec reduce plant downtime</v>
      </c>
      <c r="L284" s="450">
        <f>IF(ISBLANK(INDEX('Policy Characteristics'!F:F,MATCH($C284,'Policy Characteristics'!$C:$C,0))),"",INDEX('Policy Characteristics'!F:F,MATCH($C284,'Policy Characteristics'!$C:$C,0)))</f>
        <v>0</v>
      </c>
      <c r="M284" s="450">
        <f>IF(ISBLANK(INDEX('Policy Characteristics'!G:G,MATCH($C284,'Policy Characteristics'!$C:$C,0))),"",INDEX('Policy Characteristics'!G:G,MATCH($C284,'Policy Characteristics'!$C:$C,0)))</f>
        <v>0.6</v>
      </c>
      <c r="N284" s="450">
        <f>IF(ISBLANK(INDEX('Policy Characteristics'!H:H,MATCH($C284,'Policy Characteristics'!$C:$C,0))),"",INDEX('Policy Characteristics'!H:H,MATCH($C284,'Policy Characteristics'!$C:$C,0)))</f>
        <v>0.01</v>
      </c>
      <c r="O284" s="427" t="str">
        <f>IF(ISBLANK(INDEX('Policy Characteristics'!I:I,MATCH($C284,'Policy Characteristics'!$C:$C,0))),"",INDEX('Policy Characteristics'!I:I,MATCH($C284,'Policy Characteristics'!$C:$C,0)))</f>
        <v>% reduction in downtime</v>
      </c>
      <c r="P284" s="42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427" t="str">
        <f>IF(ISBLANK(INDEX('Policy Characteristics'!K:K,MATCH($C284,'Policy Characteristics'!$C:$C,0))),"",INDEX('Policy Characteristics'!K:K,MATCH($C284,'Policy Characteristics'!$C:$C,0)))</f>
        <v>electricity-sector-main.html#red-downtime</v>
      </c>
      <c r="R284" s="427" t="str">
        <f>IF(ISBLANK(INDEX('Policy Characteristics'!L:L,MATCH($C284,'Policy Characteristics'!$C:$C,0))),"",INDEX('Policy Characteristics'!L:L,MATCH($C284,'Policy Characteristics'!$C:$C,0)))</f>
        <v>reduce-downtime.html</v>
      </c>
    </row>
    <row r="285" spans="1:18" s="2" customFormat="1" x14ac:dyDescent="0.75">
      <c r="A285" s="427" t="str">
        <f>IF(ISBLANK(INDEX('Policy Characteristics'!A:A,MATCH($C285,'Policy Characteristics'!$C:$C,0))),"",INDEX('Policy Characteristics'!A:A,MATCH($C285,'Policy Characteristics'!$C:$C,0)))</f>
        <v>Electricity Supply</v>
      </c>
      <c r="B285" s="427" t="str">
        <f>IF(ISBLANK(INDEX('Policy Characteristics'!B:B,MATCH($C285,'Policy Characteristics'!$C:$C,0))),"",INDEX('Policy Characteristics'!B:B,MATCH($C285,'Policy Characteristics'!$C:$C,0)))</f>
        <v>Reduce Plant Downtime</v>
      </c>
      <c r="C285" s="434" t="str">
        <f t="shared" si="23"/>
        <v>Percentage Reduction in Plant Downtime</v>
      </c>
      <c r="D285" s="9" t="s">
        <v>80</v>
      </c>
      <c r="E285" s="9" t="s">
        <v>268</v>
      </c>
      <c r="F285" s="9"/>
      <c r="G285" s="9"/>
      <c r="H285" s="56">
        <v>658</v>
      </c>
      <c r="I285" s="9" t="s">
        <v>46</v>
      </c>
      <c r="J285" s="429" t="str">
        <f>IF(ISBLANK(INDEX('Policy Characteristics'!D:D,MATCH($C285,'Policy Characteristics'!$C:$C,0))),"",INDEX('Policy Characteristics'!D:D,MATCH($C285,'Policy Characteristics'!$C:$C,0)))</f>
        <v>Reduce Plant Downtime</v>
      </c>
      <c r="K285" s="427" t="str">
        <f>IF(ISBLANK(INDEX('Policy Characteristics'!E:E,MATCH($C285,'Policy Characteristics'!$C:$C,0))),"",INDEX('Policy Characteristics'!E:E,MATCH($C285,'Policy Characteristics'!$C:$C,0)))</f>
        <v>elec reduce plant downtime</v>
      </c>
      <c r="L285" s="450">
        <f>IF(ISBLANK(INDEX('Policy Characteristics'!F:F,MATCH($C285,'Policy Characteristics'!$C:$C,0))),"",INDEX('Policy Characteristics'!F:F,MATCH($C285,'Policy Characteristics'!$C:$C,0)))</f>
        <v>0</v>
      </c>
      <c r="M285" s="450">
        <f>IF(ISBLANK(INDEX('Policy Characteristics'!G:G,MATCH($C285,'Policy Characteristics'!$C:$C,0))),"",INDEX('Policy Characteristics'!G:G,MATCH($C285,'Policy Characteristics'!$C:$C,0)))</f>
        <v>0.6</v>
      </c>
      <c r="N285" s="450">
        <f>IF(ISBLANK(INDEX('Policy Characteristics'!H:H,MATCH($C285,'Policy Characteristics'!$C:$C,0))),"",INDEX('Policy Characteristics'!H:H,MATCH($C285,'Policy Characteristics'!$C:$C,0)))</f>
        <v>0.01</v>
      </c>
      <c r="O285" s="427" t="str">
        <f>IF(ISBLANK(INDEX('Policy Characteristics'!I:I,MATCH($C285,'Policy Characteristics'!$C:$C,0))),"",INDEX('Policy Characteristics'!I:I,MATCH($C285,'Policy Characteristics'!$C:$C,0)))</f>
        <v>% reduction in downtime</v>
      </c>
      <c r="P285" s="42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427" t="str">
        <f>IF(ISBLANK(INDEX('Policy Characteristics'!K:K,MATCH($C285,'Policy Characteristics'!$C:$C,0))),"",INDEX('Policy Characteristics'!K:K,MATCH($C285,'Policy Characteristics'!$C:$C,0)))</f>
        <v>electricity-sector-main.html#red-downtime</v>
      </c>
      <c r="R285" s="427" t="str">
        <f>IF(ISBLANK(INDEX('Policy Characteristics'!L:L,MATCH($C285,'Policy Characteristics'!$C:$C,0))),"",INDEX('Policy Characteristics'!L:L,MATCH($C285,'Policy Characteristics'!$C:$C,0)))</f>
        <v>reduce-downtime.html</v>
      </c>
    </row>
    <row r="286" spans="1:18" s="2" customFormat="1" x14ac:dyDescent="0.75">
      <c r="A286" s="427" t="str">
        <f>IF(ISBLANK(INDEX('Policy Characteristics'!A:A,MATCH($C286,'Policy Characteristics'!$C:$C,0))),"",INDEX('Policy Characteristics'!A:A,MATCH($C286,'Policy Characteristics'!$C:$C,0)))</f>
        <v>Electricity Supply</v>
      </c>
      <c r="B286" s="427" t="str">
        <f>IF(ISBLANK(INDEX('Policy Characteristics'!B:B,MATCH($C286,'Policy Characteristics'!$C:$C,0))),"",INDEX('Policy Characteristics'!B:B,MATCH($C286,'Policy Characteristics'!$C:$C,0)))</f>
        <v>Reduce Plant Downtime</v>
      </c>
      <c r="C286" s="434" t="str">
        <f t="shared" si="23"/>
        <v>Percentage Reduction in Plant Downtime</v>
      </c>
      <c r="D286" s="9" t="s">
        <v>80</v>
      </c>
      <c r="E286" s="9" t="s">
        <v>269</v>
      </c>
      <c r="F286" s="9"/>
      <c r="G286" s="9"/>
      <c r="H286" s="56">
        <v>659</v>
      </c>
      <c r="I286" s="9" t="s">
        <v>46</v>
      </c>
      <c r="J286" s="429" t="str">
        <f>IF(ISBLANK(INDEX('Policy Characteristics'!D:D,MATCH($C286,'Policy Characteristics'!$C:$C,0))),"",INDEX('Policy Characteristics'!D:D,MATCH($C286,'Policy Characteristics'!$C:$C,0)))</f>
        <v>Reduce Plant Downtime</v>
      </c>
      <c r="K286" s="427" t="str">
        <f>IF(ISBLANK(INDEX('Policy Characteristics'!E:E,MATCH($C286,'Policy Characteristics'!$C:$C,0))),"",INDEX('Policy Characteristics'!E:E,MATCH($C286,'Policy Characteristics'!$C:$C,0)))</f>
        <v>elec reduce plant downtime</v>
      </c>
      <c r="L286" s="450">
        <f>IF(ISBLANK(INDEX('Policy Characteristics'!F:F,MATCH($C286,'Policy Characteristics'!$C:$C,0))),"",INDEX('Policy Characteristics'!F:F,MATCH($C286,'Policy Characteristics'!$C:$C,0)))</f>
        <v>0</v>
      </c>
      <c r="M286" s="450">
        <f>IF(ISBLANK(INDEX('Policy Characteristics'!G:G,MATCH($C286,'Policy Characteristics'!$C:$C,0))),"",INDEX('Policy Characteristics'!G:G,MATCH($C286,'Policy Characteristics'!$C:$C,0)))</f>
        <v>0.6</v>
      </c>
      <c r="N286" s="450">
        <f>IF(ISBLANK(INDEX('Policy Characteristics'!H:H,MATCH($C286,'Policy Characteristics'!$C:$C,0))),"",INDEX('Policy Characteristics'!H:H,MATCH($C286,'Policy Characteristics'!$C:$C,0)))</f>
        <v>0.01</v>
      </c>
      <c r="O286" s="427" t="str">
        <f>IF(ISBLANK(INDEX('Policy Characteristics'!I:I,MATCH($C286,'Policy Characteristics'!$C:$C,0))),"",INDEX('Policy Characteristics'!I:I,MATCH($C286,'Policy Characteristics'!$C:$C,0)))</f>
        <v>% reduction in downtime</v>
      </c>
      <c r="P286" s="42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427" t="str">
        <f>IF(ISBLANK(INDEX('Policy Characteristics'!K:K,MATCH($C286,'Policy Characteristics'!$C:$C,0))),"",INDEX('Policy Characteristics'!K:K,MATCH($C286,'Policy Characteristics'!$C:$C,0)))</f>
        <v>electricity-sector-main.html#red-downtime</v>
      </c>
      <c r="R286" s="427" t="str">
        <f>IF(ISBLANK(INDEX('Policy Characteristics'!L:L,MATCH($C286,'Policy Characteristics'!$C:$C,0))),"",INDEX('Policy Characteristics'!L:L,MATCH($C286,'Policy Characteristics'!$C:$C,0)))</f>
        <v>reduce-downtime.html</v>
      </c>
    </row>
    <row r="287" spans="1:18" s="2" customFormat="1" x14ac:dyDescent="0.75">
      <c r="A287" s="427" t="str">
        <f>IF(ISBLANK(INDEX('Policy Characteristics'!A:A,MATCH($C287,'Policy Characteristics'!$C:$C,0))),"",INDEX('Policy Characteristics'!A:A,MATCH($C287,'Policy Characteristics'!$C:$C,0)))</f>
        <v>Electricity Supply</v>
      </c>
      <c r="B287" s="427" t="str">
        <f>IF(ISBLANK(INDEX('Policy Characteristics'!B:B,MATCH($C287,'Policy Characteristics'!$C:$C,0))),"",INDEX('Policy Characteristics'!B:B,MATCH($C287,'Policy Characteristics'!$C:$C,0)))</f>
        <v>Reduce Plant Downtime</v>
      </c>
      <c r="C287" s="434" t="str">
        <f t="shared" si="23"/>
        <v>Percentage Reduction in Plant Downtime</v>
      </c>
      <c r="D287" s="9" t="s">
        <v>80</v>
      </c>
      <c r="E287" s="9" t="s">
        <v>270</v>
      </c>
      <c r="F287" s="9"/>
      <c r="G287" s="9"/>
      <c r="H287" s="56">
        <v>660</v>
      </c>
      <c r="I287" s="9" t="s">
        <v>46</v>
      </c>
      <c r="J287" s="429" t="str">
        <f>IF(ISBLANK(INDEX('Policy Characteristics'!D:D,MATCH($C287,'Policy Characteristics'!$C:$C,0))),"",INDEX('Policy Characteristics'!D:D,MATCH($C287,'Policy Characteristics'!$C:$C,0)))</f>
        <v>Reduce Plant Downtime</v>
      </c>
      <c r="K287" s="427" t="str">
        <f>IF(ISBLANK(INDEX('Policy Characteristics'!E:E,MATCH($C287,'Policy Characteristics'!$C:$C,0))),"",INDEX('Policy Characteristics'!E:E,MATCH($C287,'Policy Characteristics'!$C:$C,0)))</f>
        <v>elec reduce plant downtime</v>
      </c>
      <c r="L287" s="450">
        <f>IF(ISBLANK(INDEX('Policy Characteristics'!F:F,MATCH($C287,'Policy Characteristics'!$C:$C,0))),"",INDEX('Policy Characteristics'!F:F,MATCH($C287,'Policy Characteristics'!$C:$C,0)))</f>
        <v>0</v>
      </c>
      <c r="M287" s="450">
        <f>IF(ISBLANK(INDEX('Policy Characteristics'!G:G,MATCH($C287,'Policy Characteristics'!$C:$C,0))),"",INDEX('Policy Characteristics'!G:G,MATCH($C287,'Policy Characteristics'!$C:$C,0)))</f>
        <v>0.6</v>
      </c>
      <c r="N287" s="450">
        <f>IF(ISBLANK(INDEX('Policy Characteristics'!H:H,MATCH($C287,'Policy Characteristics'!$C:$C,0))),"",INDEX('Policy Characteristics'!H:H,MATCH($C287,'Policy Characteristics'!$C:$C,0)))</f>
        <v>0.01</v>
      </c>
      <c r="O287" s="427" t="str">
        <f>IF(ISBLANK(INDEX('Policy Characteristics'!I:I,MATCH($C287,'Policy Characteristics'!$C:$C,0))),"",INDEX('Policy Characteristics'!I:I,MATCH($C287,'Policy Characteristics'!$C:$C,0)))</f>
        <v>% reduction in downtime</v>
      </c>
      <c r="P287" s="42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427" t="str">
        <f>IF(ISBLANK(INDEX('Policy Characteristics'!K:K,MATCH($C287,'Policy Characteristics'!$C:$C,0))),"",INDEX('Policy Characteristics'!K:K,MATCH($C287,'Policy Characteristics'!$C:$C,0)))</f>
        <v>electricity-sector-main.html#red-downtime</v>
      </c>
      <c r="R287" s="427" t="str">
        <f>IF(ISBLANK(INDEX('Policy Characteristics'!L:L,MATCH($C287,'Policy Characteristics'!$C:$C,0))),"",INDEX('Policy Characteristics'!L:L,MATCH($C287,'Policy Characteristics'!$C:$C,0)))</f>
        <v>reduce-downtime.html</v>
      </c>
    </row>
    <row r="288" spans="1:18" s="2" customFormat="1" x14ac:dyDescent="0.75">
      <c r="A288" s="427" t="str">
        <f>IF(ISBLANK(INDEX('Policy Characteristics'!A:A,MATCH($C288,'Policy Characteristics'!$C:$C,0))),"",INDEX('Policy Characteristics'!A:A,MATCH($C288,'Policy Characteristics'!$C:$C,0)))</f>
        <v>Electricity Supply</v>
      </c>
      <c r="B288" s="427" t="str">
        <f>IF(ISBLANK(INDEX('Policy Characteristics'!B:B,MATCH($C288,'Policy Characteristics'!$C:$C,0))),"",INDEX('Policy Characteristics'!B:B,MATCH($C288,'Policy Characteristics'!$C:$C,0)))</f>
        <v>Reduce Plant Downtime</v>
      </c>
      <c r="C288" s="434" t="str">
        <f t="shared" si="23"/>
        <v>Percentage Reduction in Plant Downtime</v>
      </c>
      <c r="D288" s="9" t="s">
        <v>469</v>
      </c>
      <c r="E288" s="9" t="s">
        <v>268</v>
      </c>
      <c r="F288" s="9"/>
      <c r="G288" s="9"/>
      <c r="H288" s="56">
        <v>661</v>
      </c>
      <c r="I288" s="9" t="s">
        <v>46</v>
      </c>
      <c r="J288" s="429" t="str">
        <f>IF(ISBLANK(INDEX('Policy Characteristics'!D:D,MATCH($C288,'Policy Characteristics'!$C:$C,0))),"",INDEX('Policy Characteristics'!D:D,MATCH($C288,'Policy Characteristics'!$C:$C,0)))</f>
        <v>Reduce Plant Downtime</v>
      </c>
      <c r="K288" s="427" t="str">
        <f>IF(ISBLANK(INDEX('Policy Characteristics'!E:E,MATCH($C288,'Policy Characteristics'!$C:$C,0))),"",INDEX('Policy Characteristics'!E:E,MATCH($C288,'Policy Characteristics'!$C:$C,0)))</f>
        <v>elec reduce plant downtime</v>
      </c>
      <c r="L288" s="450">
        <f>IF(ISBLANK(INDEX('Policy Characteristics'!F:F,MATCH($C288,'Policy Characteristics'!$C:$C,0))),"",INDEX('Policy Characteristics'!F:F,MATCH($C288,'Policy Characteristics'!$C:$C,0)))</f>
        <v>0</v>
      </c>
      <c r="M288" s="450">
        <f>IF(ISBLANK(INDEX('Policy Characteristics'!G:G,MATCH($C288,'Policy Characteristics'!$C:$C,0))),"",INDEX('Policy Characteristics'!G:G,MATCH($C288,'Policy Characteristics'!$C:$C,0)))</f>
        <v>0.6</v>
      </c>
      <c r="N288" s="450">
        <f>IF(ISBLANK(INDEX('Policy Characteristics'!H:H,MATCH($C288,'Policy Characteristics'!$C:$C,0))),"",INDEX('Policy Characteristics'!H:H,MATCH($C288,'Policy Characteristics'!$C:$C,0)))</f>
        <v>0.01</v>
      </c>
      <c r="O288" s="427" t="str">
        <f>IF(ISBLANK(INDEX('Policy Characteristics'!I:I,MATCH($C288,'Policy Characteristics'!$C:$C,0))),"",INDEX('Policy Characteristics'!I:I,MATCH($C288,'Policy Characteristics'!$C:$C,0)))</f>
        <v>% reduction in downtime</v>
      </c>
      <c r="P288" s="42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427" t="str">
        <f>IF(ISBLANK(INDEX('Policy Characteristics'!K:K,MATCH($C288,'Policy Characteristics'!$C:$C,0))),"",INDEX('Policy Characteristics'!K:K,MATCH($C288,'Policy Characteristics'!$C:$C,0)))</f>
        <v>electricity-sector-main.html#red-downtime</v>
      </c>
      <c r="R288" s="427" t="str">
        <f>IF(ISBLANK(INDEX('Policy Characteristics'!L:L,MATCH($C288,'Policy Characteristics'!$C:$C,0))),"",INDEX('Policy Characteristics'!L:L,MATCH($C288,'Policy Characteristics'!$C:$C,0)))</f>
        <v>reduce-downtime.html</v>
      </c>
    </row>
    <row r="289" spans="1:18" s="2" customFormat="1" x14ac:dyDescent="0.75">
      <c r="A289" s="427" t="str">
        <f>IF(ISBLANK(INDEX('Policy Characteristics'!A:A,MATCH($C289,'Policy Characteristics'!$C:$C,0))),"",INDEX('Policy Characteristics'!A:A,MATCH($C289,'Policy Characteristics'!$C:$C,0)))</f>
        <v>Electricity Supply</v>
      </c>
      <c r="B289" s="427" t="str">
        <f>IF(ISBLANK(INDEX('Policy Characteristics'!B:B,MATCH($C289,'Policy Characteristics'!$C:$C,0))),"",INDEX('Policy Characteristics'!B:B,MATCH($C289,'Policy Characteristics'!$C:$C,0)))</f>
        <v>Reduce Plant Downtime</v>
      </c>
      <c r="C289" s="434" t="str">
        <f t="shared" si="23"/>
        <v>Percentage Reduction in Plant Downtime</v>
      </c>
      <c r="D289" s="9" t="s">
        <v>469</v>
      </c>
      <c r="E289" s="9" t="s">
        <v>269</v>
      </c>
      <c r="F289" s="9"/>
      <c r="G289" s="9"/>
      <c r="H289" s="56">
        <v>662</v>
      </c>
      <c r="I289" s="9" t="s">
        <v>46</v>
      </c>
      <c r="J289" s="429" t="str">
        <f>IF(ISBLANK(INDEX('Policy Characteristics'!D:D,MATCH($C289,'Policy Characteristics'!$C:$C,0))),"",INDEX('Policy Characteristics'!D:D,MATCH($C289,'Policy Characteristics'!$C:$C,0)))</f>
        <v>Reduce Plant Downtime</v>
      </c>
      <c r="K289" s="427" t="str">
        <f>IF(ISBLANK(INDEX('Policy Characteristics'!E:E,MATCH($C289,'Policy Characteristics'!$C:$C,0))),"",INDEX('Policy Characteristics'!E:E,MATCH($C289,'Policy Characteristics'!$C:$C,0)))</f>
        <v>elec reduce plant downtime</v>
      </c>
      <c r="L289" s="450">
        <f>IF(ISBLANK(INDEX('Policy Characteristics'!F:F,MATCH($C289,'Policy Characteristics'!$C:$C,0))),"",INDEX('Policy Characteristics'!F:F,MATCH($C289,'Policy Characteristics'!$C:$C,0)))</f>
        <v>0</v>
      </c>
      <c r="M289" s="450">
        <f>IF(ISBLANK(INDEX('Policy Characteristics'!G:G,MATCH($C289,'Policy Characteristics'!$C:$C,0))),"",INDEX('Policy Characteristics'!G:G,MATCH($C289,'Policy Characteristics'!$C:$C,0)))</f>
        <v>0.6</v>
      </c>
      <c r="N289" s="450">
        <f>IF(ISBLANK(INDEX('Policy Characteristics'!H:H,MATCH($C289,'Policy Characteristics'!$C:$C,0))),"",INDEX('Policy Characteristics'!H:H,MATCH($C289,'Policy Characteristics'!$C:$C,0)))</f>
        <v>0.01</v>
      </c>
      <c r="O289" s="427" t="str">
        <f>IF(ISBLANK(INDEX('Policy Characteristics'!I:I,MATCH($C289,'Policy Characteristics'!$C:$C,0))),"",INDEX('Policy Characteristics'!I:I,MATCH($C289,'Policy Characteristics'!$C:$C,0)))</f>
        <v>% reduction in downtime</v>
      </c>
      <c r="P289" s="42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427" t="str">
        <f>IF(ISBLANK(INDEX('Policy Characteristics'!K:K,MATCH($C289,'Policy Characteristics'!$C:$C,0))),"",INDEX('Policy Characteristics'!K:K,MATCH($C289,'Policy Characteristics'!$C:$C,0)))</f>
        <v>electricity-sector-main.html#red-downtime</v>
      </c>
      <c r="R289" s="427" t="str">
        <f>IF(ISBLANK(INDEX('Policy Characteristics'!L:L,MATCH($C289,'Policy Characteristics'!$C:$C,0))),"",INDEX('Policy Characteristics'!L:L,MATCH($C289,'Policy Characteristics'!$C:$C,0)))</f>
        <v>reduce-downtime.html</v>
      </c>
    </row>
    <row r="290" spans="1:18" s="2" customFormat="1" x14ac:dyDescent="0.75">
      <c r="A290" s="427" t="str">
        <f>IF(ISBLANK(INDEX('Policy Characteristics'!A:A,MATCH($C290,'Policy Characteristics'!$C:$C,0))),"",INDEX('Policy Characteristics'!A:A,MATCH($C290,'Policy Characteristics'!$C:$C,0)))</f>
        <v>Electricity Supply</v>
      </c>
      <c r="B290" s="427" t="str">
        <f>IF(ISBLANK(INDEX('Policy Characteristics'!B:B,MATCH($C290,'Policy Characteristics'!$C:$C,0))),"",INDEX('Policy Characteristics'!B:B,MATCH($C290,'Policy Characteristics'!$C:$C,0)))</f>
        <v>Reduce Plant Downtime</v>
      </c>
      <c r="C290" s="434" t="str">
        <f t="shared" si="23"/>
        <v>Percentage Reduction in Plant Downtime</v>
      </c>
      <c r="D290" s="9" t="s">
        <v>469</v>
      </c>
      <c r="E290" s="9" t="s">
        <v>270</v>
      </c>
      <c r="F290" s="9" t="s">
        <v>330</v>
      </c>
      <c r="G290" s="9" t="s">
        <v>472</v>
      </c>
      <c r="H290" s="56">
        <v>143</v>
      </c>
      <c r="I290" s="9" t="s">
        <v>45</v>
      </c>
      <c r="J290" s="429" t="str">
        <f>IF(ISBLANK(INDEX('Policy Characteristics'!D:D,MATCH($C290,'Policy Characteristics'!$C:$C,0))),"",INDEX('Policy Characteristics'!D:D,MATCH($C290,'Policy Characteristics'!$C:$C,0)))</f>
        <v>Reduce Plant Downtime</v>
      </c>
      <c r="K290" s="427" t="str">
        <f>IF(ISBLANK(INDEX('Policy Characteristics'!E:E,MATCH($C290,'Policy Characteristics'!$C:$C,0))),"",INDEX('Policy Characteristics'!E:E,MATCH($C290,'Policy Characteristics'!$C:$C,0)))</f>
        <v>elec reduce plant downtime</v>
      </c>
      <c r="L290" s="450">
        <f>IF(ISBLANK(INDEX('Policy Characteristics'!F:F,MATCH($C290,'Policy Characteristics'!$C:$C,0))),"",INDEX('Policy Characteristics'!F:F,MATCH($C290,'Policy Characteristics'!$C:$C,0)))</f>
        <v>0</v>
      </c>
      <c r="M290" s="450">
        <f>IF(ISBLANK(INDEX('Policy Characteristics'!G:G,MATCH($C290,'Policy Characteristics'!$C:$C,0))),"",INDEX('Policy Characteristics'!G:G,MATCH($C290,'Policy Characteristics'!$C:$C,0)))</f>
        <v>0.6</v>
      </c>
      <c r="N290" s="450">
        <f>IF(ISBLANK(INDEX('Policy Characteristics'!H:H,MATCH($C290,'Policy Characteristics'!$C:$C,0))),"",INDEX('Policy Characteristics'!H:H,MATCH($C290,'Policy Characteristics'!$C:$C,0)))</f>
        <v>0.01</v>
      </c>
      <c r="O290" s="427" t="str">
        <f>IF(ISBLANK(INDEX('Policy Characteristics'!I:I,MATCH($C290,'Policy Characteristics'!$C:$C,0))),"",INDEX('Policy Characteristics'!I:I,MATCH($C290,'Policy Characteristics'!$C:$C,0)))</f>
        <v>% reduction in downtime</v>
      </c>
      <c r="P290" s="42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427" t="str">
        <f>IF(ISBLANK(INDEX('Policy Characteristics'!K:K,MATCH($C290,'Policy Characteristics'!$C:$C,0))),"",INDEX('Policy Characteristics'!K:K,MATCH($C290,'Policy Characteristics'!$C:$C,0)))</f>
        <v>electricity-sector-main.html#red-downtime</v>
      </c>
      <c r="R290" s="427" t="str">
        <f>IF(ISBLANK(INDEX('Policy Characteristics'!L:L,MATCH($C290,'Policy Characteristics'!$C:$C,0))),"",INDEX('Policy Characteristics'!L:L,MATCH($C290,'Policy Characteristics'!$C:$C,0)))</f>
        <v>reduce-downtime.html</v>
      </c>
    </row>
    <row r="291" spans="1:18" s="2" customFormat="1" x14ac:dyDescent="0.75">
      <c r="A291" s="427" t="str">
        <f>IF(ISBLANK(INDEX('Policy Characteristics'!A:A,MATCH($C291,'Policy Characteristics'!$C:$C,0))),"",INDEX('Policy Characteristics'!A:A,MATCH($C291,'Policy Characteristics'!$C:$C,0)))</f>
        <v>Electricity Supply</v>
      </c>
      <c r="B291" s="427" t="str">
        <f>IF(ISBLANK(INDEX('Policy Characteristics'!B:B,MATCH($C291,'Policy Characteristics'!$C:$C,0))),"",INDEX('Policy Characteristics'!B:B,MATCH($C291,'Policy Characteristics'!$C:$C,0)))</f>
        <v>Reduce Plant Downtime</v>
      </c>
      <c r="C291" s="434" t="str">
        <f t="shared" si="23"/>
        <v>Percentage Reduction in Plant Downtime</v>
      </c>
      <c r="D291" s="9" t="s">
        <v>81</v>
      </c>
      <c r="E291" s="9" t="s">
        <v>268</v>
      </c>
      <c r="F291" s="9"/>
      <c r="G291" s="9"/>
      <c r="H291" s="56">
        <v>663</v>
      </c>
      <c r="I291" s="9" t="s">
        <v>46</v>
      </c>
      <c r="J291" s="429" t="str">
        <f>IF(ISBLANK(INDEX('Policy Characteristics'!D:D,MATCH($C291,'Policy Characteristics'!$C:$C,0))),"",INDEX('Policy Characteristics'!D:D,MATCH($C291,'Policy Characteristics'!$C:$C,0)))</f>
        <v>Reduce Plant Downtime</v>
      </c>
      <c r="K291" s="427" t="str">
        <f>IF(ISBLANK(INDEX('Policy Characteristics'!E:E,MATCH($C291,'Policy Characteristics'!$C:$C,0))),"",INDEX('Policy Characteristics'!E:E,MATCH($C291,'Policy Characteristics'!$C:$C,0)))</f>
        <v>elec reduce plant downtime</v>
      </c>
      <c r="L291" s="450">
        <f>IF(ISBLANK(INDEX('Policy Characteristics'!F:F,MATCH($C291,'Policy Characteristics'!$C:$C,0))),"",INDEX('Policy Characteristics'!F:F,MATCH($C291,'Policy Characteristics'!$C:$C,0)))</f>
        <v>0</v>
      </c>
      <c r="M291" s="450">
        <f>IF(ISBLANK(INDEX('Policy Characteristics'!G:G,MATCH($C291,'Policy Characteristics'!$C:$C,0))),"",INDEX('Policy Characteristics'!G:G,MATCH($C291,'Policy Characteristics'!$C:$C,0)))</f>
        <v>0.6</v>
      </c>
      <c r="N291" s="450">
        <f>IF(ISBLANK(INDEX('Policy Characteristics'!H:H,MATCH($C291,'Policy Characteristics'!$C:$C,0))),"",INDEX('Policy Characteristics'!H:H,MATCH($C291,'Policy Characteristics'!$C:$C,0)))</f>
        <v>0.01</v>
      </c>
      <c r="O291" s="427" t="str">
        <f>IF(ISBLANK(INDEX('Policy Characteristics'!I:I,MATCH($C291,'Policy Characteristics'!$C:$C,0))),"",INDEX('Policy Characteristics'!I:I,MATCH($C291,'Policy Characteristics'!$C:$C,0)))</f>
        <v>% reduction in downtime</v>
      </c>
      <c r="P291" s="42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427" t="str">
        <f>IF(ISBLANK(INDEX('Policy Characteristics'!K:K,MATCH($C291,'Policy Characteristics'!$C:$C,0))),"",INDEX('Policy Characteristics'!K:K,MATCH($C291,'Policy Characteristics'!$C:$C,0)))</f>
        <v>electricity-sector-main.html#red-downtime</v>
      </c>
      <c r="R291" s="427" t="str">
        <f>IF(ISBLANK(INDEX('Policy Characteristics'!L:L,MATCH($C291,'Policy Characteristics'!$C:$C,0))),"",INDEX('Policy Characteristics'!L:L,MATCH($C291,'Policy Characteristics'!$C:$C,0)))</f>
        <v>reduce-downtime.html</v>
      </c>
    </row>
    <row r="292" spans="1:18" s="2" customFormat="1" x14ac:dyDescent="0.75">
      <c r="A292" s="427" t="str">
        <f>IF(ISBLANK(INDEX('Policy Characteristics'!A:A,MATCH($C292,'Policy Characteristics'!$C:$C,0))),"",INDEX('Policy Characteristics'!A:A,MATCH($C292,'Policy Characteristics'!$C:$C,0)))</f>
        <v>Electricity Supply</v>
      </c>
      <c r="B292" s="427" t="str">
        <f>IF(ISBLANK(INDEX('Policy Characteristics'!B:B,MATCH($C292,'Policy Characteristics'!$C:$C,0))),"",INDEX('Policy Characteristics'!B:B,MATCH($C292,'Policy Characteristics'!$C:$C,0)))</f>
        <v>Reduce Plant Downtime</v>
      </c>
      <c r="C292" s="434" t="str">
        <f t="shared" si="23"/>
        <v>Percentage Reduction in Plant Downtime</v>
      </c>
      <c r="D292" s="9" t="s">
        <v>81</v>
      </c>
      <c r="E292" s="9" t="s">
        <v>269</v>
      </c>
      <c r="F292" s="9"/>
      <c r="G292" s="9"/>
      <c r="H292" s="56">
        <v>664</v>
      </c>
      <c r="I292" s="9" t="s">
        <v>46</v>
      </c>
      <c r="J292" s="429" t="str">
        <f>IF(ISBLANK(INDEX('Policy Characteristics'!D:D,MATCH($C292,'Policy Characteristics'!$C:$C,0))),"",INDEX('Policy Characteristics'!D:D,MATCH($C292,'Policy Characteristics'!$C:$C,0)))</f>
        <v>Reduce Plant Downtime</v>
      </c>
      <c r="K292" s="427" t="str">
        <f>IF(ISBLANK(INDEX('Policy Characteristics'!E:E,MATCH($C292,'Policy Characteristics'!$C:$C,0))),"",INDEX('Policy Characteristics'!E:E,MATCH($C292,'Policy Characteristics'!$C:$C,0)))</f>
        <v>elec reduce plant downtime</v>
      </c>
      <c r="L292" s="450">
        <f>IF(ISBLANK(INDEX('Policy Characteristics'!F:F,MATCH($C292,'Policy Characteristics'!$C:$C,0))),"",INDEX('Policy Characteristics'!F:F,MATCH($C292,'Policy Characteristics'!$C:$C,0)))</f>
        <v>0</v>
      </c>
      <c r="M292" s="450">
        <f>IF(ISBLANK(INDEX('Policy Characteristics'!G:G,MATCH($C292,'Policy Characteristics'!$C:$C,0))),"",INDEX('Policy Characteristics'!G:G,MATCH($C292,'Policy Characteristics'!$C:$C,0)))</f>
        <v>0.6</v>
      </c>
      <c r="N292" s="450">
        <f>IF(ISBLANK(INDEX('Policy Characteristics'!H:H,MATCH($C292,'Policy Characteristics'!$C:$C,0))),"",INDEX('Policy Characteristics'!H:H,MATCH($C292,'Policy Characteristics'!$C:$C,0)))</f>
        <v>0.01</v>
      </c>
      <c r="O292" s="427" t="str">
        <f>IF(ISBLANK(INDEX('Policy Characteristics'!I:I,MATCH($C292,'Policy Characteristics'!$C:$C,0))),"",INDEX('Policy Characteristics'!I:I,MATCH($C292,'Policy Characteristics'!$C:$C,0)))</f>
        <v>% reduction in downtime</v>
      </c>
      <c r="P292" s="42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427" t="str">
        <f>IF(ISBLANK(INDEX('Policy Characteristics'!K:K,MATCH($C292,'Policy Characteristics'!$C:$C,0))),"",INDEX('Policy Characteristics'!K:K,MATCH($C292,'Policy Characteristics'!$C:$C,0)))</f>
        <v>electricity-sector-main.html#red-downtime</v>
      </c>
      <c r="R292" s="427" t="str">
        <f>IF(ISBLANK(INDEX('Policy Characteristics'!L:L,MATCH($C292,'Policy Characteristics'!$C:$C,0))),"",INDEX('Policy Characteristics'!L:L,MATCH($C292,'Policy Characteristics'!$C:$C,0)))</f>
        <v>reduce-downtime.html</v>
      </c>
    </row>
    <row r="293" spans="1:18" s="2" customFormat="1" x14ac:dyDescent="0.75">
      <c r="A293" s="427" t="str">
        <f>IF(ISBLANK(INDEX('Policy Characteristics'!A:A,MATCH($C293,'Policy Characteristics'!$C:$C,0))),"",INDEX('Policy Characteristics'!A:A,MATCH($C293,'Policy Characteristics'!$C:$C,0)))</f>
        <v>Electricity Supply</v>
      </c>
      <c r="B293" s="427" t="str">
        <f>IF(ISBLANK(INDEX('Policy Characteristics'!B:B,MATCH($C293,'Policy Characteristics'!$C:$C,0))),"",INDEX('Policy Characteristics'!B:B,MATCH($C293,'Policy Characteristics'!$C:$C,0)))</f>
        <v>Reduce Plant Downtime</v>
      </c>
      <c r="C293" s="434" t="str">
        <f t="shared" si="23"/>
        <v>Percentage Reduction in Plant Downtime</v>
      </c>
      <c r="D293" s="9" t="s">
        <v>81</v>
      </c>
      <c r="E293" s="9" t="s">
        <v>270</v>
      </c>
      <c r="F293" s="9" t="s">
        <v>330</v>
      </c>
      <c r="G293" s="9" t="s">
        <v>95</v>
      </c>
      <c r="H293" s="56">
        <v>144</v>
      </c>
      <c r="I293" s="9" t="s">
        <v>45</v>
      </c>
      <c r="J293" s="429" t="str">
        <f>IF(ISBLANK(INDEX('Policy Characteristics'!D:D,MATCH($C293,'Policy Characteristics'!$C:$C,0))),"",INDEX('Policy Characteristics'!D:D,MATCH($C293,'Policy Characteristics'!$C:$C,0)))</f>
        <v>Reduce Plant Downtime</v>
      </c>
      <c r="K293" s="427" t="str">
        <f>IF(ISBLANK(INDEX('Policy Characteristics'!E:E,MATCH($C293,'Policy Characteristics'!$C:$C,0))),"",INDEX('Policy Characteristics'!E:E,MATCH($C293,'Policy Characteristics'!$C:$C,0)))</f>
        <v>elec reduce plant downtime</v>
      </c>
      <c r="L293" s="450">
        <f>IF(ISBLANK(INDEX('Policy Characteristics'!F:F,MATCH($C293,'Policy Characteristics'!$C:$C,0))),"",INDEX('Policy Characteristics'!F:F,MATCH($C293,'Policy Characteristics'!$C:$C,0)))</f>
        <v>0</v>
      </c>
      <c r="M293" s="450">
        <f>IF(ISBLANK(INDEX('Policy Characteristics'!G:G,MATCH($C293,'Policy Characteristics'!$C:$C,0))),"",INDEX('Policy Characteristics'!G:G,MATCH($C293,'Policy Characteristics'!$C:$C,0)))</f>
        <v>0.6</v>
      </c>
      <c r="N293" s="450">
        <f>IF(ISBLANK(INDEX('Policy Characteristics'!H:H,MATCH($C293,'Policy Characteristics'!$C:$C,0))),"",INDEX('Policy Characteristics'!H:H,MATCH($C293,'Policy Characteristics'!$C:$C,0)))</f>
        <v>0.01</v>
      </c>
      <c r="O293" s="427" t="str">
        <f>IF(ISBLANK(INDEX('Policy Characteristics'!I:I,MATCH($C293,'Policy Characteristics'!$C:$C,0))),"",INDEX('Policy Characteristics'!I:I,MATCH($C293,'Policy Characteristics'!$C:$C,0)))</f>
        <v>% reduction in downtime</v>
      </c>
      <c r="P293" s="42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427" t="str">
        <f>IF(ISBLANK(INDEX('Policy Characteristics'!K:K,MATCH($C293,'Policy Characteristics'!$C:$C,0))),"",INDEX('Policy Characteristics'!K:K,MATCH($C293,'Policy Characteristics'!$C:$C,0)))</f>
        <v>electricity-sector-main.html#red-downtime</v>
      </c>
      <c r="R293" s="427" t="str">
        <f>IF(ISBLANK(INDEX('Policy Characteristics'!L:L,MATCH($C293,'Policy Characteristics'!$C:$C,0))),"",INDEX('Policy Characteristics'!L:L,MATCH($C293,'Policy Characteristics'!$C:$C,0)))</f>
        <v>reduce-downtime.html</v>
      </c>
    </row>
    <row r="294" spans="1:18" s="2" customFormat="1" x14ac:dyDescent="0.75">
      <c r="A294" s="427" t="str">
        <f>IF(ISBLANK(INDEX('Policy Characteristics'!A:A,MATCH($C294,'Policy Characteristics'!$C:$C,0))),"",INDEX('Policy Characteristics'!A:A,MATCH($C294,'Policy Characteristics'!$C:$C,0)))</f>
        <v>Electricity Supply</v>
      </c>
      <c r="B294" s="427" t="str">
        <f>IF(ISBLANK(INDEX('Policy Characteristics'!B:B,MATCH($C294,'Policy Characteristics'!$C:$C,0))),"",INDEX('Policy Characteristics'!B:B,MATCH($C294,'Policy Characteristics'!$C:$C,0)))</f>
        <v>Reduce Plant Downtime</v>
      </c>
      <c r="C294" s="434" t="str">
        <f t="shared" si="23"/>
        <v>Percentage Reduction in Plant Downtime</v>
      </c>
      <c r="D294" s="9" t="s">
        <v>82</v>
      </c>
      <c r="E294" s="9" t="s">
        <v>268</v>
      </c>
      <c r="F294" s="9"/>
      <c r="G294" s="9"/>
      <c r="H294" s="56">
        <v>665</v>
      </c>
      <c r="I294" s="9" t="s">
        <v>46</v>
      </c>
      <c r="J294" s="429" t="str">
        <f>IF(ISBLANK(INDEX('Policy Characteristics'!D:D,MATCH($C294,'Policy Characteristics'!$C:$C,0))),"",INDEX('Policy Characteristics'!D:D,MATCH($C294,'Policy Characteristics'!$C:$C,0)))</f>
        <v>Reduce Plant Downtime</v>
      </c>
      <c r="K294" s="427" t="str">
        <f>IF(ISBLANK(INDEX('Policy Characteristics'!E:E,MATCH($C294,'Policy Characteristics'!$C:$C,0))),"",INDEX('Policy Characteristics'!E:E,MATCH($C294,'Policy Characteristics'!$C:$C,0)))</f>
        <v>elec reduce plant downtime</v>
      </c>
      <c r="L294" s="450">
        <f>IF(ISBLANK(INDEX('Policy Characteristics'!F:F,MATCH($C294,'Policy Characteristics'!$C:$C,0))),"",INDEX('Policy Characteristics'!F:F,MATCH($C294,'Policy Characteristics'!$C:$C,0)))</f>
        <v>0</v>
      </c>
      <c r="M294" s="450">
        <f>IF(ISBLANK(INDEX('Policy Characteristics'!G:G,MATCH($C294,'Policy Characteristics'!$C:$C,0))),"",INDEX('Policy Characteristics'!G:G,MATCH($C294,'Policy Characteristics'!$C:$C,0)))</f>
        <v>0.6</v>
      </c>
      <c r="N294" s="450">
        <f>IF(ISBLANK(INDEX('Policy Characteristics'!H:H,MATCH($C294,'Policy Characteristics'!$C:$C,0))),"",INDEX('Policy Characteristics'!H:H,MATCH($C294,'Policy Characteristics'!$C:$C,0)))</f>
        <v>0.01</v>
      </c>
      <c r="O294" s="427" t="str">
        <f>IF(ISBLANK(INDEX('Policy Characteristics'!I:I,MATCH($C294,'Policy Characteristics'!$C:$C,0))),"",INDEX('Policy Characteristics'!I:I,MATCH($C294,'Policy Characteristics'!$C:$C,0)))</f>
        <v>% reduction in downtime</v>
      </c>
      <c r="P294" s="42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427" t="str">
        <f>IF(ISBLANK(INDEX('Policy Characteristics'!K:K,MATCH($C294,'Policy Characteristics'!$C:$C,0))),"",INDEX('Policy Characteristics'!K:K,MATCH($C294,'Policy Characteristics'!$C:$C,0)))</f>
        <v>electricity-sector-main.html#red-downtime</v>
      </c>
      <c r="R294" s="427" t="str">
        <f>IF(ISBLANK(INDEX('Policy Characteristics'!L:L,MATCH($C294,'Policy Characteristics'!$C:$C,0))),"",INDEX('Policy Characteristics'!L:L,MATCH($C294,'Policy Characteristics'!$C:$C,0)))</f>
        <v>reduce-downtime.html</v>
      </c>
    </row>
    <row r="295" spans="1:18" s="2" customFormat="1" x14ac:dyDescent="0.75">
      <c r="A295" s="427" t="str">
        <f>IF(ISBLANK(INDEX('Policy Characteristics'!A:A,MATCH($C295,'Policy Characteristics'!$C:$C,0))),"",INDEX('Policy Characteristics'!A:A,MATCH($C295,'Policy Characteristics'!$C:$C,0)))</f>
        <v>Electricity Supply</v>
      </c>
      <c r="B295" s="427" t="str">
        <f>IF(ISBLANK(INDEX('Policy Characteristics'!B:B,MATCH($C295,'Policy Characteristics'!$C:$C,0))),"",INDEX('Policy Characteristics'!B:B,MATCH($C295,'Policy Characteristics'!$C:$C,0)))</f>
        <v>Reduce Plant Downtime</v>
      </c>
      <c r="C295" s="434" t="str">
        <f t="shared" si="23"/>
        <v>Percentage Reduction in Plant Downtime</v>
      </c>
      <c r="D295" s="9" t="s">
        <v>82</v>
      </c>
      <c r="E295" s="9" t="s">
        <v>269</v>
      </c>
      <c r="F295" s="9"/>
      <c r="G295" s="9"/>
      <c r="H295" s="56">
        <v>666</v>
      </c>
      <c r="I295" s="9" t="s">
        <v>46</v>
      </c>
      <c r="J295" s="429" t="str">
        <f>IF(ISBLANK(INDEX('Policy Characteristics'!D:D,MATCH($C295,'Policy Characteristics'!$C:$C,0))),"",INDEX('Policy Characteristics'!D:D,MATCH($C295,'Policy Characteristics'!$C:$C,0)))</f>
        <v>Reduce Plant Downtime</v>
      </c>
      <c r="K295" s="427" t="str">
        <f>IF(ISBLANK(INDEX('Policy Characteristics'!E:E,MATCH($C295,'Policy Characteristics'!$C:$C,0))),"",INDEX('Policy Characteristics'!E:E,MATCH($C295,'Policy Characteristics'!$C:$C,0)))</f>
        <v>elec reduce plant downtime</v>
      </c>
      <c r="L295" s="450">
        <f>IF(ISBLANK(INDEX('Policy Characteristics'!F:F,MATCH($C295,'Policy Characteristics'!$C:$C,0))),"",INDEX('Policy Characteristics'!F:F,MATCH($C295,'Policy Characteristics'!$C:$C,0)))</f>
        <v>0</v>
      </c>
      <c r="M295" s="450">
        <f>IF(ISBLANK(INDEX('Policy Characteristics'!G:G,MATCH($C295,'Policy Characteristics'!$C:$C,0))),"",INDEX('Policy Characteristics'!G:G,MATCH($C295,'Policy Characteristics'!$C:$C,0)))</f>
        <v>0.6</v>
      </c>
      <c r="N295" s="450">
        <f>IF(ISBLANK(INDEX('Policy Characteristics'!H:H,MATCH($C295,'Policy Characteristics'!$C:$C,0))),"",INDEX('Policy Characteristics'!H:H,MATCH($C295,'Policy Characteristics'!$C:$C,0)))</f>
        <v>0.01</v>
      </c>
      <c r="O295" s="427" t="str">
        <f>IF(ISBLANK(INDEX('Policy Characteristics'!I:I,MATCH($C295,'Policy Characteristics'!$C:$C,0))),"",INDEX('Policy Characteristics'!I:I,MATCH($C295,'Policy Characteristics'!$C:$C,0)))</f>
        <v>% reduction in downtime</v>
      </c>
      <c r="P295" s="42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427" t="str">
        <f>IF(ISBLANK(INDEX('Policy Characteristics'!K:K,MATCH($C295,'Policy Characteristics'!$C:$C,0))),"",INDEX('Policy Characteristics'!K:K,MATCH($C295,'Policy Characteristics'!$C:$C,0)))</f>
        <v>electricity-sector-main.html#red-downtime</v>
      </c>
      <c r="R295" s="427" t="str">
        <f>IF(ISBLANK(INDEX('Policy Characteristics'!L:L,MATCH($C295,'Policy Characteristics'!$C:$C,0))),"",INDEX('Policy Characteristics'!L:L,MATCH($C295,'Policy Characteristics'!$C:$C,0)))</f>
        <v>reduce-downtime.html</v>
      </c>
    </row>
    <row r="296" spans="1:18" s="2" customFormat="1" x14ac:dyDescent="0.75">
      <c r="A296" s="427" t="str">
        <f>IF(ISBLANK(INDEX('Policy Characteristics'!A:A,MATCH($C296,'Policy Characteristics'!$C:$C,0))),"",INDEX('Policy Characteristics'!A:A,MATCH($C296,'Policy Characteristics'!$C:$C,0)))</f>
        <v>Electricity Supply</v>
      </c>
      <c r="B296" s="427" t="str">
        <f>IF(ISBLANK(INDEX('Policy Characteristics'!B:B,MATCH($C296,'Policy Characteristics'!$C:$C,0))),"",INDEX('Policy Characteristics'!B:B,MATCH($C296,'Policy Characteristics'!$C:$C,0)))</f>
        <v>Reduce Plant Downtime</v>
      </c>
      <c r="C296" s="434" t="str">
        <f t="shared" si="23"/>
        <v>Percentage Reduction in Plant Downtime</v>
      </c>
      <c r="D296" s="9" t="s">
        <v>82</v>
      </c>
      <c r="E296" s="9" t="s">
        <v>270</v>
      </c>
      <c r="F296" s="9"/>
      <c r="G296" s="9"/>
      <c r="H296" s="56">
        <v>667</v>
      </c>
      <c r="I296" s="9" t="s">
        <v>46</v>
      </c>
      <c r="J296" s="429" t="str">
        <f>IF(ISBLANK(INDEX('Policy Characteristics'!D:D,MATCH($C296,'Policy Characteristics'!$C:$C,0))),"",INDEX('Policy Characteristics'!D:D,MATCH($C296,'Policy Characteristics'!$C:$C,0)))</f>
        <v>Reduce Plant Downtime</v>
      </c>
      <c r="K296" s="427" t="str">
        <f>IF(ISBLANK(INDEX('Policy Characteristics'!E:E,MATCH($C296,'Policy Characteristics'!$C:$C,0))),"",INDEX('Policy Characteristics'!E:E,MATCH($C296,'Policy Characteristics'!$C:$C,0)))</f>
        <v>elec reduce plant downtime</v>
      </c>
      <c r="L296" s="450">
        <f>IF(ISBLANK(INDEX('Policy Characteristics'!F:F,MATCH($C296,'Policy Characteristics'!$C:$C,0))),"",INDEX('Policy Characteristics'!F:F,MATCH($C296,'Policy Characteristics'!$C:$C,0)))</f>
        <v>0</v>
      </c>
      <c r="M296" s="450">
        <f>IF(ISBLANK(INDEX('Policy Characteristics'!G:G,MATCH($C296,'Policy Characteristics'!$C:$C,0))),"",INDEX('Policy Characteristics'!G:G,MATCH($C296,'Policy Characteristics'!$C:$C,0)))</f>
        <v>0.6</v>
      </c>
      <c r="N296" s="450">
        <f>IF(ISBLANK(INDEX('Policy Characteristics'!H:H,MATCH($C296,'Policy Characteristics'!$C:$C,0))),"",INDEX('Policy Characteristics'!H:H,MATCH($C296,'Policy Characteristics'!$C:$C,0)))</f>
        <v>0.01</v>
      </c>
      <c r="O296" s="427" t="str">
        <f>IF(ISBLANK(INDEX('Policy Characteristics'!I:I,MATCH($C296,'Policy Characteristics'!$C:$C,0))),"",INDEX('Policy Characteristics'!I:I,MATCH($C296,'Policy Characteristics'!$C:$C,0)))</f>
        <v>% reduction in downtime</v>
      </c>
      <c r="P296" s="42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427" t="str">
        <f>IF(ISBLANK(INDEX('Policy Characteristics'!K:K,MATCH($C296,'Policy Characteristics'!$C:$C,0))),"",INDEX('Policy Characteristics'!K:K,MATCH($C296,'Policy Characteristics'!$C:$C,0)))</f>
        <v>electricity-sector-main.html#red-downtime</v>
      </c>
      <c r="R296" s="427" t="str">
        <f>IF(ISBLANK(INDEX('Policy Characteristics'!L:L,MATCH($C296,'Policy Characteristics'!$C:$C,0))),"",INDEX('Policy Characteristics'!L:L,MATCH($C296,'Policy Characteristics'!$C:$C,0)))</f>
        <v>reduce-downtime.html</v>
      </c>
    </row>
    <row r="297" spans="1:18" s="2" customFormat="1" x14ac:dyDescent="0.75">
      <c r="A297" s="427" t="str">
        <f>IF(ISBLANK(INDEX('Policy Characteristics'!A:A,MATCH($C297,'Policy Characteristics'!$C:$C,0))),"",INDEX('Policy Characteristics'!A:A,MATCH($C297,'Policy Characteristics'!$C:$C,0)))</f>
        <v>Electricity Supply</v>
      </c>
      <c r="B297" s="427" t="str">
        <f>IF(ISBLANK(INDEX('Policy Characteristics'!B:B,MATCH($C297,'Policy Characteristics'!$C:$C,0))),"",INDEX('Policy Characteristics'!B:B,MATCH($C297,'Policy Characteristics'!$C:$C,0)))</f>
        <v>Reduce Plant Downtime</v>
      </c>
      <c r="C297" s="434" t="str">
        <f t="shared" si="23"/>
        <v>Percentage Reduction in Plant Downtime</v>
      </c>
      <c r="D297" s="9" t="s">
        <v>83</v>
      </c>
      <c r="E297" s="9" t="s">
        <v>268</v>
      </c>
      <c r="F297" s="9"/>
      <c r="G297" s="9"/>
      <c r="H297" s="56">
        <v>668</v>
      </c>
      <c r="I297" s="9" t="s">
        <v>46</v>
      </c>
      <c r="J297" s="429" t="str">
        <f>IF(ISBLANK(INDEX('Policy Characteristics'!D:D,MATCH($C297,'Policy Characteristics'!$C:$C,0))),"",INDEX('Policy Characteristics'!D:D,MATCH($C297,'Policy Characteristics'!$C:$C,0)))</f>
        <v>Reduce Plant Downtime</v>
      </c>
      <c r="K297" s="427" t="str">
        <f>IF(ISBLANK(INDEX('Policy Characteristics'!E:E,MATCH($C297,'Policy Characteristics'!$C:$C,0))),"",INDEX('Policy Characteristics'!E:E,MATCH($C297,'Policy Characteristics'!$C:$C,0)))</f>
        <v>elec reduce plant downtime</v>
      </c>
      <c r="L297" s="450">
        <f>IF(ISBLANK(INDEX('Policy Characteristics'!F:F,MATCH($C297,'Policy Characteristics'!$C:$C,0))),"",INDEX('Policy Characteristics'!F:F,MATCH($C297,'Policy Characteristics'!$C:$C,0)))</f>
        <v>0</v>
      </c>
      <c r="M297" s="450">
        <f>IF(ISBLANK(INDEX('Policy Characteristics'!G:G,MATCH($C297,'Policy Characteristics'!$C:$C,0))),"",INDEX('Policy Characteristics'!G:G,MATCH($C297,'Policy Characteristics'!$C:$C,0)))</f>
        <v>0.6</v>
      </c>
      <c r="N297" s="450">
        <f>IF(ISBLANK(INDEX('Policy Characteristics'!H:H,MATCH($C297,'Policy Characteristics'!$C:$C,0))),"",INDEX('Policy Characteristics'!H:H,MATCH($C297,'Policy Characteristics'!$C:$C,0)))</f>
        <v>0.01</v>
      </c>
      <c r="O297" s="427" t="str">
        <f>IF(ISBLANK(INDEX('Policy Characteristics'!I:I,MATCH($C297,'Policy Characteristics'!$C:$C,0))),"",INDEX('Policy Characteristics'!I:I,MATCH($C297,'Policy Characteristics'!$C:$C,0)))</f>
        <v>% reduction in downtime</v>
      </c>
      <c r="P297" s="42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427" t="str">
        <f>IF(ISBLANK(INDEX('Policy Characteristics'!K:K,MATCH($C297,'Policy Characteristics'!$C:$C,0))),"",INDEX('Policy Characteristics'!K:K,MATCH($C297,'Policy Characteristics'!$C:$C,0)))</f>
        <v>electricity-sector-main.html#red-downtime</v>
      </c>
      <c r="R297" s="427" t="str">
        <f>IF(ISBLANK(INDEX('Policy Characteristics'!L:L,MATCH($C297,'Policy Characteristics'!$C:$C,0))),"",INDEX('Policy Characteristics'!L:L,MATCH($C297,'Policy Characteristics'!$C:$C,0)))</f>
        <v>reduce-downtime.html</v>
      </c>
    </row>
    <row r="298" spans="1:18" s="2" customFormat="1" x14ac:dyDescent="0.75">
      <c r="A298" s="427" t="str">
        <f>IF(ISBLANK(INDEX('Policy Characteristics'!A:A,MATCH($C298,'Policy Characteristics'!$C:$C,0))),"",INDEX('Policy Characteristics'!A:A,MATCH($C298,'Policy Characteristics'!$C:$C,0)))</f>
        <v>Electricity Supply</v>
      </c>
      <c r="B298" s="427" t="str">
        <f>IF(ISBLANK(INDEX('Policy Characteristics'!B:B,MATCH($C298,'Policy Characteristics'!$C:$C,0))),"",INDEX('Policy Characteristics'!B:B,MATCH($C298,'Policy Characteristics'!$C:$C,0)))</f>
        <v>Reduce Plant Downtime</v>
      </c>
      <c r="C298" s="434" t="str">
        <f t="shared" si="23"/>
        <v>Percentage Reduction in Plant Downtime</v>
      </c>
      <c r="D298" s="9" t="s">
        <v>83</v>
      </c>
      <c r="E298" s="9" t="s">
        <v>269</v>
      </c>
      <c r="F298" s="9"/>
      <c r="G298" s="9"/>
      <c r="H298" s="56">
        <v>669</v>
      </c>
      <c r="I298" s="9" t="s">
        <v>46</v>
      </c>
      <c r="J298" s="429" t="str">
        <f>IF(ISBLANK(INDEX('Policy Characteristics'!D:D,MATCH($C298,'Policy Characteristics'!$C:$C,0))),"",INDEX('Policy Characteristics'!D:D,MATCH($C298,'Policy Characteristics'!$C:$C,0)))</f>
        <v>Reduce Plant Downtime</v>
      </c>
      <c r="K298" s="427" t="str">
        <f>IF(ISBLANK(INDEX('Policy Characteristics'!E:E,MATCH($C298,'Policy Characteristics'!$C:$C,0))),"",INDEX('Policy Characteristics'!E:E,MATCH($C298,'Policy Characteristics'!$C:$C,0)))</f>
        <v>elec reduce plant downtime</v>
      </c>
      <c r="L298" s="450">
        <f>IF(ISBLANK(INDEX('Policy Characteristics'!F:F,MATCH($C298,'Policy Characteristics'!$C:$C,0))),"",INDEX('Policy Characteristics'!F:F,MATCH($C298,'Policy Characteristics'!$C:$C,0)))</f>
        <v>0</v>
      </c>
      <c r="M298" s="450">
        <f>IF(ISBLANK(INDEX('Policy Characteristics'!G:G,MATCH($C298,'Policy Characteristics'!$C:$C,0))),"",INDEX('Policy Characteristics'!G:G,MATCH($C298,'Policy Characteristics'!$C:$C,0)))</f>
        <v>0.6</v>
      </c>
      <c r="N298" s="450">
        <f>IF(ISBLANK(INDEX('Policy Characteristics'!H:H,MATCH($C298,'Policy Characteristics'!$C:$C,0))),"",INDEX('Policy Characteristics'!H:H,MATCH($C298,'Policy Characteristics'!$C:$C,0)))</f>
        <v>0.01</v>
      </c>
      <c r="O298" s="427" t="str">
        <f>IF(ISBLANK(INDEX('Policy Characteristics'!I:I,MATCH($C298,'Policy Characteristics'!$C:$C,0))),"",INDEX('Policy Characteristics'!I:I,MATCH($C298,'Policy Characteristics'!$C:$C,0)))</f>
        <v>% reduction in downtime</v>
      </c>
      <c r="P298" s="42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427" t="str">
        <f>IF(ISBLANK(INDEX('Policy Characteristics'!K:K,MATCH($C298,'Policy Characteristics'!$C:$C,0))),"",INDEX('Policy Characteristics'!K:K,MATCH($C298,'Policy Characteristics'!$C:$C,0)))</f>
        <v>electricity-sector-main.html#red-downtime</v>
      </c>
      <c r="R298" s="427" t="str">
        <f>IF(ISBLANK(INDEX('Policy Characteristics'!L:L,MATCH($C298,'Policy Characteristics'!$C:$C,0))),"",INDEX('Policy Characteristics'!L:L,MATCH($C298,'Policy Characteristics'!$C:$C,0)))</f>
        <v>reduce-downtime.html</v>
      </c>
    </row>
    <row r="299" spans="1:18" s="2" customFormat="1" x14ac:dyDescent="0.75">
      <c r="A299" s="427" t="str">
        <f>IF(ISBLANK(INDEX('Policy Characteristics'!A:A,MATCH($C299,'Policy Characteristics'!$C:$C,0))),"",INDEX('Policy Characteristics'!A:A,MATCH($C299,'Policy Characteristics'!$C:$C,0)))</f>
        <v>Electricity Supply</v>
      </c>
      <c r="B299" s="427" t="str">
        <f>IF(ISBLANK(INDEX('Policy Characteristics'!B:B,MATCH($C299,'Policy Characteristics'!$C:$C,0))),"",INDEX('Policy Characteristics'!B:B,MATCH($C299,'Policy Characteristics'!$C:$C,0)))</f>
        <v>Reduce Plant Downtime</v>
      </c>
      <c r="C299" s="434" t="str">
        <f t="shared" si="23"/>
        <v>Percentage Reduction in Plant Downtime</v>
      </c>
      <c r="D299" s="9" t="s">
        <v>83</v>
      </c>
      <c r="E299" s="9" t="s">
        <v>270</v>
      </c>
      <c r="F299" s="9"/>
      <c r="G299" s="9"/>
      <c r="H299" s="56">
        <v>670</v>
      </c>
      <c r="I299" s="9" t="s">
        <v>46</v>
      </c>
      <c r="J299" s="429" t="str">
        <f>IF(ISBLANK(INDEX('Policy Characteristics'!D:D,MATCH($C299,'Policy Characteristics'!$C:$C,0))),"",INDEX('Policy Characteristics'!D:D,MATCH($C299,'Policy Characteristics'!$C:$C,0)))</f>
        <v>Reduce Plant Downtime</v>
      </c>
      <c r="K299" s="427" t="str">
        <f>IF(ISBLANK(INDEX('Policy Characteristics'!E:E,MATCH($C299,'Policy Characteristics'!$C:$C,0))),"",INDEX('Policy Characteristics'!E:E,MATCH($C299,'Policy Characteristics'!$C:$C,0)))</f>
        <v>elec reduce plant downtime</v>
      </c>
      <c r="L299" s="450">
        <f>IF(ISBLANK(INDEX('Policy Characteristics'!F:F,MATCH($C299,'Policy Characteristics'!$C:$C,0))),"",INDEX('Policy Characteristics'!F:F,MATCH($C299,'Policy Characteristics'!$C:$C,0)))</f>
        <v>0</v>
      </c>
      <c r="M299" s="450">
        <f>IF(ISBLANK(INDEX('Policy Characteristics'!G:G,MATCH($C299,'Policy Characteristics'!$C:$C,0))),"",INDEX('Policy Characteristics'!G:G,MATCH($C299,'Policy Characteristics'!$C:$C,0)))</f>
        <v>0.6</v>
      </c>
      <c r="N299" s="450">
        <f>IF(ISBLANK(INDEX('Policy Characteristics'!H:H,MATCH($C299,'Policy Characteristics'!$C:$C,0))),"",INDEX('Policy Characteristics'!H:H,MATCH($C299,'Policy Characteristics'!$C:$C,0)))</f>
        <v>0.01</v>
      </c>
      <c r="O299" s="427" t="str">
        <f>IF(ISBLANK(INDEX('Policy Characteristics'!I:I,MATCH($C299,'Policy Characteristics'!$C:$C,0))),"",INDEX('Policy Characteristics'!I:I,MATCH($C299,'Policy Characteristics'!$C:$C,0)))</f>
        <v>% reduction in downtime</v>
      </c>
      <c r="P299" s="42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427" t="str">
        <f>IF(ISBLANK(INDEX('Policy Characteristics'!K:K,MATCH($C299,'Policy Characteristics'!$C:$C,0))),"",INDEX('Policy Characteristics'!K:K,MATCH($C299,'Policy Characteristics'!$C:$C,0)))</f>
        <v>electricity-sector-main.html#red-downtime</v>
      </c>
      <c r="R299" s="427" t="str">
        <f>IF(ISBLANK(INDEX('Policy Characteristics'!L:L,MATCH($C299,'Policy Characteristics'!$C:$C,0))),"",INDEX('Policy Characteristics'!L:L,MATCH($C299,'Policy Characteristics'!$C:$C,0)))</f>
        <v>reduce-downtime.html</v>
      </c>
    </row>
    <row r="300" spans="1:18" s="2" customFormat="1" x14ac:dyDescent="0.75">
      <c r="A300" s="427" t="str">
        <f>IF(ISBLANK(INDEX('Policy Characteristics'!A:A,MATCH($C300,'Policy Characteristics'!$C:$C,0))),"",INDEX('Policy Characteristics'!A:A,MATCH($C300,'Policy Characteristics'!$C:$C,0)))</f>
        <v>Electricity Supply</v>
      </c>
      <c r="B300" s="427" t="str">
        <f>IF(ISBLANK(INDEX('Policy Characteristics'!B:B,MATCH($C300,'Policy Characteristics'!$C:$C,0))),"",INDEX('Policy Characteristics'!B:B,MATCH($C300,'Policy Characteristics'!$C:$C,0)))</f>
        <v>Reduce Plant Downtime</v>
      </c>
      <c r="C300" s="434" t="str">
        <f t="shared" si="23"/>
        <v>Percentage Reduction in Plant Downtime</v>
      </c>
      <c r="D300" s="9" t="s">
        <v>326</v>
      </c>
      <c r="E300" s="9" t="s">
        <v>268</v>
      </c>
      <c r="F300" s="9"/>
      <c r="G300" s="9"/>
      <c r="H300" s="56">
        <v>671</v>
      </c>
      <c r="I300" s="9" t="s">
        <v>46</v>
      </c>
      <c r="J300" s="429" t="str">
        <f>IF(ISBLANK(INDEX('Policy Characteristics'!D:D,MATCH($C300,'Policy Characteristics'!$C:$C,0))),"",INDEX('Policy Characteristics'!D:D,MATCH($C300,'Policy Characteristics'!$C:$C,0)))</f>
        <v>Reduce Plant Downtime</v>
      </c>
      <c r="K300" s="427" t="str">
        <f>IF(ISBLANK(INDEX('Policy Characteristics'!E:E,MATCH($C300,'Policy Characteristics'!$C:$C,0))),"",INDEX('Policy Characteristics'!E:E,MATCH($C300,'Policy Characteristics'!$C:$C,0)))</f>
        <v>elec reduce plant downtime</v>
      </c>
      <c r="L300" s="450">
        <f>IF(ISBLANK(INDEX('Policy Characteristics'!F:F,MATCH($C300,'Policy Characteristics'!$C:$C,0))),"",INDEX('Policy Characteristics'!F:F,MATCH($C300,'Policy Characteristics'!$C:$C,0)))</f>
        <v>0</v>
      </c>
      <c r="M300" s="450">
        <f>IF(ISBLANK(INDEX('Policy Characteristics'!G:G,MATCH($C300,'Policy Characteristics'!$C:$C,0))),"",INDEX('Policy Characteristics'!G:G,MATCH($C300,'Policy Characteristics'!$C:$C,0)))</f>
        <v>0.6</v>
      </c>
      <c r="N300" s="450">
        <f>IF(ISBLANK(INDEX('Policy Characteristics'!H:H,MATCH($C300,'Policy Characteristics'!$C:$C,0))),"",INDEX('Policy Characteristics'!H:H,MATCH($C300,'Policy Characteristics'!$C:$C,0)))</f>
        <v>0.01</v>
      </c>
      <c r="O300" s="427" t="str">
        <f>IF(ISBLANK(INDEX('Policy Characteristics'!I:I,MATCH($C300,'Policy Characteristics'!$C:$C,0))),"",INDEX('Policy Characteristics'!I:I,MATCH($C300,'Policy Characteristics'!$C:$C,0)))</f>
        <v>% reduction in downtime</v>
      </c>
      <c r="P300" s="42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427" t="str">
        <f>IF(ISBLANK(INDEX('Policy Characteristics'!K:K,MATCH($C300,'Policy Characteristics'!$C:$C,0))),"",INDEX('Policy Characteristics'!K:K,MATCH($C300,'Policy Characteristics'!$C:$C,0)))</f>
        <v>electricity-sector-main.html#red-downtime</v>
      </c>
      <c r="R300" s="427" t="str">
        <f>IF(ISBLANK(INDEX('Policy Characteristics'!L:L,MATCH($C300,'Policy Characteristics'!$C:$C,0))),"",INDEX('Policy Characteristics'!L:L,MATCH($C300,'Policy Characteristics'!$C:$C,0)))</f>
        <v>reduce-downtime.html</v>
      </c>
    </row>
    <row r="301" spans="1:18" s="2" customFormat="1" x14ac:dyDescent="0.75">
      <c r="A301" s="427" t="str">
        <f>IF(ISBLANK(INDEX('Policy Characteristics'!A:A,MATCH($C301,'Policy Characteristics'!$C:$C,0))),"",INDEX('Policy Characteristics'!A:A,MATCH($C301,'Policy Characteristics'!$C:$C,0)))</f>
        <v>Electricity Supply</v>
      </c>
      <c r="B301" s="427" t="str">
        <f>IF(ISBLANK(INDEX('Policy Characteristics'!B:B,MATCH($C301,'Policy Characteristics'!$C:$C,0))),"",INDEX('Policy Characteristics'!B:B,MATCH($C301,'Policy Characteristics'!$C:$C,0)))</f>
        <v>Reduce Plant Downtime</v>
      </c>
      <c r="C301" s="434" t="str">
        <f t="shared" si="23"/>
        <v>Percentage Reduction in Plant Downtime</v>
      </c>
      <c r="D301" s="9" t="s">
        <v>326</v>
      </c>
      <c r="E301" s="9" t="s">
        <v>269</v>
      </c>
      <c r="F301" s="9"/>
      <c r="G301" s="9"/>
      <c r="H301" s="56">
        <v>672</v>
      </c>
      <c r="I301" s="9" t="s">
        <v>46</v>
      </c>
      <c r="J301" s="429" t="str">
        <f>IF(ISBLANK(INDEX('Policy Characteristics'!D:D,MATCH($C301,'Policy Characteristics'!$C:$C,0))),"",INDEX('Policy Characteristics'!D:D,MATCH($C301,'Policy Characteristics'!$C:$C,0)))</f>
        <v>Reduce Plant Downtime</v>
      </c>
      <c r="K301" s="427" t="str">
        <f>IF(ISBLANK(INDEX('Policy Characteristics'!E:E,MATCH($C301,'Policy Characteristics'!$C:$C,0))),"",INDEX('Policy Characteristics'!E:E,MATCH($C301,'Policy Characteristics'!$C:$C,0)))</f>
        <v>elec reduce plant downtime</v>
      </c>
      <c r="L301" s="450">
        <f>IF(ISBLANK(INDEX('Policy Characteristics'!F:F,MATCH($C301,'Policy Characteristics'!$C:$C,0))),"",INDEX('Policy Characteristics'!F:F,MATCH($C301,'Policy Characteristics'!$C:$C,0)))</f>
        <v>0</v>
      </c>
      <c r="M301" s="450">
        <f>IF(ISBLANK(INDEX('Policy Characteristics'!G:G,MATCH($C301,'Policy Characteristics'!$C:$C,0))),"",INDEX('Policy Characteristics'!G:G,MATCH($C301,'Policy Characteristics'!$C:$C,0)))</f>
        <v>0.6</v>
      </c>
      <c r="N301" s="450">
        <f>IF(ISBLANK(INDEX('Policy Characteristics'!H:H,MATCH($C301,'Policy Characteristics'!$C:$C,0))),"",INDEX('Policy Characteristics'!H:H,MATCH($C301,'Policy Characteristics'!$C:$C,0)))</f>
        <v>0.01</v>
      </c>
      <c r="O301" s="427" t="str">
        <f>IF(ISBLANK(INDEX('Policy Characteristics'!I:I,MATCH($C301,'Policy Characteristics'!$C:$C,0))),"",INDEX('Policy Characteristics'!I:I,MATCH($C301,'Policy Characteristics'!$C:$C,0)))</f>
        <v>% reduction in downtime</v>
      </c>
      <c r="P301" s="42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427" t="str">
        <f>IF(ISBLANK(INDEX('Policy Characteristics'!K:K,MATCH($C301,'Policy Characteristics'!$C:$C,0))),"",INDEX('Policy Characteristics'!K:K,MATCH($C301,'Policy Characteristics'!$C:$C,0)))</f>
        <v>electricity-sector-main.html#red-downtime</v>
      </c>
      <c r="R301" s="427" t="str">
        <f>IF(ISBLANK(INDEX('Policy Characteristics'!L:L,MATCH($C301,'Policy Characteristics'!$C:$C,0))),"",INDEX('Policy Characteristics'!L:L,MATCH($C301,'Policy Characteristics'!$C:$C,0)))</f>
        <v>reduce-downtime.html</v>
      </c>
    </row>
    <row r="302" spans="1:18" s="2" customFormat="1" x14ac:dyDescent="0.75">
      <c r="A302" s="427" t="str">
        <f>IF(ISBLANK(INDEX('Policy Characteristics'!A:A,MATCH($C302,'Policy Characteristics'!$C:$C,0))),"",INDEX('Policy Characteristics'!A:A,MATCH($C302,'Policy Characteristics'!$C:$C,0)))</f>
        <v>Electricity Supply</v>
      </c>
      <c r="B302" s="427" t="str">
        <f>IF(ISBLANK(INDEX('Policy Characteristics'!B:B,MATCH($C302,'Policy Characteristics'!$C:$C,0))),"",INDEX('Policy Characteristics'!B:B,MATCH($C302,'Policy Characteristics'!$C:$C,0)))</f>
        <v>Reduce Plant Downtime</v>
      </c>
      <c r="C302" s="434" t="str">
        <f t="shared" si="23"/>
        <v>Percentage Reduction in Plant Downtime</v>
      </c>
      <c r="D302" s="9" t="s">
        <v>326</v>
      </c>
      <c r="E302" s="9" t="s">
        <v>270</v>
      </c>
      <c r="F302" s="9"/>
      <c r="G302" s="9"/>
      <c r="H302" s="56">
        <v>673</v>
      </c>
      <c r="I302" s="9" t="s">
        <v>46</v>
      </c>
      <c r="J302" s="429" t="str">
        <f>IF(ISBLANK(INDEX('Policy Characteristics'!D:D,MATCH($C302,'Policy Characteristics'!$C:$C,0))),"",INDEX('Policy Characteristics'!D:D,MATCH($C302,'Policy Characteristics'!$C:$C,0)))</f>
        <v>Reduce Plant Downtime</v>
      </c>
      <c r="K302" s="427" t="str">
        <f>IF(ISBLANK(INDEX('Policy Characteristics'!E:E,MATCH($C302,'Policy Characteristics'!$C:$C,0))),"",INDEX('Policy Characteristics'!E:E,MATCH($C302,'Policy Characteristics'!$C:$C,0)))</f>
        <v>elec reduce plant downtime</v>
      </c>
      <c r="L302" s="450">
        <f>IF(ISBLANK(INDEX('Policy Characteristics'!F:F,MATCH($C302,'Policy Characteristics'!$C:$C,0))),"",INDEX('Policy Characteristics'!F:F,MATCH($C302,'Policy Characteristics'!$C:$C,0)))</f>
        <v>0</v>
      </c>
      <c r="M302" s="450">
        <f>IF(ISBLANK(INDEX('Policy Characteristics'!G:G,MATCH($C302,'Policy Characteristics'!$C:$C,0))),"",INDEX('Policy Characteristics'!G:G,MATCH($C302,'Policy Characteristics'!$C:$C,0)))</f>
        <v>0.6</v>
      </c>
      <c r="N302" s="450">
        <f>IF(ISBLANK(INDEX('Policy Characteristics'!H:H,MATCH($C302,'Policy Characteristics'!$C:$C,0))),"",INDEX('Policy Characteristics'!H:H,MATCH($C302,'Policy Characteristics'!$C:$C,0)))</f>
        <v>0.01</v>
      </c>
      <c r="O302" s="427" t="str">
        <f>IF(ISBLANK(INDEX('Policy Characteristics'!I:I,MATCH($C302,'Policy Characteristics'!$C:$C,0))),"",INDEX('Policy Characteristics'!I:I,MATCH($C302,'Policy Characteristics'!$C:$C,0)))</f>
        <v>% reduction in downtime</v>
      </c>
      <c r="P302" s="42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427" t="str">
        <f>IF(ISBLANK(INDEX('Policy Characteristics'!K:K,MATCH($C302,'Policy Characteristics'!$C:$C,0))),"",INDEX('Policy Characteristics'!K:K,MATCH($C302,'Policy Characteristics'!$C:$C,0)))</f>
        <v>electricity-sector-main.html#red-downtime</v>
      </c>
      <c r="R302" s="427" t="str">
        <f>IF(ISBLANK(INDEX('Policy Characteristics'!L:L,MATCH($C302,'Policy Characteristics'!$C:$C,0))),"",INDEX('Policy Characteristics'!L:L,MATCH($C302,'Policy Characteristics'!$C:$C,0)))</f>
        <v>reduce-downtime.html</v>
      </c>
    </row>
    <row r="303" spans="1:18" s="2" customFormat="1" x14ac:dyDescent="0.75">
      <c r="A303" s="427" t="str">
        <f>IF(ISBLANK(INDEX('Policy Characteristics'!A:A,MATCH($C303,'Policy Characteristics'!$C:$C,0))),"",INDEX('Policy Characteristics'!A:A,MATCH($C303,'Policy Characteristics'!$C:$C,0)))</f>
        <v>Electricity Supply</v>
      </c>
      <c r="B303" s="427" t="str">
        <f>IF(ISBLANK(INDEX('Policy Characteristics'!B:B,MATCH($C303,'Policy Characteristics'!$C:$C,0))),"",INDEX('Policy Characteristics'!B:B,MATCH($C303,'Policy Characteristics'!$C:$C,0)))</f>
        <v>Reduce Plant Downtime</v>
      </c>
      <c r="C303" s="434" t="str">
        <f t="shared" si="23"/>
        <v>Percentage Reduction in Plant Downtime</v>
      </c>
      <c r="D303" s="9" t="s">
        <v>327</v>
      </c>
      <c r="E303" s="9" t="s">
        <v>268</v>
      </c>
      <c r="F303" s="9"/>
      <c r="G303" s="9"/>
      <c r="H303" s="56">
        <v>674</v>
      </c>
      <c r="I303" s="9" t="s">
        <v>46</v>
      </c>
      <c r="J303" s="429" t="str">
        <f>IF(ISBLANK(INDEX('Policy Characteristics'!D:D,MATCH($C303,'Policy Characteristics'!$C:$C,0))),"",INDEX('Policy Characteristics'!D:D,MATCH($C303,'Policy Characteristics'!$C:$C,0)))</f>
        <v>Reduce Plant Downtime</v>
      </c>
      <c r="K303" s="427" t="str">
        <f>IF(ISBLANK(INDEX('Policy Characteristics'!E:E,MATCH($C303,'Policy Characteristics'!$C:$C,0))),"",INDEX('Policy Characteristics'!E:E,MATCH($C303,'Policy Characteristics'!$C:$C,0)))</f>
        <v>elec reduce plant downtime</v>
      </c>
      <c r="L303" s="450">
        <f>IF(ISBLANK(INDEX('Policy Characteristics'!F:F,MATCH($C303,'Policy Characteristics'!$C:$C,0))),"",INDEX('Policy Characteristics'!F:F,MATCH($C303,'Policy Characteristics'!$C:$C,0)))</f>
        <v>0</v>
      </c>
      <c r="M303" s="450">
        <f>IF(ISBLANK(INDEX('Policy Characteristics'!G:G,MATCH($C303,'Policy Characteristics'!$C:$C,0))),"",INDEX('Policy Characteristics'!G:G,MATCH($C303,'Policy Characteristics'!$C:$C,0)))</f>
        <v>0.6</v>
      </c>
      <c r="N303" s="450">
        <f>IF(ISBLANK(INDEX('Policy Characteristics'!H:H,MATCH($C303,'Policy Characteristics'!$C:$C,0))),"",INDEX('Policy Characteristics'!H:H,MATCH($C303,'Policy Characteristics'!$C:$C,0)))</f>
        <v>0.01</v>
      </c>
      <c r="O303" s="427" t="str">
        <f>IF(ISBLANK(INDEX('Policy Characteristics'!I:I,MATCH($C303,'Policy Characteristics'!$C:$C,0))),"",INDEX('Policy Characteristics'!I:I,MATCH($C303,'Policy Characteristics'!$C:$C,0)))</f>
        <v>% reduction in downtime</v>
      </c>
      <c r="P303" s="42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427" t="str">
        <f>IF(ISBLANK(INDEX('Policy Characteristics'!K:K,MATCH($C303,'Policy Characteristics'!$C:$C,0))),"",INDEX('Policy Characteristics'!K:K,MATCH($C303,'Policy Characteristics'!$C:$C,0)))</f>
        <v>electricity-sector-main.html#red-downtime</v>
      </c>
      <c r="R303" s="427" t="str">
        <f>IF(ISBLANK(INDEX('Policy Characteristics'!L:L,MATCH($C303,'Policy Characteristics'!$C:$C,0))),"",INDEX('Policy Characteristics'!L:L,MATCH($C303,'Policy Characteristics'!$C:$C,0)))</f>
        <v>reduce-downtime.html</v>
      </c>
    </row>
    <row r="304" spans="1:18" s="2" customFormat="1" x14ac:dyDescent="0.75">
      <c r="A304" s="427" t="str">
        <f>IF(ISBLANK(INDEX('Policy Characteristics'!A:A,MATCH($C304,'Policy Characteristics'!$C:$C,0))),"",INDEX('Policy Characteristics'!A:A,MATCH($C304,'Policy Characteristics'!$C:$C,0)))</f>
        <v>Electricity Supply</v>
      </c>
      <c r="B304" s="427" t="str">
        <f>IF(ISBLANK(INDEX('Policy Characteristics'!B:B,MATCH($C304,'Policy Characteristics'!$C:$C,0))),"",INDEX('Policy Characteristics'!B:B,MATCH($C304,'Policy Characteristics'!$C:$C,0)))</f>
        <v>Reduce Plant Downtime</v>
      </c>
      <c r="C304" s="434" t="str">
        <f t="shared" si="23"/>
        <v>Percentage Reduction in Plant Downtime</v>
      </c>
      <c r="D304" s="9" t="s">
        <v>327</v>
      </c>
      <c r="E304" s="9" t="s">
        <v>269</v>
      </c>
      <c r="F304" s="9"/>
      <c r="G304" s="9"/>
      <c r="H304" s="56">
        <v>675</v>
      </c>
      <c r="I304" s="9" t="s">
        <v>46</v>
      </c>
      <c r="J304" s="429" t="str">
        <f>IF(ISBLANK(INDEX('Policy Characteristics'!D:D,MATCH($C304,'Policy Characteristics'!$C:$C,0))),"",INDEX('Policy Characteristics'!D:D,MATCH($C304,'Policy Characteristics'!$C:$C,0)))</f>
        <v>Reduce Plant Downtime</v>
      </c>
      <c r="K304" s="427" t="str">
        <f>IF(ISBLANK(INDEX('Policy Characteristics'!E:E,MATCH($C304,'Policy Characteristics'!$C:$C,0))),"",INDEX('Policy Characteristics'!E:E,MATCH($C304,'Policy Characteristics'!$C:$C,0)))</f>
        <v>elec reduce plant downtime</v>
      </c>
      <c r="L304" s="450">
        <f>IF(ISBLANK(INDEX('Policy Characteristics'!F:F,MATCH($C304,'Policy Characteristics'!$C:$C,0))),"",INDEX('Policy Characteristics'!F:F,MATCH($C304,'Policy Characteristics'!$C:$C,0)))</f>
        <v>0</v>
      </c>
      <c r="M304" s="450">
        <f>IF(ISBLANK(INDEX('Policy Characteristics'!G:G,MATCH($C304,'Policy Characteristics'!$C:$C,0))),"",INDEX('Policy Characteristics'!G:G,MATCH($C304,'Policy Characteristics'!$C:$C,0)))</f>
        <v>0.6</v>
      </c>
      <c r="N304" s="450">
        <f>IF(ISBLANK(INDEX('Policy Characteristics'!H:H,MATCH($C304,'Policy Characteristics'!$C:$C,0))),"",INDEX('Policy Characteristics'!H:H,MATCH($C304,'Policy Characteristics'!$C:$C,0)))</f>
        <v>0.01</v>
      </c>
      <c r="O304" s="427" t="str">
        <f>IF(ISBLANK(INDEX('Policy Characteristics'!I:I,MATCH($C304,'Policy Characteristics'!$C:$C,0))),"",INDEX('Policy Characteristics'!I:I,MATCH($C304,'Policy Characteristics'!$C:$C,0)))</f>
        <v>% reduction in downtime</v>
      </c>
      <c r="P304" s="42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427" t="str">
        <f>IF(ISBLANK(INDEX('Policy Characteristics'!K:K,MATCH($C304,'Policy Characteristics'!$C:$C,0))),"",INDEX('Policy Characteristics'!K:K,MATCH($C304,'Policy Characteristics'!$C:$C,0)))</f>
        <v>electricity-sector-main.html#red-downtime</v>
      </c>
      <c r="R304" s="427" t="str">
        <f>IF(ISBLANK(INDEX('Policy Characteristics'!L:L,MATCH($C304,'Policy Characteristics'!$C:$C,0))),"",INDEX('Policy Characteristics'!L:L,MATCH($C304,'Policy Characteristics'!$C:$C,0)))</f>
        <v>reduce-downtime.html</v>
      </c>
    </row>
    <row r="305" spans="1:18" s="2" customFormat="1" x14ac:dyDescent="0.75">
      <c r="A305" s="427" t="str">
        <f>IF(ISBLANK(INDEX('Policy Characteristics'!A:A,MATCH($C305,'Policy Characteristics'!$C:$C,0))),"",INDEX('Policy Characteristics'!A:A,MATCH($C305,'Policy Characteristics'!$C:$C,0)))</f>
        <v>Electricity Supply</v>
      </c>
      <c r="B305" s="427" t="str">
        <f>IF(ISBLANK(INDEX('Policy Characteristics'!B:B,MATCH($C305,'Policy Characteristics'!$C:$C,0))),"",INDEX('Policy Characteristics'!B:B,MATCH($C305,'Policy Characteristics'!$C:$C,0)))</f>
        <v>Reduce Plant Downtime</v>
      </c>
      <c r="C305" s="434" t="str">
        <f t="shared" si="23"/>
        <v>Percentage Reduction in Plant Downtime</v>
      </c>
      <c r="D305" s="9" t="s">
        <v>327</v>
      </c>
      <c r="E305" s="9" t="s">
        <v>270</v>
      </c>
      <c r="F305" s="9"/>
      <c r="G305" s="9"/>
      <c r="H305" s="56">
        <v>676</v>
      </c>
      <c r="I305" s="9" t="s">
        <v>46</v>
      </c>
      <c r="J305" s="429" t="str">
        <f>IF(ISBLANK(INDEX('Policy Characteristics'!D:D,MATCH($C305,'Policy Characteristics'!$C:$C,0))),"",INDEX('Policy Characteristics'!D:D,MATCH($C305,'Policy Characteristics'!$C:$C,0)))</f>
        <v>Reduce Plant Downtime</v>
      </c>
      <c r="K305" s="427" t="str">
        <f>IF(ISBLANK(INDEX('Policy Characteristics'!E:E,MATCH($C305,'Policy Characteristics'!$C:$C,0))),"",INDEX('Policy Characteristics'!E:E,MATCH($C305,'Policy Characteristics'!$C:$C,0)))</f>
        <v>elec reduce plant downtime</v>
      </c>
      <c r="L305" s="450">
        <f>IF(ISBLANK(INDEX('Policy Characteristics'!F:F,MATCH($C305,'Policy Characteristics'!$C:$C,0))),"",INDEX('Policy Characteristics'!F:F,MATCH($C305,'Policy Characteristics'!$C:$C,0)))</f>
        <v>0</v>
      </c>
      <c r="M305" s="450">
        <f>IF(ISBLANK(INDEX('Policy Characteristics'!G:G,MATCH($C305,'Policy Characteristics'!$C:$C,0))),"",INDEX('Policy Characteristics'!G:G,MATCH($C305,'Policy Characteristics'!$C:$C,0)))</f>
        <v>0.6</v>
      </c>
      <c r="N305" s="450">
        <f>IF(ISBLANK(INDEX('Policy Characteristics'!H:H,MATCH($C305,'Policy Characteristics'!$C:$C,0))),"",INDEX('Policy Characteristics'!H:H,MATCH($C305,'Policy Characteristics'!$C:$C,0)))</f>
        <v>0.01</v>
      </c>
      <c r="O305" s="427" t="str">
        <f>IF(ISBLANK(INDEX('Policy Characteristics'!I:I,MATCH($C305,'Policy Characteristics'!$C:$C,0))),"",INDEX('Policy Characteristics'!I:I,MATCH($C305,'Policy Characteristics'!$C:$C,0)))</f>
        <v>% reduction in downtime</v>
      </c>
      <c r="P305" s="42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427" t="str">
        <f>IF(ISBLANK(INDEX('Policy Characteristics'!K:K,MATCH($C305,'Policy Characteristics'!$C:$C,0))),"",INDEX('Policy Characteristics'!K:K,MATCH($C305,'Policy Characteristics'!$C:$C,0)))</f>
        <v>electricity-sector-main.html#red-downtime</v>
      </c>
      <c r="R305" s="427" t="str">
        <f>IF(ISBLANK(INDEX('Policy Characteristics'!L:L,MATCH($C305,'Policy Characteristics'!$C:$C,0))),"",INDEX('Policy Characteristics'!L:L,MATCH($C305,'Policy Characteristics'!$C:$C,0)))</f>
        <v>reduce-downtime.html</v>
      </c>
    </row>
    <row r="306" spans="1:18" s="2" customFormat="1" x14ac:dyDescent="0.75">
      <c r="A306" s="427" t="str">
        <f>IF(ISBLANK(INDEX('Policy Characteristics'!A:A,MATCH($C306,'Policy Characteristics'!$C:$C,0))),"",INDEX('Policy Characteristics'!A:A,MATCH($C306,'Policy Characteristics'!$C:$C,0)))</f>
        <v>Electricity Supply</v>
      </c>
      <c r="B306" s="427" t="str">
        <f>IF(ISBLANK(INDEX('Policy Characteristics'!B:B,MATCH($C306,'Policy Characteristics'!$C:$C,0))),"",INDEX('Policy Characteristics'!B:B,MATCH($C306,'Policy Characteristics'!$C:$C,0)))</f>
        <v>Reduce Plant Downtime</v>
      </c>
      <c r="C306" s="434" t="str">
        <f t="shared" si="23"/>
        <v>Percentage Reduction in Plant Downtime</v>
      </c>
      <c r="D306" s="9" t="s">
        <v>465</v>
      </c>
      <c r="E306" s="9" t="s">
        <v>268</v>
      </c>
      <c r="F306" s="9"/>
      <c r="G306" s="9"/>
      <c r="H306" s="56">
        <v>677</v>
      </c>
      <c r="I306" s="9" t="s">
        <v>46</v>
      </c>
      <c r="J306" s="429" t="str">
        <f>IF(ISBLANK(INDEX('Policy Characteristics'!D:D,MATCH($C306,'Policy Characteristics'!$C:$C,0))),"",INDEX('Policy Characteristics'!D:D,MATCH($C306,'Policy Characteristics'!$C:$C,0)))</f>
        <v>Reduce Plant Downtime</v>
      </c>
      <c r="K306" s="427" t="str">
        <f>IF(ISBLANK(INDEX('Policy Characteristics'!E:E,MATCH($C306,'Policy Characteristics'!$C:$C,0))),"",INDEX('Policy Characteristics'!E:E,MATCH($C306,'Policy Characteristics'!$C:$C,0)))</f>
        <v>elec reduce plant downtime</v>
      </c>
      <c r="L306" s="450">
        <f>IF(ISBLANK(INDEX('Policy Characteristics'!F:F,MATCH($C306,'Policy Characteristics'!$C:$C,0))),"",INDEX('Policy Characteristics'!F:F,MATCH($C306,'Policy Characteristics'!$C:$C,0)))</f>
        <v>0</v>
      </c>
      <c r="M306" s="450">
        <f>IF(ISBLANK(INDEX('Policy Characteristics'!G:G,MATCH($C306,'Policy Characteristics'!$C:$C,0))),"",INDEX('Policy Characteristics'!G:G,MATCH($C306,'Policy Characteristics'!$C:$C,0)))</f>
        <v>0.6</v>
      </c>
      <c r="N306" s="450">
        <f>IF(ISBLANK(INDEX('Policy Characteristics'!H:H,MATCH($C306,'Policy Characteristics'!$C:$C,0))),"",INDEX('Policy Characteristics'!H:H,MATCH($C306,'Policy Characteristics'!$C:$C,0)))</f>
        <v>0.01</v>
      </c>
      <c r="O306" s="427" t="str">
        <f>IF(ISBLANK(INDEX('Policy Characteristics'!I:I,MATCH($C306,'Policy Characteristics'!$C:$C,0))),"",INDEX('Policy Characteristics'!I:I,MATCH($C306,'Policy Characteristics'!$C:$C,0)))</f>
        <v>% reduction in downtime</v>
      </c>
      <c r="P306" s="42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427" t="str">
        <f>IF(ISBLANK(INDEX('Policy Characteristics'!K:K,MATCH($C306,'Policy Characteristics'!$C:$C,0))),"",INDEX('Policy Characteristics'!K:K,MATCH($C306,'Policy Characteristics'!$C:$C,0)))</f>
        <v>electricity-sector-main.html#red-downtime</v>
      </c>
      <c r="R306" s="427" t="str">
        <f>IF(ISBLANK(INDEX('Policy Characteristics'!L:L,MATCH($C306,'Policy Characteristics'!$C:$C,0))),"",INDEX('Policy Characteristics'!L:L,MATCH($C306,'Policy Characteristics'!$C:$C,0)))</f>
        <v>reduce-downtime.html</v>
      </c>
    </row>
    <row r="307" spans="1:18" s="2" customFormat="1" x14ac:dyDescent="0.75">
      <c r="A307" s="427" t="str">
        <f>IF(ISBLANK(INDEX('Policy Characteristics'!A:A,MATCH($C307,'Policy Characteristics'!$C:$C,0))),"",INDEX('Policy Characteristics'!A:A,MATCH($C307,'Policy Characteristics'!$C:$C,0)))</f>
        <v>Electricity Supply</v>
      </c>
      <c r="B307" s="427" t="str">
        <f>IF(ISBLANK(INDEX('Policy Characteristics'!B:B,MATCH($C307,'Policy Characteristics'!$C:$C,0))),"",INDEX('Policy Characteristics'!B:B,MATCH($C307,'Policy Characteristics'!$C:$C,0)))</f>
        <v>Reduce Plant Downtime</v>
      </c>
      <c r="C307" s="434" t="str">
        <f t="shared" ref="C307:C320" si="24">C$276</f>
        <v>Percentage Reduction in Plant Downtime</v>
      </c>
      <c r="D307" s="9" t="s">
        <v>465</v>
      </c>
      <c r="E307" s="9" t="s">
        <v>269</v>
      </c>
      <c r="F307" s="9"/>
      <c r="G307" s="9"/>
      <c r="H307" s="56">
        <v>678</v>
      </c>
      <c r="I307" s="9" t="s">
        <v>46</v>
      </c>
      <c r="J307" s="429" t="str">
        <f>IF(ISBLANK(INDEX('Policy Characteristics'!D:D,MATCH($C307,'Policy Characteristics'!$C:$C,0))),"",INDEX('Policy Characteristics'!D:D,MATCH($C307,'Policy Characteristics'!$C:$C,0)))</f>
        <v>Reduce Plant Downtime</v>
      </c>
      <c r="K307" s="427" t="str">
        <f>IF(ISBLANK(INDEX('Policy Characteristics'!E:E,MATCH($C307,'Policy Characteristics'!$C:$C,0))),"",INDEX('Policy Characteristics'!E:E,MATCH($C307,'Policy Characteristics'!$C:$C,0)))</f>
        <v>elec reduce plant downtime</v>
      </c>
      <c r="L307" s="450">
        <f>IF(ISBLANK(INDEX('Policy Characteristics'!F:F,MATCH($C307,'Policy Characteristics'!$C:$C,0))),"",INDEX('Policy Characteristics'!F:F,MATCH($C307,'Policy Characteristics'!$C:$C,0)))</f>
        <v>0</v>
      </c>
      <c r="M307" s="450">
        <f>IF(ISBLANK(INDEX('Policy Characteristics'!G:G,MATCH($C307,'Policy Characteristics'!$C:$C,0))),"",INDEX('Policy Characteristics'!G:G,MATCH($C307,'Policy Characteristics'!$C:$C,0)))</f>
        <v>0.6</v>
      </c>
      <c r="N307" s="450">
        <f>IF(ISBLANK(INDEX('Policy Characteristics'!H:H,MATCH($C307,'Policy Characteristics'!$C:$C,0))),"",INDEX('Policy Characteristics'!H:H,MATCH($C307,'Policy Characteristics'!$C:$C,0)))</f>
        <v>0.01</v>
      </c>
      <c r="O307" s="427" t="str">
        <f>IF(ISBLANK(INDEX('Policy Characteristics'!I:I,MATCH($C307,'Policy Characteristics'!$C:$C,0))),"",INDEX('Policy Characteristics'!I:I,MATCH($C307,'Policy Characteristics'!$C:$C,0)))</f>
        <v>% reduction in downtime</v>
      </c>
      <c r="P307" s="42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427" t="str">
        <f>IF(ISBLANK(INDEX('Policy Characteristics'!K:K,MATCH($C307,'Policy Characteristics'!$C:$C,0))),"",INDEX('Policy Characteristics'!K:K,MATCH($C307,'Policy Characteristics'!$C:$C,0)))</f>
        <v>electricity-sector-main.html#red-downtime</v>
      </c>
      <c r="R307" s="427" t="str">
        <f>IF(ISBLANK(INDEX('Policy Characteristics'!L:L,MATCH($C307,'Policy Characteristics'!$C:$C,0))),"",INDEX('Policy Characteristics'!L:L,MATCH($C307,'Policy Characteristics'!$C:$C,0)))</f>
        <v>reduce-downtime.html</v>
      </c>
    </row>
    <row r="308" spans="1:18" s="2" customFormat="1" x14ac:dyDescent="0.75">
      <c r="A308" s="427" t="str">
        <f>IF(ISBLANK(INDEX('Policy Characteristics'!A:A,MATCH($C308,'Policy Characteristics'!$C:$C,0))),"",INDEX('Policy Characteristics'!A:A,MATCH($C308,'Policy Characteristics'!$C:$C,0)))</f>
        <v>Electricity Supply</v>
      </c>
      <c r="B308" s="427" t="str">
        <f>IF(ISBLANK(INDEX('Policy Characteristics'!B:B,MATCH($C308,'Policy Characteristics'!$C:$C,0))),"",INDEX('Policy Characteristics'!B:B,MATCH($C308,'Policy Characteristics'!$C:$C,0)))</f>
        <v>Reduce Plant Downtime</v>
      </c>
      <c r="C308" s="434" t="str">
        <f t="shared" si="24"/>
        <v>Percentage Reduction in Plant Downtime</v>
      </c>
      <c r="D308" s="9" t="s">
        <v>465</v>
      </c>
      <c r="E308" s="9" t="s">
        <v>270</v>
      </c>
      <c r="F308" s="9"/>
      <c r="G308" s="9"/>
      <c r="H308" s="56">
        <v>679</v>
      </c>
      <c r="I308" s="9" t="s">
        <v>46</v>
      </c>
      <c r="J308" s="429" t="str">
        <f>IF(ISBLANK(INDEX('Policy Characteristics'!D:D,MATCH($C308,'Policy Characteristics'!$C:$C,0))),"",INDEX('Policy Characteristics'!D:D,MATCH($C308,'Policy Characteristics'!$C:$C,0)))</f>
        <v>Reduce Plant Downtime</v>
      </c>
      <c r="K308" s="427" t="str">
        <f>IF(ISBLANK(INDEX('Policy Characteristics'!E:E,MATCH($C308,'Policy Characteristics'!$C:$C,0))),"",INDEX('Policy Characteristics'!E:E,MATCH($C308,'Policy Characteristics'!$C:$C,0)))</f>
        <v>elec reduce plant downtime</v>
      </c>
      <c r="L308" s="450">
        <f>IF(ISBLANK(INDEX('Policy Characteristics'!F:F,MATCH($C308,'Policy Characteristics'!$C:$C,0))),"",INDEX('Policy Characteristics'!F:F,MATCH($C308,'Policy Characteristics'!$C:$C,0)))</f>
        <v>0</v>
      </c>
      <c r="M308" s="450">
        <f>IF(ISBLANK(INDEX('Policy Characteristics'!G:G,MATCH($C308,'Policy Characteristics'!$C:$C,0))),"",INDEX('Policy Characteristics'!G:G,MATCH($C308,'Policy Characteristics'!$C:$C,0)))</f>
        <v>0.6</v>
      </c>
      <c r="N308" s="450">
        <f>IF(ISBLANK(INDEX('Policy Characteristics'!H:H,MATCH($C308,'Policy Characteristics'!$C:$C,0))),"",INDEX('Policy Characteristics'!H:H,MATCH($C308,'Policy Characteristics'!$C:$C,0)))</f>
        <v>0.01</v>
      </c>
      <c r="O308" s="427" t="str">
        <f>IF(ISBLANK(INDEX('Policy Characteristics'!I:I,MATCH($C308,'Policy Characteristics'!$C:$C,0))),"",INDEX('Policy Characteristics'!I:I,MATCH($C308,'Policy Characteristics'!$C:$C,0)))</f>
        <v>% reduction in downtime</v>
      </c>
      <c r="P308" s="42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427" t="str">
        <f>IF(ISBLANK(INDEX('Policy Characteristics'!K:K,MATCH($C308,'Policy Characteristics'!$C:$C,0))),"",INDEX('Policy Characteristics'!K:K,MATCH($C308,'Policy Characteristics'!$C:$C,0)))</f>
        <v>electricity-sector-main.html#red-downtime</v>
      </c>
      <c r="R308" s="427" t="str">
        <f>IF(ISBLANK(INDEX('Policy Characteristics'!L:L,MATCH($C308,'Policy Characteristics'!$C:$C,0))),"",INDEX('Policy Characteristics'!L:L,MATCH($C308,'Policy Characteristics'!$C:$C,0)))</f>
        <v>reduce-downtime.html</v>
      </c>
    </row>
    <row r="309" spans="1:18" s="2" customFormat="1" x14ac:dyDescent="0.75">
      <c r="A309" s="427" t="str">
        <f>IF(ISBLANK(INDEX('Policy Characteristics'!A:A,MATCH($C309,'Policy Characteristics'!$C:$C,0))),"",INDEX('Policy Characteristics'!A:A,MATCH($C309,'Policy Characteristics'!$C:$C,0)))</f>
        <v>Electricity Supply</v>
      </c>
      <c r="B309" s="427" t="str">
        <f>IF(ISBLANK(INDEX('Policy Characteristics'!B:B,MATCH($C309,'Policy Characteristics'!$C:$C,0))),"",INDEX('Policy Characteristics'!B:B,MATCH($C309,'Policy Characteristics'!$C:$C,0)))</f>
        <v>Reduce Plant Downtime</v>
      </c>
      <c r="C309" s="434" t="str">
        <f t="shared" si="24"/>
        <v>Percentage Reduction in Plant Downtime</v>
      </c>
      <c r="D309" s="9" t="s">
        <v>474</v>
      </c>
      <c r="E309" s="9" t="s">
        <v>268</v>
      </c>
      <c r="F309" s="9"/>
      <c r="G309" s="9"/>
      <c r="H309" s="56">
        <v>680</v>
      </c>
      <c r="I309" s="9" t="s">
        <v>46</v>
      </c>
      <c r="J309" s="429" t="str">
        <f>IF(ISBLANK(INDEX('Policy Characteristics'!D:D,MATCH($C309,'Policy Characteristics'!$C:$C,0))),"",INDEX('Policy Characteristics'!D:D,MATCH($C309,'Policy Characteristics'!$C:$C,0)))</f>
        <v>Reduce Plant Downtime</v>
      </c>
      <c r="K309" s="427" t="str">
        <f>IF(ISBLANK(INDEX('Policy Characteristics'!E:E,MATCH($C309,'Policy Characteristics'!$C:$C,0))),"",INDEX('Policy Characteristics'!E:E,MATCH($C309,'Policy Characteristics'!$C:$C,0)))</f>
        <v>elec reduce plant downtime</v>
      </c>
      <c r="L309" s="450">
        <f>IF(ISBLANK(INDEX('Policy Characteristics'!F:F,MATCH($C309,'Policy Characteristics'!$C:$C,0))),"",INDEX('Policy Characteristics'!F:F,MATCH($C309,'Policy Characteristics'!$C:$C,0)))</f>
        <v>0</v>
      </c>
      <c r="M309" s="450">
        <f>IF(ISBLANK(INDEX('Policy Characteristics'!G:G,MATCH($C309,'Policy Characteristics'!$C:$C,0))),"",INDEX('Policy Characteristics'!G:G,MATCH($C309,'Policy Characteristics'!$C:$C,0)))</f>
        <v>0.6</v>
      </c>
      <c r="N309" s="450">
        <f>IF(ISBLANK(INDEX('Policy Characteristics'!H:H,MATCH($C309,'Policy Characteristics'!$C:$C,0))),"",INDEX('Policy Characteristics'!H:H,MATCH($C309,'Policy Characteristics'!$C:$C,0)))</f>
        <v>0.01</v>
      </c>
      <c r="O309" s="427" t="str">
        <f>IF(ISBLANK(INDEX('Policy Characteristics'!I:I,MATCH($C309,'Policy Characteristics'!$C:$C,0))),"",INDEX('Policy Characteristics'!I:I,MATCH($C309,'Policy Characteristics'!$C:$C,0)))</f>
        <v>% reduction in downtime</v>
      </c>
      <c r="P309" s="42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427" t="str">
        <f>IF(ISBLANK(INDEX('Policy Characteristics'!K:K,MATCH($C309,'Policy Characteristics'!$C:$C,0))),"",INDEX('Policy Characteristics'!K:K,MATCH($C309,'Policy Characteristics'!$C:$C,0)))</f>
        <v>electricity-sector-main.html#red-downtime</v>
      </c>
      <c r="R309" s="427" t="str">
        <f>IF(ISBLANK(INDEX('Policy Characteristics'!L:L,MATCH($C309,'Policy Characteristics'!$C:$C,0))),"",INDEX('Policy Characteristics'!L:L,MATCH($C309,'Policy Characteristics'!$C:$C,0)))</f>
        <v>reduce-downtime.html</v>
      </c>
    </row>
    <row r="310" spans="1:18" s="2" customFormat="1" x14ac:dyDescent="0.75">
      <c r="A310" s="427" t="str">
        <f>IF(ISBLANK(INDEX('Policy Characteristics'!A:A,MATCH($C310,'Policy Characteristics'!$C:$C,0))),"",INDEX('Policy Characteristics'!A:A,MATCH($C310,'Policy Characteristics'!$C:$C,0)))</f>
        <v>Electricity Supply</v>
      </c>
      <c r="B310" s="427" t="str">
        <f>IF(ISBLANK(INDEX('Policy Characteristics'!B:B,MATCH($C310,'Policy Characteristics'!$C:$C,0))),"",INDEX('Policy Characteristics'!B:B,MATCH($C310,'Policy Characteristics'!$C:$C,0)))</f>
        <v>Reduce Plant Downtime</v>
      </c>
      <c r="C310" s="434" t="str">
        <f t="shared" si="24"/>
        <v>Percentage Reduction in Plant Downtime</v>
      </c>
      <c r="D310" s="9" t="s">
        <v>474</v>
      </c>
      <c r="E310" s="9" t="s">
        <v>269</v>
      </c>
      <c r="F310" s="9"/>
      <c r="G310" s="9"/>
      <c r="H310" s="56">
        <v>681</v>
      </c>
      <c r="I310" s="9" t="s">
        <v>46</v>
      </c>
      <c r="J310" s="429" t="str">
        <f>IF(ISBLANK(INDEX('Policy Characteristics'!D:D,MATCH($C310,'Policy Characteristics'!$C:$C,0))),"",INDEX('Policy Characteristics'!D:D,MATCH($C310,'Policy Characteristics'!$C:$C,0)))</f>
        <v>Reduce Plant Downtime</v>
      </c>
      <c r="K310" s="427" t="str">
        <f>IF(ISBLANK(INDEX('Policy Characteristics'!E:E,MATCH($C310,'Policy Characteristics'!$C:$C,0))),"",INDEX('Policy Characteristics'!E:E,MATCH($C310,'Policy Characteristics'!$C:$C,0)))</f>
        <v>elec reduce plant downtime</v>
      </c>
      <c r="L310" s="450">
        <f>IF(ISBLANK(INDEX('Policy Characteristics'!F:F,MATCH($C310,'Policy Characteristics'!$C:$C,0))),"",INDEX('Policy Characteristics'!F:F,MATCH($C310,'Policy Characteristics'!$C:$C,0)))</f>
        <v>0</v>
      </c>
      <c r="M310" s="450">
        <f>IF(ISBLANK(INDEX('Policy Characteristics'!G:G,MATCH($C310,'Policy Characteristics'!$C:$C,0))),"",INDEX('Policy Characteristics'!G:G,MATCH($C310,'Policy Characteristics'!$C:$C,0)))</f>
        <v>0.6</v>
      </c>
      <c r="N310" s="450">
        <f>IF(ISBLANK(INDEX('Policy Characteristics'!H:H,MATCH($C310,'Policy Characteristics'!$C:$C,0))),"",INDEX('Policy Characteristics'!H:H,MATCH($C310,'Policy Characteristics'!$C:$C,0)))</f>
        <v>0.01</v>
      </c>
      <c r="O310" s="427" t="str">
        <f>IF(ISBLANK(INDEX('Policy Characteristics'!I:I,MATCH($C310,'Policy Characteristics'!$C:$C,0))),"",INDEX('Policy Characteristics'!I:I,MATCH($C310,'Policy Characteristics'!$C:$C,0)))</f>
        <v>% reduction in downtime</v>
      </c>
      <c r="P310" s="42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427" t="str">
        <f>IF(ISBLANK(INDEX('Policy Characteristics'!K:K,MATCH($C310,'Policy Characteristics'!$C:$C,0))),"",INDEX('Policy Characteristics'!K:K,MATCH($C310,'Policy Characteristics'!$C:$C,0)))</f>
        <v>electricity-sector-main.html#red-downtime</v>
      </c>
      <c r="R310" s="427" t="str">
        <f>IF(ISBLANK(INDEX('Policy Characteristics'!L:L,MATCH($C310,'Policy Characteristics'!$C:$C,0))),"",INDEX('Policy Characteristics'!L:L,MATCH($C310,'Policy Characteristics'!$C:$C,0)))</f>
        <v>reduce-downtime.html</v>
      </c>
    </row>
    <row r="311" spans="1:18" s="2" customFormat="1" x14ac:dyDescent="0.75">
      <c r="A311" s="427" t="str">
        <f>IF(ISBLANK(INDEX('Policy Characteristics'!A:A,MATCH($C311,'Policy Characteristics'!$C:$C,0))),"",INDEX('Policy Characteristics'!A:A,MATCH($C311,'Policy Characteristics'!$C:$C,0)))</f>
        <v>Electricity Supply</v>
      </c>
      <c r="B311" s="427" t="str">
        <f>IF(ISBLANK(INDEX('Policy Characteristics'!B:B,MATCH($C311,'Policy Characteristics'!$C:$C,0))),"",INDEX('Policy Characteristics'!B:B,MATCH($C311,'Policy Characteristics'!$C:$C,0)))</f>
        <v>Reduce Plant Downtime</v>
      </c>
      <c r="C311" s="434" t="str">
        <f t="shared" si="24"/>
        <v>Percentage Reduction in Plant Downtime</v>
      </c>
      <c r="D311" s="9" t="s">
        <v>474</v>
      </c>
      <c r="E311" s="9" t="s">
        <v>270</v>
      </c>
      <c r="F311" s="9" t="s">
        <v>330</v>
      </c>
      <c r="G311" s="9" t="s">
        <v>475</v>
      </c>
      <c r="H311" s="56">
        <v>182</v>
      </c>
      <c r="I311" s="9" t="s">
        <v>45</v>
      </c>
      <c r="J311" s="429" t="str">
        <f>IF(ISBLANK(INDEX('Policy Characteristics'!D:D,MATCH($C311,'Policy Characteristics'!$C:$C,0))),"",INDEX('Policy Characteristics'!D:D,MATCH($C311,'Policy Characteristics'!$C:$C,0)))</f>
        <v>Reduce Plant Downtime</v>
      </c>
      <c r="K311" s="427" t="str">
        <f>IF(ISBLANK(INDEX('Policy Characteristics'!E:E,MATCH($C311,'Policy Characteristics'!$C:$C,0))),"",INDEX('Policy Characteristics'!E:E,MATCH($C311,'Policy Characteristics'!$C:$C,0)))</f>
        <v>elec reduce plant downtime</v>
      </c>
      <c r="L311" s="450">
        <f>IF(ISBLANK(INDEX('Policy Characteristics'!F:F,MATCH($C311,'Policy Characteristics'!$C:$C,0))),"",INDEX('Policy Characteristics'!F:F,MATCH($C311,'Policy Characteristics'!$C:$C,0)))</f>
        <v>0</v>
      </c>
      <c r="M311" s="450">
        <f>IF(ISBLANK(INDEX('Policy Characteristics'!G:G,MATCH($C311,'Policy Characteristics'!$C:$C,0))),"",INDEX('Policy Characteristics'!G:G,MATCH($C311,'Policy Characteristics'!$C:$C,0)))</f>
        <v>0.6</v>
      </c>
      <c r="N311" s="450">
        <f>IF(ISBLANK(INDEX('Policy Characteristics'!H:H,MATCH($C311,'Policy Characteristics'!$C:$C,0))),"",INDEX('Policy Characteristics'!H:H,MATCH($C311,'Policy Characteristics'!$C:$C,0)))</f>
        <v>0.01</v>
      </c>
      <c r="O311" s="427" t="str">
        <f>IF(ISBLANK(INDEX('Policy Characteristics'!I:I,MATCH($C311,'Policy Characteristics'!$C:$C,0))),"",INDEX('Policy Characteristics'!I:I,MATCH($C311,'Policy Characteristics'!$C:$C,0)))</f>
        <v>% reduction in downtime</v>
      </c>
      <c r="P311" s="42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427" t="str">
        <f>IF(ISBLANK(INDEX('Policy Characteristics'!K:K,MATCH($C311,'Policy Characteristics'!$C:$C,0))),"",INDEX('Policy Characteristics'!K:K,MATCH($C311,'Policy Characteristics'!$C:$C,0)))</f>
        <v>electricity-sector-main.html#red-downtime</v>
      </c>
      <c r="R311" s="427" t="str">
        <f>IF(ISBLANK(INDEX('Policy Characteristics'!L:L,MATCH($C311,'Policy Characteristics'!$C:$C,0))),"",INDEX('Policy Characteristics'!L:L,MATCH($C311,'Policy Characteristics'!$C:$C,0)))</f>
        <v>reduce-downtime.html</v>
      </c>
    </row>
    <row r="312" spans="1:18" s="2" customFormat="1" x14ac:dyDescent="0.75">
      <c r="A312" s="427" t="str">
        <f>IF(ISBLANK(INDEX('Policy Characteristics'!A:A,MATCH($C312,'Policy Characteristics'!$C:$C,0))),"",INDEX('Policy Characteristics'!A:A,MATCH($C312,'Policy Characteristics'!$C:$C,0)))</f>
        <v>Electricity Supply</v>
      </c>
      <c r="B312" s="427" t="str">
        <f>IF(ISBLANK(INDEX('Policy Characteristics'!B:B,MATCH($C312,'Policy Characteristics'!$C:$C,0))),"",INDEX('Policy Characteristics'!B:B,MATCH($C312,'Policy Characteristics'!$C:$C,0)))</f>
        <v>Reduce Plant Downtime</v>
      </c>
      <c r="C312" s="434" t="str">
        <f t="shared" si="24"/>
        <v>Percentage Reduction in Plant Downtime</v>
      </c>
      <c r="D312" s="9" t="s">
        <v>2882</v>
      </c>
      <c r="E312" s="9" t="s">
        <v>268</v>
      </c>
      <c r="G312" s="9"/>
      <c r="H312" s="56">
        <v>682</v>
      </c>
      <c r="I312" s="9" t="s">
        <v>46</v>
      </c>
      <c r="J312" s="429" t="str">
        <f>IF(ISBLANK(INDEX('Policy Characteristics'!D:D,MATCH($C312,'Policy Characteristics'!$C:$C,0))),"",INDEX('Policy Characteristics'!D:D,MATCH($C312,'Policy Characteristics'!$C:$C,0)))</f>
        <v>Reduce Plant Downtime</v>
      </c>
      <c r="K312" s="427" t="str">
        <f>IF(ISBLANK(INDEX('Policy Characteristics'!E:E,MATCH($C312,'Policy Characteristics'!$C:$C,0))),"",INDEX('Policy Characteristics'!E:E,MATCH($C312,'Policy Characteristics'!$C:$C,0)))</f>
        <v>elec reduce plant downtime</v>
      </c>
      <c r="L312" s="450">
        <f>IF(ISBLANK(INDEX('Policy Characteristics'!F:F,MATCH($C312,'Policy Characteristics'!$C:$C,0))),"",INDEX('Policy Characteristics'!F:F,MATCH($C312,'Policy Characteristics'!$C:$C,0)))</f>
        <v>0</v>
      </c>
      <c r="M312" s="450">
        <f>IF(ISBLANK(INDEX('Policy Characteristics'!G:G,MATCH($C312,'Policy Characteristics'!$C:$C,0))),"",INDEX('Policy Characteristics'!G:G,MATCH($C312,'Policy Characteristics'!$C:$C,0)))</f>
        <v>0.6</v>
      </c>
      <c r="N312" s="450">
        <f>IF(ISBLANK(INDEX('Policy Characteristics'!H:H,MATCH($C312,'Policy Characteristics'!$C:$C,0))),"",INDEX('Policy Characteristics'!H:H,MATCH($C312,'Policy Characteristics'!$C:$C,0)))</f>
        <v>0.01</v>
      </c>
      <c r="O312" s="427" t="str">
        <f>IF(ISBLANK(INDEX('Policy Characteristics'!I:I,MATCH($C312,'Policy Characteristics'!$C:$C,0))),"",INDEX('Policy Characteristics'!I:I,MATCH($C312,'Policy Characteristics'!$C:$C,0)))</f>
        <v>% reduction in downtime</v>
      </c>
      <c r="P312" s="42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427" t="str">
        <f>IF(ISBLANK(INDEX('Policy Characteristics'!K:K,MATCH($C312,'Policy Characteristics'!$C:$C,0))),"",INDEX('Policy Characteristics'!K:K,MATCH($C312,'Policy Characteristics'!$C:$C,0)))</f>
        <v>electricity-sector-main.html#red-downtime</v>
      </c>
      <c r="R312" s="427" t="str">
        <f>IF(ISBLANK(INDEX('Policy Characteristics'!L:L,MATCH($C312,'Policy Characteristics'!$C:$C,0))),"",INDEX('Policy Characteristics'!L:L,MATCH($C312,'Policy Characteristics'!$C:$C,0)))</f>
        <v>reduce-downtime.html</v>
      </c>
    </row>
    <row r="313" spans="1:18" s="2" customFormat="1" x14ac:dyDescent="0.75">
      <c r="A313" s="427" t="str">
        <f>IF(ISBLANK(INDEX('Policy Characteristics'!A:A,MATCH($C313,'Policy Characteristics'!$C:$C,0))),"",INDEX('Policy Characteristics'!A:A,MATCH($C313,'Policy Characteristics'!$C:$C,0)))</f>
        <v>Electricity Supply</v>
      </c>
      <c r="B313" s="427" t="str">
        <f>IF(ISBLANK(INDEX('Policy Characteristics'!B:B,MATCH($C313,'Policy Characteristics'!$C:$C,0))),"",INDEX('Policy Characteristics'!B:B,MATCH($C313,'Policy Characteristics'!$C:$C,0)))</f>
        <v>Reduce Plant Downtime</v>
      </c>
      <c r="C313" s="434" t="str">
        <f t="shared" si="24"/>
        <v>Percentage Reduction in Plant Downtime</v>
      </c>
      <c r="D313" s="9" t="s">
        <v>2882</v>
      </c>
      <c r="E313" s="9" t="s">
        <v>269</v>
      </c>
      <c r="H313" s="56">
        <v>683</v>
      </c>
      <c r="I313" s="9" t="s">
        <v>46</v>
      </c>
      <c r="J313" s="429" t="str">
        <f>IF(ISBLANK(INDEX('Policy Characteristics'!D:D,MATCH($C313,'Policy Characteristics'!$C:$C,0))),"",INDEX('Policy Characteristics'!D:D,MATCH($C313,'Policy Characteristics'!$C:$C,0)))</f>
        <v>Reduce Plant Downtime</v>
      </c>
      <c r="K313" s="427" t="str">
        <f>IF(ISBLANK(INDEX('Policy Characteristics'!E:E,MATCH($C313,'Policy Characteristics'!$C:$C,0))),"",INDEX('Policy Characteristics'!E:E,MATCH($C313,'Policy Characteristics'!$C:$C,0)))</f>
        <v>elec reduce plant downtime</v>
      </c>
      <c r="L313" s="450">
        <f>IF(ISBLANK(INDEX('Policy Characteristics'!F:F,MATCH($C313,'Policy Characteristics'!$C:$C,0))),"",INDEX('Policy Characteristics'!F:F,MATCH($C313,'Policy Characteristics'!$C:$C,0)))</f>
        <v>0</v>
      </c>
      <c r="M313" s="450">
        <f>IF(ISBLANK(INDEX('Policy Characteristics'!G:G,MATCH($C313,'Policy Characteristics'!$C:$C,0))),"",INDEX('Policy Characteristics'!G:G,MATCH($C313,'Policy Characteristics'!$C:$C,0)))</f>
        <v>0.6</v>
      </c>
      <c r="N313" s="450">
        <f>IF(ISBLANK(INDEX('Policy Characteristics'!H:H,MATCH($C313,'Policy Characteristics'!$C:$C,0))),"",INDEX('Policy Characteristics'!H:H,MATCH($C313,'Policy Characteristics'!$C:$C,0)))</f>
        <v>0.01</v>
      </c>
      <c r="O313" s="427" t="str">
        <f>IF(ISBLANK(INDEX('Policy Characteristics'!I:I,MATCH($C313,'Policy Characteristics'!$C:$C,0))),"",INDEX('Policy Characteristics'!I:I,MATCH($C313,'Policy Characteristics'!$C:$C,0)))</f>
        <v>% reduction in downtime</v>
      </c>
      <c r="P313" s="42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427" t="str">
        <f>IF(ISBLANK(INDEX('Policy Characteristics'!K:K,MATCH($C313,'Policy Characteristics'!$C:$C,0))),"",INDEX('Policy Characteristics'!K:K,MATCH($C313,'Policy Characteristics'!$C:$C,0)))</f>
        <v>electricity-sector-main.html#red-downtime</v>
      </c>
      <c r="R313" s="427" t="str">
        <f>IF(ISBLANK(INDEX('Policy Characteristics'!L:L,MATCH($C313,'Policy Characteristics'!$C:$C,0))),"",INDEX('Policy Characteristics'!L:L,MATCH($C313,'Policy Characteristics'!$C:$C,0)))</f>
        <v>reduce-downtime.html</v>
      </c>
    </row>
    <row r="314" spans="1:18" s="2" customFormat="1" x14ac:dyDescent="0.75">
      <c r="A314" s="427" t="str">
        <f>IF(ISBLANK(INDEX('Policy Characteristics'!A:A,MATCH($C314,'Policy Characteristics'!$C:$C,0))),"",INDEX('Policy Characteristics'!A:A,MATCH($C314,'Policy Characteristics'!$C:$C,0)))</f>
        <v>Electricity Supply</v>
      </c>
      <c r="B314" s="427" t="str">
        <f>IF(ISBLANK(INDEX('Policy Characteristics'!B:B,MATCH($C314,'Policy Characteristics'!$C:$C,0))),"",INDEX('Policy Characteristics'!B:B,MATCH($C314,'Policy Characteristics'!$C:$C,0)))</f>
        <v>Reduce Plant Downtime</v>
      </c>
      <c r="C314" s="434" t="str">
        <f t="shared" si="24"/>
        <v>Percentage Reduction in Plant Downtime</v>
      </c>
      <c r="D314" s="9" t="s">
        <v>2882</v>
      </c>
      <c r="E314" s="9" t="s">
        <v>270</v>
      </c>
      <c r="H314" s="56">
        <v>684</v>
      </c>
      <c r="I314" s="9" t="s">
        <v>46</v>
      </c>
      <c r="J314" s="429" t="str">
        <f>IF(ISBLANK(INDEX('Policy Characteristics'!D:D,MATCH($C314,'Policy Characteristics'!$C:$C,0))),"",INDEX('Policy Characteristics'!D:D,MATCH($C314,'Policy Characteristics'!$C:$C,0)))</f>
        <v>Reduce Plant Downtime</v>
      </c>
      <c r="K314" s="427" t="str">
        <f>IF(ISBLANK(INDEX('Policy Characteristics'!E:E,MATCH($C314,'Policy Characteristics'!$C:$C,0))),"",INDEX('Policy Characteristics'!E:E,MATCH($C314,'Policy Characteristics'!$C:$C,0)))</f>
        <v>elec reduce plant downtime</v>
      </c>
      <c r="L314" s="450">
        <f>IF(ISBLANK(INDEX('Policy Characteristics'!F:F,MATCH($C314,'Policy Characteristics'!$C:$C,0))),"",INDEX('Policy Characteristics'!F:F,MATCH($C314,'Policy Characteristics'!$C:$C,0)))</f>
        <v>0</v>
      </c>
      <c r="M314" s="450">
        <f>IF(ISBLANK(INDEX('Policy Characteristics'!G:G,MATCH($C314,'Policy Characteristics'!$C:$C,0))),"",INDEX('Policy Characteristics'!G:G,MATCH($C314,'Policy Characteristics'!$C:$C,0)))</f>
        <v>0.6</v>
      </c>
      <c r="N314" s="450">
        <f>IF(ISBLANK(INDEX('Policy Characteristics'!H:H,MATCH($C314,'Policy Characteristics'!$C:$C,0))),"",INDEX('Policy Characteristics'!H:H,MATCH($C314,'Policy Characteristics'!$C:$C,0)))</f>
        <v>0.01</v>
      </c>
      <c r="O314" s="427" t="str">
        <f>IF(ISBLANK(INDEX('Policy Characteristics'!I:I,MATCH($C314,'Policy Characteristics'!$C:$C,0))),"",INDEX('Policy Characteristics'!I:I,MATCH($C314,'Policy Characteristics'!$C:$C,0)))</f>
        <v>% reduction in downtime</v>
      </c>
      <c r="P314" s="42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427" t="str">
        <f>IF(ISBLANK(INDEX('Policy Characteristics'!K:K,MATCH($C314,'Policy Characteristics'!$C:$C,0))),"",INDEX('Policy Characteristics'!K:K,MATCH($C314,'Policy Characteristics'!$C:$C,0)))</f>
        <v>electricity-sector-main.html#red-downtime</v>
      </c>
      <c r="R314" s="427" t="str">
        <f>IF(ISBLANK(INDEX('Policy Characteristics'!L:L,MATCH($C314,'Policy Characteristics'!$C:$C,0))),"",INDEX('Policy Characteristics'!L:L,MATCH($C314,'Policy Characteristics'!$C:$C,0)))</f>
        <v>reduce-downtime.html</v>
      </c>
    </row>
    <row r="315" spans="1:18" s="2" customFormat="1" x14ac:dyDescent="0.75">
      <c r="A315" s="427" t="str">
        <f>IF(ISBLANK(INDEX('Policy Characteristics'!A:A,MATCH($C315,'Policy Characteristics'!$C:$C,0))),"",INDEX('Policy Characteristics'!A:A,MATCH($C315,'Policy Characteristics'!$C:$C,0)))</f>
        <v>Electricity Supply</v>
      </c>
      <c r="B315" s="427" t="str">
        <f>IF(ISBLANK(INDEX('Policy Characteristics'!B:B,MATCH($C315,'Policy Characteristics'!$C:$C,0))),"",INDEX('Policy Characteristics'!B:B,MATCH($C315,'Policy Characteristics'!$C:$C,0)))</f>
        <v>Reduce Plant Downtime</v>
      </c>
      <c r="C315" s="434" t="str">
        <f t="shared" si="24"/>
        <v>Percentage Reduction in Plant Downtime</v>
      </c>
      <c r="D315" s="9" t="s">
        <v>2883</v>
      </c>
      <c r="E315" s="9" t="s">
        <v>268</v>
      </c>
      <c r="G315" s="9"/>
      <c r="H315" s="56">
        <v>685</v>
      </c>
      <c r="I315" s="9" t="s">
        <v>46</v>
      </c>
      <c r="J315" s="429" t="str">
        <f>IF(ISBLANK(INDEX('Policy Characteristics'!D:D,MATCH($C315,'Policy Characteristics'!$C:$C,0))),"",INDEX('Policy Characteristics'!D:D,MATCH($C315,'Policy Characteristics'!$C:$C,0)))</f>
        <v>Reduce Plant Downtime</v>
      </c>
      <c r="K315" s="427" t="str">
        <f>IF(ISBLANK(INDEX('Policy Characteristics'!E:E,MATCH($C315,'Policy Characteristics'!$C:$C,0))),"",INDEX('Policy Characteristics'!E:E,MATCH($C315,'Policy Characteristics'!$C:$C,0)))</f>
        <v>elec reduce plant downtime</v>
      </c>
      <c r="L315" s="450">
        <f>IF(ISBLANK(INDEX('Policy Characteristics'!F:F,MATCH($C315,'Policy Characteristics'!$C:$C,0))),"",INDEX('Policy Characteristics'!F:F,MATCH($C315,'Policy Characteristics'!$C:$C,0)))</f>
        <v>0</v>
      </c>
      <c r="M315" s="450">
        <f>IF(ISBLANK(INDEX('Policy Characteristics'!G:G,MATCH($C315,'Policy Characteristics'!$C:$C,0))),"",INDEX('Policy Characteristics'!G:G,MATCH($C315,'Policy Characteristics'!$C:$C,0)))</f>
        <v>0.6</v>
      </c>
      <c r="N315" s="450">
        <f>IF(ISBLANK(INDEX('Policy Characteristics'!H:H,MATCH($C315,'Policy Characteristics'!$C:$C,0))),"",INDEX('Policy Characteristics'!H:H,MATCH($C315,'Policy Characteristics'!$C:$C,0)))</f>
        <v>0.01</v>
      </c>
      <c r="O315" s="427" t="str">
        <f>IF(ISBLANK(INDEX('Policy Characteristics'!I:I,MATCH($C315,'Policy Characteristics'!$C:$C,0))),"",INDEX('Policy Characteristics'!I:I,MATCH($C315,'Policy Characteristics'!$C:$C,0)))</f>
        <v>% reduction in downtime</v>
      </c>
      <c r="P315" s="42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427" t="str">
        <f>IF(ISBLANK(INDEX('Policy Characteristics'!K:K,MATCH($C315,'Policy Characteristics'!$C:$C,0))),"",INDEX('Policy Characteristics'!K:K,MATCH($C315,'Policy Characteristics'!$C:$C,0)))</f>
        <v>electricity-sector-main.html#red-downtime</v>
      </c>
      <c r="R315" s="427" t="str">
        <f>IF(ISBLANK(INDEX('Policy Characteristics'!L:L,MATCH($C315,'Policy Characteristics'!$C:$C,0))),"",INDEX('Policy Characteristics'!L:L,MATCH($C315,'Policy Characteristics'!$C:$C,0)))</f>
        <v>reduce-downtime.html</v>
      </c>
    </row>
    <row r="316" spans="1:18" s="2" customFormat="1" x14ac:dyDescent="0.75">
      <c r="A316" s="427" t="str">
        <f>IF(ISBLANK(INDEX('Policy Characteristics'!A:A,MATCH($C316,'Policy Characteristics'!$C:$C,0))),"",INDEX('Policy Characteristics'!A:A,MATCH($C316,'Policy Characteristics'!$C:$C,0)))</f>
        <v>Electricity Supply</v>
      </c>
      <c r="B316" s="427" t="str">
        <f>IF(ISBLANK(INDEX('Policy Characteristics'!B:B,MATCH($C316,'Policy Characteristics'!$C:$C,0))),"",INDEX('Policy Characteristics'!B:B,MATCH($C316,'Policy Characteristics'!$C:$C,0)))</f>
        <v>Reduce Plant Downtime</v>
      </c>
      <c r="C316" s="434" t="str">
        <f t="shared" si="24"/>
        <v>Percentage Reduction in Plant Downtime</v>
      </c>
      <c r="D316" s="9" t="s">
        <v>2883</v>
      </c>
      <c r="E316" s="9" t="s">
        <v>269</v>
      </c>
      <c r="H316" s="56">
        <v>686</v>
      </c>
      <c r="I316" s="9" t="s">
        <v>46</v>
      </c>
      <c r="J316" s="429" t="str">
        <f>IF(ISBLANK(INDEX('Policy Characteristics'!D:D,MATCH($C316,'Policy Characteristics'!$C:$C,0))),"",INDEX('Policy Characteristics'!D:D,MATCH($C316,'Policy Characteristics'!$C:$C,0)))</f>
        <v>Reduce Plant Downtime</v>
      </c>
      <c r="K316" s="427" t="str">
        <f>IF(ISBLANK(INDEX('Policy Characteristics'!E:E,MATCH($C316,'Policy Characteristics'!$C:$C,0))),"",INDEX('Policy Characteristics'!E:E,MATCH($C316,'Policy Characteristics'!$C:$C,0)))</f>
        <v>elec reduce plant downtime</v>
      </c>
      <c r="L316" s="450">
        <f>IF(ISBLANK(INDEX('Policy Characteristics'!F:F,MATCH($C316,'Policy Characteristics'!$C:$C,0))),"",INDEX('Policy Characteristics'!F:F,MATCH($C316,'Policy Characteristics'!$C:$C,0)))</f>
        <v>0</v>
      </c>
      <c r="M316" s="450">
        <f>IF(ISBLANK(INDEX('Policy Characteristics'!G:G,MATCH($C316,'Policy Characteristics'!$C:$C,0))),"",INDEX('Policy Characteristics'!G:G,MATCH($C316,'Policy Characteristics'!$C:$C,0)))</f>
        <v>0.6</v>
      </c>
      <c r="N316" s="450">
        <f>IF(ISBLANK(INDEX('Policy Characteristics'!H:H,MATCH($C316,'Policy Characteristics'!$C:$C,0))),"",INDEX('Policy Characteristics'!H:H,MATCH($C316,'Policy Characteristics'!$C:$C,0)))</f>
        <v>0.01</v>
      </c>
      <c r="O316" s="427" t="str">
        <f>IF(ISBLANK(INDEX('Policy Characteristics'!I:I,MATCH($C316,'Policy Characteristics'!$C:$C,0))),"",INDEX('Policy Characteristics'!I:I,MATCH($C316,'Policy Characteristics'!$C:$C,0)))</f>
        <v>% reduction in downtime</v>
      </c>
      <c r="P316" s="42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427" t="str">
        <f>IF(ISBLANK(INDEX('Policy Characteristics'!K:K,MATCH($C316,'Policy Characteristics'!$C:$C,0))),"",INDEX('Policy Characteristics'!K:K,MATCH($C316,'Policy Characteristics'!$C:$C,0)))</f>
        <v>electricity-sector-main.html#red-downtime</v>
      </c>
      <c r="R316" s="427" t="str">
        <f>IF(ISBLANK(INDEX('Policy Characteristics'!L:L,MATCH($C316,'Policy Characteristics'!$C:$C,0))),"",INDEX('Policy Characteristics'!L:L,MATCH($C316,'Policy Characteristics'!$C:$C,0)))</f>
        <v>reduce-downtime.html</v>
      </c>
    </row>
    <row r="317" spans="1:18" s="2" customFormat="1" x14ac:dyDescent="0.75">
      <c r="A317" s="427" t="str">
        <f>IF(ISBLANK(INDEX('Policy Characteristics'!A:A,MATCH($C317,'Policy Characteristics'!$C:$C,0))),"",INDEX('Policy Characteristics'!A:A,MATCH($C317,'Policy Characteristics'!$C:$C,0)))</f>
        <v>Electricity Supply</v>
      </c>
      <c r="B317" s="427" t="str">
        <f>IF(ISBLANK(INDEX('Policy Characteristics'!B:B,MATCH($C317,'Policy Characteristics'!$C:$C,0))),"",INDEX('Policy Characteristics'!B:B,MATCH($C317,'Policy Characteristics'!$C:$C,0)))</f>
        <v>Reduce Plant Downtime</v>
      </c>
      <c r="C317" s="434" t="str">
        <f t="shared" si="24"/>
        <v>Percentage Reduction in Plant Downtime</v>
      </c>
      <c r="D317" s="9" t="s">
        <v>2883</v>
      </c>
      <c r="E317" s="9" t="s">
        <v>270</v>
      </c>
      <c r="G317" s="9"/>
      <c r="H317" s="56">
        <v>687</v>
      </c>
      <c r="I317" s="9" t="s">
        <v>46</v>
      </c>
      <c r="J317" s="429" t="str">
        <f>IF(ISBLANK(INDEX('Policy Characteristics'!D:D,MATCH($C317,'Policy Characteristics'!$C:$C,0))),"",INDEX('Policy Characteristics'!D:D,MATCH($C317,'Policy Characteristics'!$C:$C,0)))</f>
        <v>Reduce Plant Downtime</v>
      </c>
      <c r="K317" s="427" t="str">
        <f>IF(ISBLANK(INDEX('Policy Characteristics'!E:E,MATCH($C317,'Policy Characteristics'!$C:$C,0))),"",INDEX('Policy Characteristics'!E:E,MATCH($C317,'Policy Characteristics'!$C:$C,0)))</f>
        <v>elec reduce plant downtime</v>
      </c>
      <c r="L317" s="450">
        <f>IF(ISBLANK(INDEX('Policy Characteristics'!F:F,MATCH($C317,'Policy Characteristics'!$C:$C,0))),"",INDEX('Policy Characteristics'!F:F,MATCH($C317,'Policy Characteristics'!$C:$C,0)))</f>
        <v>0</v>
      </c>
      <c r="M317" s="450">
        <f>IF(ISBLANK(INDEX('Policy Characteristics'!G:G,MATCH($C317,'Policy Characteristics'!$C:$C,0))),"",INDEX('Policy Characteristics'!G:G,MATCH($C317,'Policy Characteristics'!$C:$C,0)))</f>
        <v>0.6</v>
      </c>
      <c r="N317" s="450">
        <f>IF(ISBLANK(INDEX('Policy Characteristics'!H:H,MATCH($C317,'Policy Characteristics'!$C:$C,0))),"",INDEX('Policy Characteristics'!H:H,MATCH($C317,'Policy Characteristics'!$C:$C,0)))</f>
        <v>0.01</v>
      </c>
      <c r="O317" s="427" t="str">
        <f>IF(ISBLANK(INDEX('Policy Characteristics'!I:I,MATCH($C317,'Policy Characteristics'!$C:$C,0))),"",INDEX('Policy Characteristics'!I:I,MATCH($C317,'Policy Characteristics'!$C:$C,0)))</f>
        <v>% reduction in downtime</v>
      </c>
      <c r="P317" s="42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427" t="str">
        <f>IF(ISBLANK(INDEX('Policy Characteristics'!K:K,MATCH($C317,'Policy Characteristics'!$C:$C,0))),"",INDEX('Policy Characteristics'!K:K,MATCH($C317,'Policy Characteristics'!$C:$C,0)))</f>
        <v>electricity-sector-main.html#red-downtime</v>
      </c>
      <c r="R317" s="427" t="str">
        <f>IF(ISBLANK(INDEX('Policy Characteristics'!L:L,MATCH($C317,'Policy Characteristics'!$C:$C,0))),"",INDEX('Policy Characteristics'!L:L,MATCH($C317,'Policy Characteristics'!$C:$C,0)))</f>
        <v>reduce-downtime.html</v>
      </c>
    </row>
    <row r="318" spans="1:18" s="2" customFormat="1" x14ac:dyDescent="0.75">
      <c r="A318" s="427" t="str">
        <f>IF(ISBLANK(INDEX('Policy Characteristics'!A:A,MATCH($C318,'Policy Characteristics'!$C:$C,0))),"",INDEX('Policy Characteristics'!A:A,MATCH($C318,'Policy Characteristics'!$C:$C,0)))</f>
        <v>Electricity Supply</v>
      </c>
      <c r="B318" s="427" t="str">
        <f>IF(ISBLANK(INDEX('Policy Characteristics'!B:B,MATCH($C318,'Policy Characteristics'!$C:$C,0))),"",INDEX('Policy Characteristics'!B:B,MATCH($C318,'Policy Characteristics'!$C:$C,0)))</f>
        <v>Reduce Plant Downtime</v>
      </c>
      <c r="C318" s="434" t="str">
        <f t="shared" si="24"/>
        <v>Percentage Reduction in Plant Downtime</v>
      </c>
      <c r="D318" s="9" t="s">
        <v>2884</v>
      </c>
      <c r="E318" s="9" t="s">
        <v>268</v>
      </c>
      <c r="G318" s="9"/>
      <c r="H318" s="56">
        <v>688</v>
      </c>
      <c r="I318" s="9" t="s">
        <v>46</v>
      </c>
      <c r="J318" s="429" t="str">
        <f>IF(ISBLANK(INDEX('Policy Characteristics'!D:D,MATCH($C318,'Policy Characteristics'!$C:$C,0))),"",INDEX('Policy Characteristics'!D:D,MATCH($C318,'Policy Characteristics'!$C:$C,0)))</f>
        <v>Reduce Plant Downtime</v>
      </c>
      <c r="K318" s="427" t="str">
        <f>IF(ISBLANK(INDEX('Policy Characteristics'!E:E,MATCH($C318,'Policy Characteristics'!$C:$C,0))),"",INDEX('Policy Characteristics'!E:E,MATCH($C318,'Policy Characteristics'!$C:$C,0)))</f>
        <v>elec reduce plant downtime</v>
      </c>
      <c r="L318" s="450">
        <f>IF(ISBLANK(INDEX('Policy Characteristics'!F:F,MATCH($C318,'Policy Characteristics'!$C:$C,0))),"",INDEX('Policy Characteristics'!F:F,MATCH($C318,'Policy Characteristics'!$C:$C,0)))</f>
        <v>0</v>
      </c>
      <c r="M318" s="450">
        <f>IF(ISBLANK(INDEX('Policy Characteristics'!G:G,MATCH($C318,'Policy Characteristics'!$C:$C,0))),"",INDEX('Policy Characteristics'!G:G,MATCH($C318,'Policy Characteristics'!$C:$C,0)))</f>
        <v>0.6</v>
      </c>
      <c r="N318" s="450">
        <f>IF(ISBLANK(INDEX('Policy Characteristics'!H:H,MATCH($C318,'Policy Characteristics'!$C:$C,0))),"",INDEX('Policy Characteristics'!H:H,MATCH($C318,'Policy Characteristics'!$C:$C,0)))</f>
        <v>0.01</v>
      </c>
      <c r="O318" s="427" t="str">
        <f>IF(ISBLANK(INDEX('Policy Characteristics'!I:I,MATCH($C318,'Policy Characteristics'!$C:$C,0))),"",INDEX('Policy Characteristics'!I:I,MATCH($C318,'Policy Characteristics'!$C:$C,0)))</f>
        <v>% reduction in downtime</v>
      </c>
      <c r="P318" s="42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427" t="str">
        <f>IF(ISBLANK(INDEX('Policy Characteristics'!K:K,MATCH($C318,'Policy Characteristics'!$C:$C,0))),"",INDEX('Policy Characteristics'!K:K,MATCH($C318,'Policy Characteristics'!$C:$C,0)))</f>
        <v>electricity-sector-main.html#red-downtime</v>
      </c>
      <c r="R318" s="427" t="str">
        <f>IF(ISBLANK(INDEX('Policy Characteristics'!L:L,MATCH($C318,'Policy Characteristics'!$C:$C,0))),"",INDEX('Policy Characteristics'!L:L,MATCH($C318,'Policy Characteristics'!$C:$C,0)))</f>
        <v>reduce-downtime.html</v>
      </c>
    </row>
    <row r="319" spans="1:18" s="2" customFormat="1" x14ac:dyDescent="0.75">
      <c r="A319" s="427" t="str">
        <f>IF(ISBLANK(INDEX('Policy Characteristics'!A:A,MATCH($C319,'Policy Characteristics'!$C:$C,0))),"",INDEX('Policy Characteristics'!A:A,MATCH($C319,'Policy Characteristics'!$C:$C,0)))</f>
        <v>Electricity Supply</v>
      </c>
      <c r="B319" s="427" t="str">
        <f>IF(ISBLANK(INDEX('Policy Characteristics'!B:B,MATCH($C319,'Policy Characteristics'!$C:$C,0))),"",INDEX('Policy Characteristics'!B:B,MATCH($C319,'Policy Characteristics'!$C:$C,0)))</f>
        <v>Reduce Plant Downtime</v>
      </c>
      <c r="C319" s="434" t="str">
        <f t="shared" si="24"/>
        <v>Percentage Reduction in Plant Downtime</v>
      </c>
      <c r="D319" s="9" t="s">
        <v>2884</v>
      </c>
      <c r="E319" s="9" t="s">
        <v>269</v>
      </c>
      <c r="F319" s="9"/>
      <c r="G319" s="9"/>
      <c r="H319" s="56">
        <v>689</v>
      </c>
      <c r="I319" s="9" t="s">
        <v>46</v>
      </c>
      <c r="J319" s="429" t="str">
        <f>IF(ISBLANK(INDEX('Policy Characteristics'!D:D,MATCH($C319,'Policy Characteristics'!$C:$C,0))),"",INDEX('Policy Characteristics'!D:D,MATCH($C319,'Policy Characteristics'!$C:$C,0)))</f>
        <v>Reduce Plant Downtime</v>
      </c>
      <c r="K319" s="427" t="str">
        <f>IF(ISBLANK(INDEX('Policy Characteristics'!E:E,MATCH($C319,'Policy Characteristics'!$C:$C,0))),"",INDEX('Policy Characteristics'!E:E,MATCH($C319,'Policy Characteristics'!$C:$C,0)))</f>
        <v>elec reduce plant downtime</v>
      </c>
      <c r="L319" s="450">
        <f>IF(ISBLANK(INDEX('Policy Characteristics'!F:F,MATCH($C319,'Policy Characteristics'!$C:$C,0))),"",INDEX('Policy Characteristics'!F:F,MATCH($C319,'Policy Characteristics'!$C:$C,0)))</f>
        <v>0</v>
      </c>
      <c r="M319" s="450">
        <f>IF(ISBLANK(INDEX('Policy Characteristics'!G:G,MATCH($C319,'Policy Characteristics'!$C:$C,0))),"",INDEX('Policy Characteristics'!G:G,MATCH($C319,'Policy Characteristics'!$C:$C,0)))</f>
        <v>0.6</v>
      </c>
      <c r="N319" s="450">
        <f>IF(ISBLANK(INDEX('Policy Characteristics'!H:H,MATCH($C319,'Policy Characteristics'!$C:$C,0))),"",INDEX('Policy Characteristics'!H:H,MATCH($C319,'Policy Characteristics'!$C:$C,0)))</f>
        <v>0.01</v>
      </c>
      <c r="O319" s="427" t="str">
        <f>IF(ISBLANK(INDEX('Policy Characteristics'!I:I,MATCH($C319,'Policy Characteristics'!$C:$C,0))),"",INDEX('Policy Characteristics'!I:I,MATCH($C319,'Policy Characteristics'!$C:$C,0)))</f>
        <v>% reduction in downtime</v>
      </c>
      <c r="P319" s="42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427" t="str">
        <f>IF(ISBLANK(INDEX('Policy Characteristics'!K:K,MATCH($C319,'Policy Characteristics'!$C:$C,0))),"",INDEX('Policy Characteristics'!K:K,MATCH($C319,'Policy Characteristics'!$C:$C,0)))</f>
        <v>electricity-sector-main.html#red-downtime</v>
      </c>
      <c r="R319" s="427" t="str">
        <f>IF(ISBLANK(INDEX('Policy Characteristics'!L:L,MATCH($C319,'Policy Characteristics'!$C:$C,0))),"",INDEX('Policy Characteristics'!L:L,MATCH($C319,'Policy Characteristics'!$C:$C,0)))</f>
        <v>reduce-downtime.html</v>
      </c>
    </row>
    <row r="320" spans="1:18" s="2" customFormat="1" x14ac:dyDescent="0.75">
      <c r="A320" s="427" t="str">
        <f>IF(ISBLANK(INDEX('Policy Characteristics'!A:A,MATCH($C320,'Policy Characteristics'!$C:$C,0))),"",INDEX('Policy Characteristics'!A:A,MATCH($C320,'Policy Characteristics'!$C:$C,0)))</f>
        <v>Electricity Supply</v>
      </c>
      <c r="B320" s="427" t="str">
        <f>IF(ISBLANK(INDEX('Policy Characteristics'!B:B,MATCH($C320,'Policy Characteristics'!$C:$C,0))),"",INDEX('Policy Characteristics'!B:B,MATCH($C320,'Policy Characteristics'!$C:$C,0)))</f>
        <v>Reduce Plant Downtime</v>
      </c>
      <c r="C320" s="434" t="str">
        <f t="shared" si="24"/>
        <v>Percentage Reduction in Plant Downtime</v>
      </c>
      <c r="D320" s="9" t="s">
        <v>2884</v>
      </c>
      <c r="E320" s="9" t="s">
        <v>270</v>
      </c>
      <c r="F320" s="9"/>
      <c r="G320" s="9"/>
      <c r="H320" s="56">
        <v>690</v>
      </c>
      <c r="I320" s="9" t="s">
        <v>46</v>
      </c>
      <c r="J320" s="429" t="str">
        <f>IF(ISBLANK(INDEX('Policy Characteristics'!D:D,MATCH($C320,'Policy Characteristics'!$C:$C,0))),"",INDEX('Policy Characteristics'!D:D,MATCH($C320,'Policy Characteristics'!$C:$C,0)))</f>
        <v>Reduce Plant Downtime</v>
      </c>
      <c r="K320" s="427" t="str">
        <f>IF(ISBLANK(INDEX('Policy Characteristics'!E:E,MATCH($C320,'Policy Characteristics'!$C:$C,0))),"",INDEX('Policy Characteristics'!E:E,MATCH($C320,'Policy Characteristics'!$C:$C,0)))</f>
        <v>elec reduce plant downtime</v>
      </c>
      <c r="L320" s="450">
        <f>IF(ISBLANK(INDEX('Policy Characteristics'!F:F,MATCH($C320,'Policy Characteristics'!$C:$C,0))),"",INDEX('Policy Characteristics'!F:F,MATCH($C320,'Policy Characteristics'!$C:$C,0)))</f>
        <v>0</v>
      </c>
      <c r="M320" s="450">
        <f>IF(ISBLANK(INDEX('Policy Characteristics'!G:G,MATCH($C320,'Policy Characteristics'!$C:$C,0))),"",INDEX('Policy Characteristics'!G:G,MATCH($C320,'Policy Characteristics'!$C:$C,0)))</f>
        <v>0.6</v>
      </c>
      <c r="N320" s="450">
        <f>IF(ISBLANK(INDEX('Policy Characteristics'!H:H,MATCH($C320,'Policy Characteristics'!$C:$C,0))),"",INDEX('Policy Characteristics'!H:H,MATCH($C320,'Policy Characteristics'!$C:$C,0)))</f>
        <v>0.01</v>
      </c>
      <c r="O320" s="427" t="str">
        <f>IF(ISBLANK(INDEX('Policy Characteristics'!I:I,MATCH($C320,'Policy Characteristics'!$C:$C,0))),"",INDEX('Policy Characteristics'!I:I,MATCH($C320,'Policy Characteristics'!$C:$C,0)))</f>
        <v>% reduction in downtime</v>
      </c>
      <c r="P320" s="42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427" t="str">
        <f>IF(ISBLANK(INDEX('Policy Characteristics'!K:K,MATCH($C320,'Policy Characteristics'!$C:$C,0))),"",INDEX('Policy Characteristics'!K:K,MATCH($C320,'Policy Characteristics'!$C:$C,0)))</f>
        <v>electricity-sector-main.html#red-downtime</v>
      </c>
      <c r="R320" s="427" t="str">
        <f>IF(ISBLANK(INDEX('Policy Characteristics'!L:L,MATCH($C320,'Policy Characteristics'!$C:$C,0))),"",INDEX('Policy Characteristics'!L:L,MATCH($C320,'Policy Characteristics'!$C:$C,0)))</f>
        <v>reduce-downtime.html</v>
      </c>
    </row>
    <row r="321" spans="1:18" s="2" customFormat="1" x14ac:dyDescent="0.75">
      <c r="A321" s="427" t="str">
        <f>IF(ISBLANK(INDEX('Policy Characteristics'!A:A,MATCH($C321,'Policy Characteristics'!$C:$C,0))),"",INDEX('Policy Characteristics'!A:A,MATCH($C321,'Policy Characteristics'!$C:$C,0)))</f>
        <v>Electricity Supply</v>
      </c>
      <c r="B321" s="427" t="str">
        <f>IF(ISBLANK(INDEX('Policy Characteristics'!B:B,MATCH($C321,'Policy Characteristics'!$C:$C,0))),"",INDEX('Policy Characteristics'!B:B,MATCH($C321,'Policy Characteristics'!$C:$C,0)))</f>
        <v>Reduce Soft Costs</v>
      </c>
      <c r="C321" s="435" t="s">
        <v>2399</v>
      </c>
      <c r="D321" s="9" t="s">
        <v>469</v>
      </c>
      <c r="E321" s="9"/>
      <c r="F321" s="9" t="s">
        <v>472</v>
      </c>
      <c r="G321" s="9"/>
      <c r="H321" s="56">
        <v>194</v>
      </c>
      <c r="I321" s="9" t="s">
        <v>45</v>
      </c>
      <c r="J321" s="429" t="str">
        <f>IF(ISBLANK(INDEX('Policy Characteristics'!D:D,MATCH($C321,'Policy Characteristics'!$C:$C,0))),"",INDEX('Policy Characteristics'!D:D,MATCH($C321,'Policy Characteristics'!$C:$C,0)))</f>
        <v>Reduce Soft Costs</v>
      </c>
      <c r="K321" s="427" t="str">
        <f>IF(ISBLANK(INDEX('Policy Characteristics'!E:E,MATCH($C321,'Policy Characteristics'!$C:$C,0))),"",INDEX('Policy Characteristics'!E:E,MATCH($C321,'Policy Characteristics'!$C:$C,0)))</f>
        <v>elec reduce soft costs</v>
      </c>
      <c r="L321" s="450">
        <f>IF(ISBLANK(INDEX('Policy Characteristics'!F:F,MATCH($C321,'Policy Characteristics'!$C:$C,0))),"",INDEX('Policy Characteristics'!F:F,MATCH($C321,'Policy Characteristics'!$C:$C,0)))</f>
        <v>0</v>
      </c>
      <c r="M321" s="450">
        <f>IF(ISBLANK(INDEX('Policy Characteristics'!G:G,MATCH($C321,'Policy Characteristics'!$C:$C,0))),"",INDEX('Policy Characteristics'!G:G,MATCH($C321,'Policy Characteristics'!$C:$C,0)))</f>
        <v>0.9</v>
      </c>
      <c r="N321" s="450">
        <f>IF(ISBLANK(INDEX('Policy Characteristics'!H:H,MATCH($C321,'Policy Characteristics'!$C:$C,0))),"",INDEX('Policy Characteristics'!H:H,MATCH($C321,'Policy Characteristics'!$C:$C,0)))</f>
        <v>0.01</v>
      </c>
      <c r="O321" s="427" t="str">
        <f>IF(ISBLANK(INDEX('Policy Characteristics'!I:I,MATCH($C321,'Policy Characteristics'!$C:$C,0))),"",INDEX('Policy Characteristics'!I:I,MATCH($C321,'Policy Characteristics'!$C:$C,0)))</f>
        <v>% reduction in soft costs</v>
      </c>
      <c r="P321" s="42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427" t="str">
        <f>IF(ISBLANK(INDEX('Policy Characteristics'!K:K,MATCH($C321,'Policy Characteristics'!$C:$C,0))),"",INDEX('Policy Characteristics'!K:K,MATCH($C321,'Policy Characteristics'!$C:$C,0)))</f>
        <v>endogenous-learning.html#red-soft-costs</v>
      </c>
      <c r="R321" s="427" t="str">
        <f>IF(ISBLANK(INDEX('Policy Characteristics'!L:L,MATCH($C321,'Policy Characteristics'!$C:$C,0))),"",INDEX('Policy Characteristics'!L:L,MATCH($C321,'Policy Characteristics'!$C:$C,0)))</f>
        <v>reduce-soft-costs.html</v>
      </c>
    </row>
    <row r="322" spans="1:18" s="2" customFormat="1" x14ac:dyDescent="0.75">
      <c r="A322" s="427" t="str">
        <f>IF(ISBLANK(INDEX('Policy Characteristics'!A:A,MATCH($C322,'Policy Characteristics'!$C:$C,0))),"",INDEX('Policy Characteristics'!A:A,MATCH($C322,'Policy Characteristics'!$C:$C,0)))</f>
        <v>Electricity Supply</v>
      </c>
      <c r="B322" s="427" t="str">
        <f>IF(ISBLANK(INDEX('Policy Characteristics'!B:B,MATCH($C322,'Policy Characteristics'!$C:$C,0))),"",INDEX('Policy Characteristics'!B:B,MATCH($C322,'Policy Characteristics'!$C:$C,0)))</f>
        <v>Reduce Soft Costs</v>
      </c>
      <c r="C322" s="434" t="str">
        <f t="shared" ref="C322:C323" si="25">C$321</f>
        <v>Percent Reduction in Soft Costs of Capacity Construction</v>
      </c>
      <c r="D322" s="9" t="s">
        <v>81</v>
      </c>
      <c r="E322" s="9"/>
      <c r="F322" s="9" t="s">
        <v>95</v>
      </c>
      <c r="G322" s="9"/>
      <c r="H322" s="56">
        <v>195</v>
      </c>
      <c r="I322" s="9" t="s">
        <v>45</v>
      </c>
      <c r="J322" s="429" t="str">
        <f>IF(ISBLANK(INDEX('Policy Characteristics'!D:D,MATCH($C322,'Policy Characteristics'!$C:$C,0))),"",INDEX('Policy Characteristics'!D:D,MATCH($C322,'Policy Characteristics'!$C:$C,0)))</f>
        <v>Reduce Soft Costs</v>
      </c>
      <c r="K322" s="427" t="str">
        <f>IF(ISBLANK(INDEX('Policy Characteristics'!E:E,MATCH($C322,'Policy Characteristics'!$C:$C,0))),"",INDEX('Policy Characteristics'!E:E,MATCH($C322,'Policy Characteristics'!$C:$C,0)))</f>
        <v>elec reduce soft costs</v>
      </c>
      <c r="L322" s="450">
        <f>IF(ISBLANK(INDEX('Policy Characteristics'!F:F,MATCH($C322,'Policy Characteristics'!$C:$C,0))),"",INDEX('Policy Characteristics'!F:F,MATCH($C322,'Policy Characteristics'!$C:$C,0)))</f>
        <v>0</v>
      </c>
      <c r="M322" s="450">
        <f>IF(ISBLANK(INDEX('Policy Characteristics'!G:G,MATCH($C322,'Policy Characteristics'!$C:$C,0))),"",INDEX('Policy Characteristics'!G:G,MATCH($C322,'Policy Characteristics'!$C:$C,0)))</f>
        <v>0.9</v>
      </c>
      <c r="N322" s="450">
        <f>IF(ISBLANK(INDEX('Policy Characteristics'!H:H,MATCH($C322,'Policy Characteristics'!$C:$C,0))),"",INDEX('Policy Characteristics'!H:H,MATCH($C322,'Policy Characteristics'!$C:$C,0)))</f>
        <v>0.01</v>
      </c>
      <c r="O322" s="427" t="str">
        <f>IF(ISBLANK(INDEX('Policy Characteristics'!I:I,MATCH($C322,'Policy Characteristics'!$C:$C,0))),"",INDEX('Policy Characteristics'!I:I,MATCH($C322,'Policy Characteristics'!$C:$C,0)))</f>
        <v>% reduction in soft costs</v>
      </c>
      <c r="P322" s="42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427" t="str">
        <f>IF(ISBLANK(INDEX('Policy Characteristics'!K:K,MATCH($C322,'Policy Characteristics'!$C:$C,0))),"",INDEX('Policy Characteristics'!K:K,MATCH($C322,'Policy Characteristics'!$C:$C,0)))</f>
        <v>endogenous-learning.html#red-soft-costs</v>
      </c>
      <c r="R322" s="427" t="str">
        <f>IF(ISBLANK(INDEX('Policy Characteristics'!L:L,MATCH($C322,'Policy Characteristics'!$C:$C,0))),"",INDEX('Policy Characteristics'!L:L,MATCH($C322,'Policy Characteristics'!$C:$C,0)))</f>
        <v>reduce-soft-costs.html</v>
      </c>
    </row>
    <row r="323" spans="1:18" s="2" customFormat="1" x14ac:dyDescent="0.75">
      <c r="A323" s="427" t="str">
        <f>IF(ISBLANK(INDEX('Policy Characteristics'!A:A,MATCH($C323,'Policy Characteristics'!$C:$C,0))),"",INDEX('Policy Characteristics'!A:A,MATCH($C323,'Policy Characteristics'!$C:$C,0)))</f>
        <v>Electricity Supply</v>
      </c>
      <c r="B323" s="427" t="str">
        <f>IF(ISBLANK(INDEX('Policy Characteristics'!B:B,MATCH($C323,'Policy Characteristics'!$C:$C,0))),"",INDEX('Policy Characteristics'!B:B,MATCH($C323,'Policy Characteristics'!$C:$C,0)))</f>
        <v>Reduce Soft Costs</v>
      </c>
      <c r="C323" s="434" t="str">
        <f t="shared" si="25"/>
        <v>Percent Reduction in Soft Costs of Capacity Construction</v>
      </c>
      <c r="D323" s="9" t="s">
        <v>474</v>
      </c>
      <c r="E323" s="9"/>
      <c r="F323" s="9" t="s">
        <v>475</v>
      </c>
      <c r="G323" s="9"/>
      <c r="H323" s="56">
        <v>196</v>
      </c>
      <c r="I323" s="9" t="s">
        <v>45</v>
      </c>
      <c r="J323" s="429" t="str">
        <f>IF(ISBLANK(INDEX('Policy Characteristics'!D:D,MATCH($C323,'Policy Characteristics'!$C:$C,0))),"",INDEX('Policy Characteristics'!D:D,MATCH($C323,'Policy Characteristics'!$C:$C,0)))</f>
        <v>Reduce Soft Costs</v>
      </c>
      <c r="K323" s="427" t="str">
        <f>IF(ISBLANK(INDEX('Policy Characteristics'!E:E,MATCH($C323,'Policy Characteristics'!$C:$C,0))),"",INDEX('Policy Characteristics'!E:E,MATCH($C323,'Policy Characteristics'!$C:$C,0)))</f>
        <v>elec reduce soft costs</v>
      </c>
      <c r="L323" s="450">
        <f>IF(ISBLANK(INDEX('Policy Characteristics'!F:F,MATCH($C323,'Policy Characteristics'!$C:$C,0))),"",INDEX('Policy Characteristics'!F:F,MATCH($C323,'Policy Characteristics'!$C:$C,0)))</f>
        <v>0</v>
      </c>
      <c r="M323" s="450">
        <f>IF(ISBLANK(INDEX('Policy Characteristics'!G:G,MATCH($C323,'Policy Characteristics'!$C:$C,0))),"",INDEX('Policy Characteristics'!G:G,MATCH($C323,'Policy Characteristics'!$C:$C,0)))</f>
        <v>0.9</v>
      </c>
      <c r="N323" s="450">
        <f>IF(ISBLANK(INDEX('Policy Characteristics'!H:H,MATCH($C323,'Policy Characteristics'!$C:$C,0))),"",INDEX('Policy Characteristics'!H:H,MATCH($C323,'Policy Characteristics'!$C:$C,0)))</f>
        <v>0.01</v>
      </c>
      <c r="O323" s="427" t="str">
        <f>IF(ISBLANK(INDEX('Policy Characteristics'!I:I,MATCH($C323,'Policy Characteristics'!$C:$C,0))),"",INDEX('Policy Characteristics'!I:I,MATCH($C323,'Policy Characteristics'!$C:$C,0)))</f>
        <v>% reduction in soft costs</v>
      </c>
      <c r="P323" s="42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427" t="str">
        <f>IF(ISBLANK(INDEX('Policy Characteristics'!K:K,MATCH($C323,'Policy Characteristics'!$C:$C,0))),"",INDEX('Policy Characteristics'!K:K,MATCH($C323,'Policy Characteristics'!$C:$C,0)))</f>
        <v>endogenous-learning.html#red-soft-costs</v>
      </c>
      <c r="R323" s="427" t="str">
        <f>IF(ISBLANK(INDEX('Policy Characteristics'!L:L,MATCH($C323,'Policy Characteristics'!$C:$C,0))),"",INDEX('Policy Characteristics'!L:L,MATCH($C323,'Policy Characteristics'!$C:$C,0)))</f>
        <v>reduce-soft-costs.html</v>
      </c>
    </row>
    <row r="324" spans="1:18" s="2" customFormat="1" x14ac:dyDescent="0.75">
      <c r="A324" s="427" t="str">
        <f>IF(ISBLANK(INDEX('Policy Characteristics'!A:A,MATCH($C324,'Policy Characteristics'!$C:$C,0))),"",INDEX('Policy Characteristics'!A:A,MATCH($C324,'Policy Characteristics'!$C:$C,0)))</f>
        <v>Electricity Supply</v>
      </c>
      <c r="B324" s="427" t="str">
        <f>IF(ISBLANK(INDEX('Policy Characteristics'!B:B,MATCH($C324,'Policy Characteristics'!$C:$C,0))),"",INDEX('Policy Characteristics'!B:B,MATCH($C324,'Policy Characteristics'!$C:$C,0)))</f>
        <v>Reduce Transmission &amp; Distribution Losses</v>
      </c>
      <c r="C324" s="430" t="s">
        <v>298</v>
      </c>
      <c r="D324" s="9"/>
      <c r="E324" s="9"/>
      <c r="F324" s="9"/>
      <c r="G324" s="9"/>
      <c r="H324" s="56">
        <v>145</v>
      </c>
      <c r="I324" s="9" t="s">
        <v>45</v>
      </c>
      <c r="J324" s="429" t="str">
        <f>IF(ISBLANK(INDEX('Policy Characteristics'!D:D,MATCH($C324,'Policy Characteristics'!$C:$C,0))),"",INDEX('Policy Characteristics'!D:D,MATCH($C324,'Policy Characteristics'!$C:$C,0)))</f>
        <v>Reduce T&amp;D Losses</v>
      </c>
      <c r="K324" s="427" t="str">
        <f>IF(ISBLANK(INDEX('Policy Characteristics'!E:E,MATCH($C324,'Policy Characteristics'!$C:$C,0))),"",INDEX('Policy Characteristics'!E:E,MATCH($C324,'Policy Characteristics'!$C:$C,0)))</f>
        <v>elec avoid TND loss</v>
      </c>
      <c r="L324" s="450">
        <f>IF(ISBLANK(INDEX('Policy Characteristics'!F:F,MATCH($C324,'Policy Characteristics'!$C:$C,0))),"",INDEX('Policy Characteristics'!F:F,MATCH($C324,'Policy Characteristics'!$C:$C,0)))</f>
        <v>0</v>
      </c>
      <c r="M324" s="450">
        <f>IF(ISBLANK(INDEX('Policy Characteristics'!G:G,MATCH($C324,'Policy Characteristics'!$C:$C,0))),"",INDEX('Policy Characteristics'!G:G,MATCH($C324,'Policy Characteristics'!$C:$C,0)))</f>
        <v>0.4</v>
      </c>
      <c r="N324" s="450">
        <f>IF(ISBLANK(INDEX('Policy Characteristics'!H:H,MATCH($C324,'Policy Characteristics'!$C:$C,0))),"",INDEX('Policy Characteristics'!H:H,MATCH($C324,'Policy Characteristics'!$C:$C,0)))</f>
        <v>0.01</v>
      </c>
      <c r="O324" s="427" t="str">
        <f>IF(ISBLANK(INDEX('Policy Characteristics'!I:I,MATCH($C324,'Policy Characteristics'!$C:$C,0))),"",INDEX('Policy Characteristics'!I:I,MATCH($C324,'Policy Characteristics'!$C:$C,0)))</f>
        <v>% of losses avoided</v>
      </c>
      <c r="P324" s="42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v>
      </c>
      <c r="Q324" s="427" t="str">
        <f>IF(ISBLANK(INDEX('Policy Characteristics'!K:K,MATCH($C324,'Policy Characteristics'!$C:$C,0))),"",INDEX('Policy Characteristics'!K:K,MATCH($C324,'Policy Characteristics'!$C:$C,0)))</f>
        <v>electricity-sector-main.html#red-tnd-losses</v>
      </c>
      <c r="R324" s="427" t="str">
        <f>IF(ISBLANK(INDEX('Policy Characteristics'!L:L,MATCH($C324,'Policy Characteristics'!$C:$C,0))),"",INDEX('Policy Characteristics'!L:L,MATCH($C324,'Policy Characteristics'!$C:$C,0)))</f>
        <v>reduce-tnd-losses.html</v>
      </c>
    </row>
    <row r="325" spans="1:18" s="2" customFormat="1" x14ac:dyDescent="0.75">
      <c r="A325" s="427" t="str">
        <f>IF(ISBLANK(INDEX('Policy Characteristics'!A:A,MATCH($C325,'Policy Characteristics'!$C:$C,0))),"",INDEX('Policy Characteristics'!A:A,MATCH($C325,'Policy Characteristics'!$C:$C,0)))</f>
        <v>Electricity Supply</v>
      </c>
      <c r="B325" s="427" t="str">
        <f>IF(ISBLANK(INDEX('Policy Characteristics'!B:B,MATCH($C325,'Policy Characteristics'!$C:$C,0))),"",INDEX('Policy Characteristics'!B:B,MATCH($C325,'Policy Characteristics'!$C:$C,0)))</f>
        <v>Subsidy for Capacity Construction</v>
      </c>
      <c r="C325" s="430" t="s">
        <v>2928</v>
      </c>
      <c r="D325" s="53" t="s">
        <v>468</v>
      </c>
      <c r="E325" s="53"/>
      <c r="F325" s="9" t="s">
        <v>467</v>
      </c>
      <c r="G325" s="9"/>
      <c r="H325" s="56">
        <v>691</v>
      </c>
      <c r="I325" s="9" t="s">
        <v>46</v>
      </c>
      <c r="J325" s="429" t="str">
        <f>IF(ISBLANK(INDEX('Policy Characteristics'!D:D,MATCH($C325,'Policy Characteristics'!$C:$C,0))),"",INDEX('Policy Characteristics'!D:D,MATCH($C325,'Policy Characteristics'!$C:$C,0)))</f>
        <v>Subsidy for Capacity Construction</v>
      </c>
      <c r="K325" s="427" t="str">
        <f>IF(ISBLANK(INDEX('Policy Characteristics'!E:E,MATCH($C325,'Policy Characteristics'!$C:$C,0))),"",INDEX('Policy Characteristics'!E:E,MATCH($C325,'Policy Characteristics'!$C:$C,0)))</f>
        <v>elec capacity construction subsidy</v>
      </c>
      <c r="L325" s="450">
        <f>IF(ISBLANK(INDEX('Policy Characteristics'!F:F,MATCH($C325,'Policy Characteristics'!$C:$C,0))),"",INDEX('Policy Characteristics'!F:F,MATCH($C325,'Policy Characteristics'!$C:$C,0)))</f>
        <v>0</v>
      </c>
      <c r="M325" s="450">
        <f>IF(ISBLANK(INDEX('Policy Characteristics'!G:G,MATCH($C325,'Policy Characteristics'!$C:$C,0))),"",INDEX('Policy Characteristics'!G:G,MATCH($C325,'Policy Characteristics'!$C:$C,0)))</f>
        <v>0.95</v>
      </c>
      <c r="N325" s="450">
        <f>IF(ISBLANK(INDEX('Policy Characteristics'!H:H,MATCH($C325,'Policy Characteristics'!$C:$C,0))),"",INDEX('Policy Characteristics'!H:H,MATCH($C325,'Policy Characteristics'!$C:$C,0)))</f>
        <v>0.01</v>
      </c>
      <c r="O325" s="427" t="str">
        <f>IF(ISBLANK(INDEX('Policy Characteristics'!I:I,MATCH($C325,'Policy Characteristics'!$C:$C,0))),"",INDEX('Policy Characteristics'!I:I,MATCH($C325,'Policy Characteristics'!$C:$C,0)))</f>
        <v>% of construction cost</v>
      </c>
      <c r="P325" s="42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5" s="427" t="str">
        <f>IF(ISBLANK(INDEX('Policy Characteristics'!K:K,MATCH($C325,'Policy Characteristics'!$C:$C,0))),"",INDEX('Policy Characteristics'!K:K,MATCH($C325,'Policy Characteristics'!$C:$C,0)))</f>
        <v>electricity-sector-main.html#subsidies</v>
      </c>
      <c r="R325" s="427" t="str">
        <f>IF(ISBLANK(INDEX('Policy Characteristics'!L:L,MATCH($C325,'Policy Characteristics'!$C:$C,0))),"",INDEX('Policy Characteristics'!L:L,MATCH($C325,'Policy Characteristics'!$C:$C,0)))</f>
        <v/>
      </c>
    </row>
    <row r="326" spans="1:18" s="2" customFormat="1" x14ac:dyDescent="0.75">
      <c r="A326" s="427" t="str">
        <f>IF(ISBLANK(INDEX('Policy Characteristics'!A:A,MATCH($C326,'Policy Characteristics'!$C:$C,0))),"",INDEX('Policy Characteristics'!A:A,MATCH($C326,'Policy Characteristics'!$C:$C,0)))</f>
        <v>Electricity Supply</v>
      </c>
      <c r="B326" s="427" t="str">
        <f>IF(ISBLANK(INDEX('Policy Characteristics'!B:B,MATCH($C326,'Policy Characteristics'!$C:$C,0))),"",INDEX('Policy Characteristics'!B:B,MATCH($C326,'Policy Characteristics'!$C:$C,0)))</f>
        <v>Subsidy for Capacity Construction</v>
      </c>
      <c r="C326" s="434" t="str">
        <f t="shared" ref="C326:C337" si="26">C$325</f>
        <v>Perc Subsidy for Elec Capacity Construction</v>
      </c>
      <c r="D326" s="9" t="s">
        <v>78</v>
      </c>
      <c r="E326" s="55"/>
      <c r="F326" s="9" t="s">
        <v>92</v>
      </c>
      <c r="G326" s="9"/>
      <c r="H326" s="56">
        <v>692</v>
      </c>
      <c r="I326" s="9" t="s">
        <v>46</v>
      </c>
      <c r="J326" s="429" t="str">
        <f>IF(ISBLANK(INDEX('Policy Characteristics'!D:D,MATCH($C326,'Policy Characteristics'!$C:$C,0))),"",INDEX('Policy Characteristics'!D:D,MATCH($C326,'Policy Characteristics'!$C:$C,0)))</f>
        <v>Subsidy for Capacity Construction</v>
      </c>
      <c r="K326" s="427" t="str">
        <f>IF(ISBLANK(INDEX('Policy Characteristics'!E:E,MATCH($C326,'Policy Characteristics'!$C:$C,0))),"",INDEX('Policy Characteristics'!E:E,MATCH($C326,'Policy Characteristics'!$C:$C,0)))</f>
        <v>elec capacity construction subsidy</v>
      </c>
      <c r="L326" s="450">
        <f>IF(ISBLANK(INDEX('Policy Characteristics'!F:F,MATCH($C326,'Policy Characteristics'!$C:$C,0))),"",INDEX('Policy Characteristics'!F:F,MATCH($C326,'Policy Characteristics'!$C:$C,0)))</f>
        <v>0</v>
      </c>
      <c r="M326" s="450">
        <f>IF(ISBLANK(INDEX('Policy Characteristics'!G:G,MATCH($C326,'Policy Characteristics'!$C:$C,0))),"",INDEX('Policy Characteristics'!G:G,MATCH($C326,'Policy Characteristics'!$C:$C,0)))</f>
        <v>0.95</v>
      </c>
      <c r="N326" s="450">
        <f>IF(ISBLANK(INDEX('Policy Characteristics'!H:H,MATCH($C326,'Policy Characteristics'!$C:$C,0))),"",INDEX('Policy Characteristics'!H:H,MATCH($C326,'Policy Characteristics'!$C:$C,0)))</f>
        <v>0.01</v>
      </c>
      <c r="O326" s="427" t="str">
        <f>IF(ISBLANK(INDEX('Policy Characteristics'!I:I,MATCH($C326,'Policy Characteristics'!$C:$C,0))),"",INDEX('Policy Characteristics'!I:I,MATCH($C326,'Policy Characteristics'!$C:$C,0)))</f>
        <v>% of construction cost</v>
      </c>
      <c r="P326" s="42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6" s="427" t="str">
        <f>IF(ISBLANK(INDEX('Policy Characteristics'!K:K,MATCH($C326,'Policy Characteristics'!$C:$C,0))),"",INDEX('Policy Characteristics'!K:K,MATCH($C326,'Policy Characteristics'!$C:$C,0)))</f>
        <v>electricity-sector-main.html#subsidies</v>
      </c>
      <c r="R326" s="427" t="str">
        <f>IF(ISBLANK(INDEX('Policy Characteristics'!L:L,MATCH($C326,'Policy Characteristics'!$C:$C,0))),"",INDEX('Policy Characteristics'!L:L,MATCH($C326,'Policy Characteristics'!$C:$C,0)))</f>
        <v/>
      </c>
    </row>
    <row r="327" spans="1:18" s="2" customFormat="1" x14ac:dyDescent="0.75">
      <c r="A327" s="427" t="str">
        <f>IF(ISBLANK(INDEX('Policy Characteristics'!A:A,MATCH($C327,'Policy Characteristics'!$C:$C,0))),"",INDEX('Policy Characteristics'!A:A,MATCH($C327,'Policy Characteristics'!$C:$C,0)))</f>
        <v>Electricity Supply</v>
      </c>
      <c r="B327" s="427" t="str">
        <f>IF(ISBLANK(INDEX('Policy Characteristics'!B:B,MATCH($C327,'Policy Characteristics'!$C:$C,0))),"",INDEX('Policy Characteristics'!B:B,MATCH($C327,'Policy Characteristics'!$C:$C,0)))</f>
        <v>Subsidy for Capacity Construction</v>
      </c>
      <c r="C327" s="434" t="str">
        <f t="shared" si="26"/>
        <v>Perc Subsidy for Elec Capacity Construction</v>
      </c>
      <c r="D327" s="9" t="s">
        <v>79</v>
      </c>
      <c r="E327" s="55"/>
      <c r="F327" s="9" t="s">
        <v>93</v>
      </c>
      <c r="G327" s="9"/>
      <c r="H327" s="56">
        <v>517</v>
      </c>
      <c r="I327" s="9" t="s">
        <v>45</v>
      </c>
      <c r="J327" s="429" t="str">
        <f>IF(ISBLANK(INDEX('Policy Characteristics'!D:D,MATCH($C327,'Policy Characteristics'!$C:$C,0))),"",INDEX('Policy Characteristics'!D:D,MATCH($C327,'Policy Characteristics'!$C:$C,0)))</f>
        <v>Subsidy for Capacity Construction</v>
      </c>
      <c r="K327" s="427" t="str">
        <f>IF(ISBLANK(INDEX('Policy Characteristics'!E:E,MATCH($C327,'Policy Characteristics'!$C:$C,0))),"",INDEX('Policy Characteristics'!E:E,MATCH($C327,'Policy Characteristics'!$C:$C,0)))</f>
        <v>elec capacity construction subsidy</v>
      </c>
      <c r="L327" s="450">
        <f>IF(ISBLANK(INDEX('Policy Characteristics'!F:F,MATCH($C327,'Policy Characteristics'!$C:$C,0))),"",INDEX('Policy Characteristics'!F:F,MATCH($C327,'Policy Characteristics'!$C:$C,0)))</f>
        <v>0</v>
      </c>
      <c r="M327" s="450">
        <f>IF(ISBLANK(INDEX('Policy Characteristics'!G:G,MATCH($C327,'Policy Characteristics'!$C:$C,0))),"",INDEX('Policy Characteristics'!G:G,MATCH($C327,'Policy Characteristics'!$C:$C,0)))</f>
        <v>0.95</v>
      </c>
      <c r="N327" s="450">
        <f>IF(ISBLANK(INDEX('Policy Characteristics'!H:H,MATCH($C327,'Policy Characteristics'!$C:$C,0))),"",INDEX('Policy Characteristics'!H:H,MATCH($C327,'Policy Characteristics'!$C:$C,0)))</f>
        <v>0.01</v>
      </c>
      <c r="O327" s="427" t="str">
        <f>IF(ISBLANK(INDEX('Policy Characteristics'!I:I,MATCH($C327,'Policy Characteristics'!$C:$C,0))),"",INDEX('Policy Characteristics'!I:I,MATCH($C327,'Policy Characteristics'!$C:$C,0)))</f>
        <v>% of construction cost</v>
      </c>
      <c r="P327" s="42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7" s="427" t="str">
        <f>IF(ISBLANK(INDEX('Policy Characteristics'!K:K,MATCH($C327,'Policy Characteristics'!$C:$C,0))),"",INDEX('Policy Characteristics'!K:K,MATCH($C327,'Policy Characteristics'!$C:$C,0)))</f>
        <v>electricity-sector-main.html#subsidies</v>
      </c>
      <c r="R327" s="427" t="str">
        <f>IF(ISBLANK(INDEX('Policy Characteristics'!L:L,MATCH($C327,'Policy Characteristics'!$C:$C,0))),"",INDEX('Policy Characteristics'!L:L,MATCH($C327,'Policy Characteristics'!$C:$C,0)))</f>
        <v/>
      </c>
    </row>
    <row r="328" spans="1:18" s="2" customFormat="1" x14ac:dyDescent="0.75">
      <c r="A328" s="427" t="str">
        <f>IF(ISBLANK(INDEX('Policy Characteristics'!A:A,MATCH($C328,'Policy Characteristics'!$C:$C,0))),"",INDEX('Policy Characteristics'!A:A,MATCH($C328,'Policy Characteristics'!$C:$C,0)))</f>
        <v>Electricity Supply</v>
      </c>
      <c r="B328" s="427" t="str">
        <f>IF(ISBLANK(INDEX('Policy Characteristics'!B:B,MATCH($C328,'Policy Characteristics'!$C:$C,0))),"",INDEX('Policy Characteristics'!B:B,MATCH($C328,'Policy Characteristics'!$C:$C,0)))</f>
        <v>Subsidy for Capacity Construction</v>
      </c>
      <c r="C328" s="434" t="str">
        <f t="shared" si="26"/>
        <v>Perc Subsidy for Elec Capacity Construction</v>
      </c>
      <c r="D328" s="9" t="s">
        <v>80</v>
      </c>
      <c r="E328" s="55"/>
      <c r="F328" s="9" t="s">
        <v>94</v>
      </c>
      <c r="G328" s="9"/>
      <c r="H328" s="56">
        <v>693</v>
      </c>
      <c r="I328" s="9" t="s">
        <v>46</v>
      </c>
      <c r="J328" s="429" t="str">
        <f>IF(ISBLANK(INDEX('Policy Characteristics'!D:D,MATCH($C328,'Policy Characteristics'!$C:$C,0))),"",INDEX('Policy Characteristics'!D:D,MATCH($C328,'Policy Characteristics'!$C:$C,0)))</f>
        <v>Subsidy for Capacity Construction</v>
      </c>
      <c r="K328" s="427" t="str">
        <f>IF(ISBLANK(INDEX('Policy Characteristics'!E:E,MATCH($C328,'Policy Characteristics'!$C:$C,0))),"",INDEX('Policy Characteristics'!E:E,MATCH($C328,'Policy Characteristics'!$C:$C,0)))</f>
        <v>elec capacity construction subsidy</v>
      </c>
      <c r="L328" s="450">
        <f>IF(ISBLANK(INDEX('Policy Characteristics'!F:F,MATCH($C328,'Policy Characteristics'!$C:$C,0))),"",INDEX('Policy Characteristics'!F:F,MATCH($C328,'Policy Characteristics'!$C:$C,0)))</f>
        <v>0</v>
      </c>
      <c r="M328" s="450">
        <f>IF(ISBLANK(INDEX('Policy Characteristics'!G:G,MATCH($C328,'Policy Characteristics'!$C:$C,0))),"",INDEX('Policy Characteristics'!G:G,MATCH($C328,'Policy Characteristics'!$C:$C,0)))</f>
        <v>0.95</v>
      </c>
      <c r="N328" s="450">
        <f>IF(ISBLANK(INDEX('Policy Characteristics'!H:H,MATCH($C328,'Policy Characteristics'!$C:$C,0))),"",INDEX('Policy Characteristics'!H:H,MATCH($C328,'Policy Characteristics'!$C:$C,0)))</f>
        <v>0.01</v>
      </c>
      <c r="O328" s="427" t="str">
        <f>IF(ISBLANK(INDEX('Policy Characteristics'!I:I,MATCH($C328,'Policy Characteristics'!$C:$C,0))),"",INDEX('Policy Characteristics'!I:I,MATCH($C328,'Policy Characteristics'!$C:$C,0)))</f>
        <v>% of construction cost</v>
      </c>
      <c r="P328" s="42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8" s="427" t="str">
        <f>IF(ISBLANK(INDEX('Policy Characteristics'!K:K,MATCH($C328,'Policy Characteristics'!$C:$C,0))),"",INDEX('Policy Characteristics'!K:K,MATCH($C328,'Policy Characteristics'!$C:$C,0)))</f>
        <v>electricity-sector-main.html#subsidies</v>
      </c>
      <c r="R328" s="427" t="str">
        <f>IF(ISBLANK(INDEX('Policy Characteristics'!L:L,MATCH($C328,'Policy Characteristics'!$C:$C,0))),"",INDEX('Policy Characteristics'!L:L,MATCH($C328,'Policy Characteristics'!$C:$C,0)))</f>
        <v/>
      </c>
    </row>
    <row r="329" spans="1:18" s="2" customFormat="1" x14ac:dyDescent="0.75">
      <c r="A329" s="427" t="str">
        <f>IF(ISBLANK(INDEX('Policy Characteristics'!A:A,MATCH($C329,'Policy Characteristics'!$C:$C,0))),"",INDEX('Policy Characteristics'!A:A,MATCH($C329,'Policy Characteristics'!$C:$C,0)))</f>
        <v>Electricity Supply</v>
      </c>
      <c r="B329" s="427" t="str">
        <f>IF(ISBLANK(INDEX('Policy Characteristics'!B:B,MATCH($C329,'Policy Characteristics'!$C:$C,0))),"",INDEX('Policy Characteristics'!B:B,MATCH($C329,'Policy Characteristics'!$C:$C,0)))</f>
        <v>Subsidy for Capacity Construction</v>
      </c>
      <c r="C329" s="434" t="str">
        <f t="shared" si="26"/>
        <v>Perc Subsidy for Elec Capacity Construction</v>
      </c>
      <c r="D329" s="9" t="s">
        <v>469</v>
      </c>
      <c r="E329" s="55"/>
      <c r="F329" s="9" t="s">
        <v>472</v>
      </c>
      <c r="G329" s="9"/>
      <c r="H329" s="56">
        <v>518</v>
      </c>
      <c r="I329" s="9" t="s">
        <v>45</v>
      </c>
      <c r="J329" s="429" t="str">
        <f>IF(ISBLANK(INDEX('Policy Characteristics'!D:D,MATCH($C329,'Policy Characteristics'!$C:$C,0))),"",INDEX('Policy Characteristics'!D:D,MATCH($C329,'Policy Characteristics'!$C:$C,0)))</f>
        <v>Subsidy for Capacity Construction</v>
      </c>
      <c r="K329" s="427" t="str">
        <f>IF(ISBLANK(INDEX('Policy Characteristics'!E:E,MATCH($C329,'Policy Characteristics'!$C:$C,0))),"",INDEX('Policy Characteristics'!E:E,MATCH($C329,'Policy Characteristics'!$C:$C,0)))</f>
        <v>elec capacity construction subsidy</v>
      </c>
      <c r="L329" s="450">
        <f>IF(ISBLANK(INDEX('Policy Characteristics'!F:F,MATCH($C329,'Policy Characteristics'!$C:$C,0))),"",INDEX('Policy Characteristics'!F:F,MATCH($C329,'Policy Characteristics'!$C:$C,0)))</f>
        <v>0</v>
      </c>
      <c r="M329" s="450">
        <f>IF(ISBLANK(INDEX('Policy Characteristics'!G:G,MATCH($C329,'Policy Characteristics'!$C:$C,0))),"",INDEX('Policy Characteristics'!G:G,MATCH($C329,'Policy Characteristics'!$C:$C,0)))</f>
        <v>0.95</v>
      </c>
      <c r="N329" s="450">
        <f>IF(ISBLANK(INDEX('Policy Characteristics'!H:H,MATCH($C329,'Policy Characteristics'!$C:$C,0))),"",INDEX('Policy Characteristics'!H:H,MATCH($C329,'Policy Characteristics'!$C:$C,0)))</f>
        <v>0.01</v>
      </c>
      <c r="O329" s="427" t="str">
        <f>IF(ISBLANK(INDEX('Policy Characteristics'!I:I,MATCH($C329,'Policy Characteristics'!$C:$C,0))),"",INDEX('Policy Characteristics'!I:I,MATCH($C329,'Policy Characteristics'!$C:$C,0)))</f>
        <v>% of construction cost</v>
      </c>
      <c r="P329" s="42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9" s="427" t="str">
        <f>IF(ISBLANK(INDEX('Policy Characteristics'!K:K,MATCH($C329,'Policy Characteristics'!$C:$C,0))),"",INDEX('Policy Characteristics'!K:K,MATCH($C329,'Policy Characteristics'!$C:$C,0)))</f>
        <v>electricity-sector-main.html#subsidies</v>
      </c>
      <c r="R329" s="427" t="str">
        <f>IF(ISBLANK(INDEX('Policy Characteristics'!L:L,MATCH($C329,'Policy Characteristics'!$C:$C,0))),"",INDEX('Policy Characteristics'!L:L,MATCH($C329,'Policy Characteristics'!$C:$C,0)))</f>
        <v/>
      </c>
    </row>
    <row r="330" spans="1:18" s="2" customFormat="1" x14ac:dyDescent="0.75">
      <c r="A330" s="427" t="str">
        <f>IF(ISBLANK(INDEX('Policy Characteristics'!A:A,MATCH($C330,'Policy Characteristics'!$C:$C,0))),"",INDEX('Policy Characteristics'!A:A,MATCH($C330,'Policy Characteristics'!$C:$C,0)))</f>
        <v>Electricity Supply</v>
      </c>
      <c r="B330" s="427" t="str">
        <f>IF(ISBLANK(INDEX('Policy Characteristics'!B:B,MATCH($C330,'Policy Characteristics'!$C:$C,0))),"",INDEX('Policy Characteristics'!B:B,MATCH($C330,'Policy Characteristics'!$C:$C,0)))</f>
        <v>Subsidy for Capacity Construction</v>
      </c>
      <c r="C330" s="434" t="str">
        <f t="shared" si="26"/>
        <v>Perc Subsidy for Elec Capacity Construction</v>
      </c>
      <c r="D330" s="9" t="s">
        <v>81</v>
      </c>
      <c r="E330" s="55"/>
      <c r="F330" s="9" t="s">
        <v>95</v>
      </c>
      <c r="G330" s="9"/>
      <c r="H330" s="56">
        <v>519</v>
      </c>
      <c r="I330" s="9" t="s">
        <v>45</v>
      </c>
      <c r="J330" s="429" t="str">
        <f>IF(ISBLANK(INDEX('Policy Characteristics'!D:D,MATCH($C330,'Policy Characteristics'!$C:$C,0))),"",INDEX('Policy Characteristics'!D:D,MATCH($C330,'Policy Characteristics'!$C:$C,0)))</f>
        <v>Subsidy for Capacity Construction</v>
      </c>
      <c r="K330" s="427" t="str">
        <f>IF(ISBLANK(INDEX('Policy Characteristics'!E:E,MATCH($C330,'Policy Characteristics'!$C:$C,0))),"",INDEX('Policy Characteristics'!E:E,MATCH($C330,'Policy Characteristics'!$C:$C,0)))</f>
        <v>elec capacity construction subsidy</v>
      </c>
      <c r="L330" s="450">
        <f>IF(ISBLANK(INDEX('Policy Characteristics'!F:F,MATCH($C330,'Policy Characteristics'!$C:$C,0))),"",INDEX('Policy Characteristics'!F:F,MATCH($C330,'Policy Characteristics'!$C:$C,0)))</f>
        <v>0</v>
      </c>
      <c r="M330" s="450">
        <f>IF(ISBLANK(INDEX('Policy Characteristics'!G:G,MATCH($C330,'Policy Characteristics'!$C:$C,0))),"",INDEX('Policy Characteristics'!G:G,MATCH($C330,'Policy Characteristics'!$C:$C,0)))</f>
        <v>0.95</v>
      </c>
      <c r="N330" s="450">
        <f>IF(ISBLANK(INDEX('Policy Characteristics'!H:H,MATCH($C330,'Policy Characteristics'!$C:$C,0))),"",INDEX('Policy Characteristics'!H:H,MATCH($C330,'Policy Characteristics'!$C:$C,0)))</f>
        <v>0.01</v>
      </c>
      <c r="O330" s="427" t="str">
        <f>IF(ISBLANK(INDEX('Policy Characteristics'!I:I,MATCH($C330,'Policy Characteristics'!$C:$C,0))),"",INDEX('Policy Characteristics'!I:I,MATCH($C330,'Policy Characteristics'!$C:$C,0)))</f>
        <v>% of construction cost</v>
      </c>
      <c r="P330" s="42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0" s="427" t="str">
        <f>IF(ISBLANK(INDEX('Policy Characteristics'!K:K,MATCH($C330,'Policy Characteristics'!$C:$C,0))),"",INDEX('Policy Characteristics'!K:K,MATCH($C330,'Policy Characteristics'!$C:$C,0)))</f>
        <v>electricity-sector-main.html#subsidies</v>
      </c>
      <c r="R330" s="427" t="str">
        <f>IF(ISBLANK(INDEX('Policy Characteristics'!L:L,MATCH($C330,'Policy Characteristics'!$C:$C,0))),"",INDEX('Policy Characteristics'!L:L,MATCH($C330,'Policy Characteristics'!$C:$C,0)))</f>
        <v/>
      </c>
    </row>
    <row r="331" spans="1:18" s="2" customFormat="1" x14ac:dyDescent="0.75">
      <c r="A331" s="427" t="str">
        <f>IF(ISBLANK(INDEX('Policy Characteristics'!A:A,MATCH($C331,'Policy Characteristics'!$C:$C,0))),"",INDEX('Policy Characteristics'!A:A,MATCH($C331,'Policy Characteristics'!$C:$C,0)))</f>
        <v>Electricity Supply</v>
      </c>
      <c r="B331" s="427" t="str">
        <f>IF(ISBLANK(INDEX('Policy Characteristics'!B:B,MATCH($C331,'Policy Characteristics'!$C:$C,0))),"",INDEX('Policy Characteristics'!B:B,MATCH($C331,'Policy Characteristics'!$C:$C,0)))</f>
        <v>Subsidy for Capacity Construction</v>
      </c>
      <c r="C331" s="434" t="str">
        <f t="shared" si="26"/>
        <v>Perc Subsidy for Elec Capacity Construction</v>
      </c>
      <c r="D331" s="9" t="s">
        <v>82</v>
      </c>
      <c r="E331" s="55"/>
      <c r="F331" s="9" t="s">
        <v>96</v>
      </c>
      <c r="G331" s="9"/>
      <c r="H331" s="56">
        <v>520</v>
      </c>
      <c r="I331" s="9" t="s">
        <v>45</v>
      </c>
      <c r="J331" s="429" t="str">
        <f>IF(ISBLANK(INDEX('Policy Characteristics'!D:D,MATCH($C331,'Policy Characteristics'!$C:$C,0))),"",INDEX('Policy Characteristics'!D:D,MATCH($C331,'Policy Characteristics'!$C:$C,0)))</f>
        <v>Subsidy for Capacity Construction</v>
      </c>
      <c r="K331" s="427" t="str">
        <f>IF(ISBLANK(INDEX('Policy Characteristics'!E:E,MATCH($C331,'Policy Characteristics'!$C:$C,0))),"",INDEX('Policy Characteristics'!E:E,MATCH($C331,'Policy Characteristics'!$C:$C,0)))</f>
        <v>elec capacity construction subsidy</v>
      </c>
      <c r="L331" s="450">
        <f>IF(ISBLANK(INDEX('Policy Characteristics'!F:F,MATCH($C331,'Policy Characteristics'!$C:$C,0))),"",INDEX('Policy Characteristics'!F:F,MATCH($C331,'Policy Characteristics'!$C:$C,0)))</f>
        <v>0</v>
      </c>
      <c r="M331" s="450">
        <f>IF(ISBLANK(INDEX('Policy Characteristics'!G:G,MATCH($C331,'Policy Characteristics'!$C:$C,0))),"",INDEX('Policy Characteristics'!G:G,MATCH($C331,'Policy Characteristics'!$C:$C,0)))</f>
        <v>0.95</v>
      </c>
      <c r="N331" s="450">
        <f>IF(ISBLANK(INDEX('Policy Characteristics'!H:H,MATCH($C331,'Policy Characteristics'!$C:$C,0))),"",INDEX('Policy Characteristics'!H:H,MATCH($C331,'Policy Characteristics'!$C:$C,0)))</f>
        <v>0.01</v>
      </c>
      <c r="O331" s="427" t="str">
        <f>IF(ISBLANK(INDEX('Policy Characteristics'!I:I,MATCH($C331,'Policy Characteristics'!$C:$C,0))),"",INDEX('Policy Characteristics'!I:I,MATCH($C331,'Policy Characteristics'!$C:$C,0)))</f>
        <v>% of construction cost</v>
      </c>
      <c r="P331" s="42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1" s="427" t="str">
        <f>IF(ISBLANK(INDEX('Policy Characteristics'!K:K,MATCH($C331,'Policy Characteristics'!$C:$C,0))),"",INDEX('Policy Characteristics'!K:K,MATCH($C331,'Policy Characteristics'!$C:$C,0)))</f>
        <v>electricity-sector-main.html#subsidies</v>
      </c>
      <c r="R331" s="427" t="str">
        <f>IF(ISBLANK(INDEX('Policy Characteristics'!L:L,MATCH($C331,'Policy Characteristics'!$C:$C,0))),"",INDEX('Policy Characteristics'!L:L,MATCH($C331,'Policy Characteristics'!$C:$C,0)))</f>
        <v/>
      </c>
    </row>
    <row r="332" spans="1:18" s="2" customFormat="1" x14ac:dyDescent="0.75">
      <c r="A332" s="427" t="str">
        <f>IF(ISBLANK(INDEX('Policy Characteristics'!A:A,MATCH($C332,'Policy Characteristics'!$C:$C,0))),"",INDEX('Policy Characteristics'!A:A,MATCH($C332,'Policy Characteristics'!$C:$C,0)))</f>
        <v>Electricity Supply</v>
      </c>
      <c r="B332" s="427" t="str">
        <f>IF(ISBLANK(INDEX('Policy Characteristics'!B:B,MATCH($C332,'Policy Characteristics'!$C:$C,0))),"",INDEX('Policy Characteristics'!B:B,MATCH($C332,'Policy Characteristics'!$C:$C,0)))</f>
        <v>Subsidy for Capacity Construction</v>
      </c>
      <c r="C332" s="434" t="str">
        <f t="shared" si="26"/>
        <v>Perc Subsidy for Elec Capacity Construction</v>
      </c>
      <c r="D332" s="9" t="s">
        <v>83</v>
      </c>
      <c r="E332" s="55"/>
      <c r="F332" s="9" t="s">
        <v>97</v>
      </c>
      <c r="G332" s="9"/>
      <c r="H332" s="56">
        <v>521</v>
      </c>
      <c r="I332" s="9" t="s">
        <v>45</v>
      </c>
      <c r="J332" s="429" t="str">
        <f>IF(ISBLANK(INDEX('Policy Characteristics'!D:D,MATCH($C332,'Policy Characteristics'!$C:$C,0))),"",INDEX('Policy Characteristics'!D:D,MATCH($C332,'Policy Characteristics'!$C:$C,0)))</f>
        <v>Subsidy for Capacity Construction</v>
      </c>
      <c r="K332" s="427" t="str">
        <f>IF(ISBLANK(INDEX('Policy Characteristics'!E:E,MATCH($C332,'Policy Characteristics'!$C:$C,0))),"",INDEX('Policy Characteristics'!E:E,MATCH($C332,'Policy Characteristics'!$C:$C,0)))</f>
        <v>elec capacity construction subsidy</v>
      </c>
      <c r="L332" s="450">
        <f>IF(ISBLANK(INDEX('Policy Characteristics'!F:F,MATCH($C332,'Policy Characteristics'!$C:$C,0))),"",INDEX('Policy Characteristics'!F:F,MATCH($C332,'Policy Characteristics'!$C:$C,0)))</f>
        <v>0</v>
      </c>
      <c r="M332" s="450">
        <f>IF(ISBLANK(INDEX('Policy Characteristics'!G:G,MATCH($C332,'Policy Characteristics'!$C:$C,0))),"",INDEX('Policy Characteristics'!G:G,MATCH($C332,'Policy Characteristics'!$C:$C,0)))</f>
        <v>0.95</v>
      </c>
      <c r="N332" s="450">
        <f>IF(ISBLANK(INDEX('Policy Characteristics'!H:H,MATCH($C332,'Policy Characteristics'!$C:$C,0))),"",INDEX('Policy Characteristics'!H:H,MATCH($C332,'Policy Characteristics'!$C:$C,0)))</f>
        <v>0.01</v>
      </c>
      <c r="O332" s="427" t="str">
        <f>IF(ISBLANK(INDEX('Policy Characteristics'!I:I,MATCH($C332,'Policy Characteristics'!$C:$C,0))),"",INDEX('Policy Characteristics'!I:I,MATCH($C332,'Policy Characteristics'!$C:$C,0)))</f>
        <v>% of construction cost</v>
      </c>
      <c r="P332" s="42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2" s="427" t="str">
        <f>IF(ISBLANK(INDEX('Policy Characteristics'!K:K,MATCH($C332,'Policy Characteristics'!$C:$C,0))),"",INDEX('Policy Characteristics'!K:K,MATCH($C332,'Policy Characteristics'!$C:$C,0)))</f>
        <v>electricity-sector-main.html#subsidies</v>
      </c>
      <c r="R332" s="427" t="str">
        <f>IF(ISBLANK(INDEX('Policy Characteristics'!L:L,MATCH($C332,'Policy Characteristics'!$C:$C,0))),"",INDEX('Policy Characteristics'!L:L,MATCH($C332,'Policy Characteristics'!$C:$C,0)))</f>
        <v/>
      </c>
    </row>
    <row r="333" spans="1:18" s="2" customFormat="1" x14ac:dyDescent="0.75">
      <c r="A333" s="427" t="str">
        <f>IF(ISBLANK(INDEX('Policy Characteristics'!A:A,MATCH($C333,'Policy Characteristics'!$C:$C,0))),"",INDEX('Policy Characteristics'!A:A,MATCH($C333,'Policy Characteristics'!$C:$C,0)))</f>
        <v>Electricity Supply</v>
      </c>
      <c r="B333" s="427" t="str">
        <f>IF(ISBLANK(INDEX('Policy Characteristics'!B:B,MATCH($C333,'Policy Characteristics'!$C:$C,0))),"",INDEX('Policy Characteristics'!B:B,MATCH($C333,'Policy Characteristics'!$C:$C,0)))</f>
        <v>Subsidy for Capacity Construction</v>
      </c>
      <c r="C333" s="434" t="str">
        <f t="shared" si="26"/>
        <v>Perc Subsidy for Elec Capacity Construction</v>
      </c>
      <c r="D333" s="9" t="s">
        <v>465</v>
      </c>
      <c r="E333" s="55"/>
      <c r="F333" s="9" t="s">
        <v>464</v>
      </c>
      <c r="G333" s="9"/>
      <c r="H333" s="56">
        <v>694</v>
      </c>
      <c r="I333" s="9" t="s">
        <v>46</v>
      </c>
      <c r="J333" s="429" t="str">
        <f>IF(ISBLANK(INDEX('Policy Characteristics'!D:D,MATCH($C333,'Policy Characteristics'!$C:$C,0))),"",INDEX('Policy Characteristics'!D:D,MATCH($C333,'Policy Characteristics'!$C:$C,0)))</f>
        <v>Subsidy for Capacity Construction</v>
      </c>
      <c r="K333" s="427" t="str">
        <f>IF(ISBLANK(INDEX('Policy Characteristics'!E:E,MATCH($C333,'Policy Characteristics'!$C:$C,0))),"",INDEX('Policy Characteristics'!E:E,MATCH($C333,'Policy Characteristics'!$C:$C,0)))</f>
        <v>elec capacity construction subsidy</v>
      </c>
      <c r="L333" s="450">
        <f>IF(ISBLANK(INDEX('Policy Characteristics'!F:F,MATCH($C333,'Policy Characteristics'!$C:$C,0))),"",INDEX('Policy Characteristics'!F:F,MATCH($C333,'Policy Characteristics'!$C:$C,0)))</f>
        <v>0</v>
      </c>
      <c r="M333" s="450">
        <f>IF(ISBLANK(INDEX('Policy Characteristics'!G:G,MATCH($C333,'Policy Characteristics'!$C:$C,0))),"",INDEX('Policy Characteristics'!G:G,MATCH($C333,'Policy Characteristics'!$C:$C,0)))</f>
        <v>0.95</v>
      </c>
      <c r="N333" s="450">
        <f>IF(ISBLANK(INDEX('Policy Characteristics'!H:H,MATCH($C333,'Policy Characteristics'!$C:$C,0))),"",INDEX('Policy Characteristics'!H:H,MATCH($C333,'Policy Characteristics'!$C:$C,0)))</f>
        <v>0.01</v>
      </c>
      <c r="O333" s="427" t="str">
        <f>IF(ISBLANK(INDEX('Policy Characteristics'!I:I,MATCH($C333,'Policy Characteristics'!$C:$C,0))),"",INDEX('Policy Characteristics'!I:I,MATCH($C333,'Policy Characteristics'!$C:$C,0)))</f>
        <v>% of construction cost</v>
      </c>
      <c r="P333" s="42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3" s="427" t="str">
        <f>IF(ISBLANK(INDEX('Policy Characteristics'!K:K,MATCH($C333,'Policy Characteristics'!$C:$C,0))),"",INDEX('Policy Characteristics'!K:K,MATCH($C333,'Policy Characteristics'!$C:$C,0)))</f>
        <v>electricity-sector-main.html#subsidies</v>
      </c>
      <c r="R333" s="427" t="str">
        <f>IF(ISBLANK(INDEX('Policy Characteristics'!L:L,MATCH($C333,'Policy Characteristics'!$C:$C,0))),"",INDEX('Policy Characteristics'!L:L,MATCH($C333,'Policy Characteristics'!$C:$C,0)))</f>
        <v/>
      </c>
    </row>
    <row r="334" spans="1:18" s="2" customFormat="1" x14ac:dyDescent="0.75">
      <c r="A334" s="427" t="str">
        <f>IF(ISBLANK(INDEX('Policy Characteristics'!A:A,MATCH($C334,'Policy Characteristics'!$C:$C,0))),"",INDEX('Policy Characteristics'!A:A,MATCH($C334,'Policy Characteristics'!$C:$C,0)))</f>
        <v>Electricity Supply</v>
      </c>
      <c r="B334" s="427" t="str">
        <f>IF(ISBLANK(INDEX('Policy Characteristics'!B:B,MATCH($C334,'Policy Characteristics'!$C:$C,0))),"",INDEX('Policy Characteristics'!B:B,MATCH($C334,'Policy Characteristics'!$C:$C,0)))</f>
        <v>Subsidy for Capacity Construction</v>
      </c>
      <c r="C334" s="434" t="str">
        <f t="shared" si="26"/>
        <v>Perc Subsidy for Elec Capacity Construction</v>
      </c>
      <c r="D334" s="9" t="s">
        <v>474</v>
      </c>
      <c r="E334" s="55"/>
      <c r="F334" s="9" t="s">
        <v>475</v>
      </c>
      <c r="G334" s="9"/>
      <c r="H334" s="56">
        <v>522</v>
      </c>
      <c r="I334" s="9" t="s">
        <v>45</v>
      </c>
      <c r="J334" s="429" t="str">
        <f>IF(ISBLANK(INDEX('Policy Characteristics'!D:D,MATCH($C334,'Policy Characteristics'!$C:$C,0))),"",INDEX('Policy Characteristics'!D:D,MATCH($C334,'Policy Characteristics'!$C:$C,0)))</f>
        <v>Subsidy for Capacity Construction</v>
      </c>
      <c r="K334" s="427" t="str">
        <f>IF(ISBLANK(INDEX('Policy Characteristics'!E:E,MATCH($C334,'Policy Characteristics'!$C:$C,0))),"",INDEX('Policy Characteristics'!E:E,MATCH($C334,'Policy Characteristics'!$C:$C,0)))</f>
        <v>elec capacity construction subsidy</v>
      </c>
      <c r="L334" s="450">
        <f>IF(ISBLANK(INDEX('Policy Characteristics'!F:F,MATCH($C334,'Policy Characteristics'!$C:$C,0))),"",INDEX('Policy Characteristics'!F:F,MATCH($C334,'Policy Characteristics'!$C:$C,0)))</f>
        <v>0</v>
      </c>
      <c r="M334" s="450">
        <f>IF(ISBLANK(INDEX('Policy Characteristics'!G:G,MATCH($C334,'Policy Characteristics'!$C:$C,0))),"",INDEX('Policy Characteristics'!G:G,MATCH($C334,'Policy Characteristics'!$C:$C,0)))</f>
        <v>0.95</v>
      </c>
      <c r="N334" s="450">
        <f>IF(ISBLANK(INDEX('Policy Characteristics'!H:H,MATCH($C334,'Policy Characteristics'!$C:$C,0))),"",INDEX('Policy Characteristics'!H:H,MATCH($C334,'Policy Characteristics'!$C:$C,0)))</f>
        <v>0.01</v>
      </c>
      <c r="O334" s="427" t="str">
        <f>IF(ISBLANK(INDEX('Policy Characteristics'!I:I,MATCH($C334,'Policy Characteristics'!$C:$C,0))),"",INDEX('Policy Characteristics'!I:I,MATCH($C334,'Policy Characteristics'!$C:$C,0)))</f>
        <v>% of construction cost</v>
      </c>
      <c r="P334" s="42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4" s="427" t="str">
        <f>IF(ISBLANK(INDEX('Policy Characteristics'!K:K,MATCH($C334,'Policy Characteristics'!$C:$C,0))),"",INDEX('Policy Characteristics'!K:K,MATCH($C334,'Policy Characteristics'!$C:$C,0)))</f>
        <v>electricity-sector-main.html#subsidies</v>
      </c>
      <c r="R334" s="427" t="str">
        <f>IF(ISBLANK(INDEX('Policy Characteristics'!L:L,MATCH($C334,'Policy Characteristics'!$C:$C,0))),"",INDEX('Policy Characteristics'!L:L,MATCH($C334,'Policy Characteristics'!$C:$C,0)))</f>
        <v/>
      </c>
    </row>
    <row r="335" spans="1:18" s="2" customFormat="1" x14ac:dyDescent="0.75">
      <c r="A335" s="427" t="str">
        <f>IF(ISBLANK(INDEX('Policy Characteristics'!A:A,MATCH($C335,'Policy Characteristics'!$C:$C,0))),"",INDEX('Policy Characteristics'!A:A,MATCH($C335,'Policy Characteristics'!$C:$C,0)))</f>
        <v>Electricity Supply</v>
      </c>
      <c r="B335" s="427" t="str">
        <f>IF(ISBLANK(INDEX('Policy Characteristics'!B:B,MATCH($C335,'Policy Characteristics'!$C:$C,0))),"",INDEX('Policy Characteristics'!B:B,MATCH($C335,'Policy Characteristics'!$C:$C,0)))</f>
        <v>Subsidy for Capacity Construction</v>
      </c>
      <c r="C335" s="434" t="str">
        <f t="shared" si="26"/>
        <v>Perc Subsidy for Elec Capacity Construction</v>
      </c>
      <c r="D335" s="9" t="s">
        <v>2882</v>
      </c>
      <c r="E335" s="53"/>
      <c r="F335" s="9" t="s">
        <v>2559</v>
      </c>
      <c r="G335" s="9"/>
      <c r="H335" s="56">
        <v>695</v>
      </c>
      <c r="I335" s="9" t="s">
        <v>46</v>
      </c>
      <c r="J335" s="429" t="str">
        <f>IF(ISBLANK(INDEX('Policy Characteristics'!D:D,MATCH($C335,'Policy Characteristics'!$C:$C,0))),"",INDEX('Policy Characteristics'!D:D,MATCH($C335,'Policy Characteristics'!$C:$C,0)))</f>
        <v>Subsidy for Capacity Construction</v>
      </c>
      <c r="K335" s="427" t="str">
        <f>IF(ISBLANK(INDEX('Policy Characteristics'!E:E,MATCH($C335,'Policy Characteristics'!$C:$C,0))),"",INDEX('Policy Characteristics'!E:E,MATCH($C335,'Policy Characteristics'!$C:$C,0)))</f>
        <v>elec capacity construction subsidy</v>
      </c>
      <c r="L335" s="450">
        <f>IF(ISBLANK(INDEX('Policy Characteristics'!F:F,MATCH($C335,'Policy Characteristics'!$C:$C,0))),"",INDEX('Policy Characteristics'!F:F,MATCH($C335,'Policy Characteristics'!$C:$C,0)))</f>
        <v>0</v>
      </c>
      <c r="M335" s="450">
        <f>IF(ISBLANK(INDEX('Policy Characteristics'!G:G,MATCH($C335,'Policy Characteristics'!$C:$C,0))),"",INDEX('Policy Characteristics'!G:G,MATCH($C335,'Policy Characteristics'!$C:$C,0)))</f>
        <v>0.95</v>
      </c>
      <c r="N335" s="450">
        <f>IF(ISBLANK(INDEX('Policy Characteristics'!H:H,MATCH($C335,'Policy Characteristics'!$C:$C,0))),"",INDEX('Policy Characteristics'!H:H,MATCH($C335,'Policy Characteristics'!$C:$C,0)))</f>
        <v>0.01</v>
      </c>
      <c r="O335" s="427" t="str">
        <f>IF(ISBLANK(INDEX('Policy Characteristics'!I:I,MATCH($C335,'Policy Characteristics'!$C:$C,0))),"",INDEX('Policy Characteristics'!I:I,MATCH($C335,'Policy Characteristics'!$C:$C,0)))</f>
        <v>% of construction cost</v>
      </c>
      <c r="P335" s="42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5" s="427" t="str">
        <f>IF(ISBLANK(INDEX('Policy Characteristics'!K:K,MATCH($C335,'Policy Characteristics'!$C:$C,0))),"",INDEX('Policy Characteristics'!K:K,MATCH($C335,'Policy Characteristics'!$C:$C,0)))</f>
        <v>electricity-sector-main.html#subsidies</v>
      </c>
      <c r="R335" s="427" t="str">
        <f>IF(ISBLANK(INDEX('Policy Characteristics'!L:L,MATCH($C335,'Policy Characteristics'!$C:$C,0))),"",INDEX('Policy Characteristics'!L:L,MATCH($C335,'Policy Characteristics'!$C:$C,0)))</f>
        <v/>
      </c>
    </row>
    <row r="336" spans="1:18" s="2" customFormat="1" x14ac:dyDescent="0.75">
      <c r="A336" s="427" t="str">
        <f>IF(ISBLANK(INDEX('Policy Characteristics'!A:A,MATCH($C336,'Policy Characteristics'!$C:$C,0))),"",INDEX('Policy Characteristics'!A:A,MATCH($C336,'Policy Characteristics'!$C:$C,0)))</f>
        <v>Electricity Supply</v>
      </c>
      <c r="B336" s="427" t="str">
        <f>IF(ISBLANK(INDEX('Policy Characteristics'!B:B,MATCH($C336,'Policy Characteristics'!$C:$C,0))),"",INDEX('Policy Characteristics'!B:B,MATCH($C336,'Policy Characteristics'!$C:$C,0)))</f>
        <v>Subsidy for Capacity Construction</v>
      </c>
      <c r="C336" s="434" t="str">
        <f t="shared" si="26"/>
        <v>Perc Subsidy for Elec Capacity Construction</v>
      </c>
      <c r="D336" s="9" t="s">
        <v>2883</v>
      </c>
      <c r="E336" s="53"/>
      <c r="F336" s="9" t="s">
        <v>2707</v>
      </c>
      <c r="G336" s="9"/>
      <c r="H336" s="56">
        <v>696</v>
      </c>
      <c r="I336" s="9" t="s">
        <v>46</v>
      </c>
      <c r="J336" s="429" t="str">
        <f>IF(ISBLANK(INDEX('Policy Characteristics'!D:D,MATCH($C336,'Policy Characteristics'!$C:$C,0))),"",INDEX('Policy Characteristics'!D:D,MATCH($C336,'Policy Characteristics'!$C:$C,0)))</f>
        <v>Subsidy for Capacity Construction</v>
      </c>
      <c r="K336" s="427" t="str">
        <f>IF(ISBLANK(INDEX('Policy Characteristics'!E:E,MATCH($C336,'Policy Characteristics'!$C:$C,0))),"",INDEX('Policy Characteristics'!E:E,MATCH($C336,'Policy Characteristics'!$C:$C,0)))</f>
        <v>elec capacity construction subsidy</v>
      </c>
      <c r="L336" s="450">
        <f>IF(ISBLANK(INDEX('Policy Characteristics'!F:F,MATCH($C336,'Policy Characteristics'!$C:$C,0))),"",INDEX('Policy Characteristics'!F:F,MATCH($C336,'Policy Characteristics'!$C:$C,0)))</f>
        <v>0</v>
      </c>
      <c r="M336" s="450">
        <f>IF(ISBLANK(INDEX('Policy Characteristics'!G:G,MATCH($C336,'Policy Characteristics'!$C:$C,0))),"",INDEX('Policy Characteristics'!G:G,MATCH($C336,'Policy Characteristics'!$C:$C,0)))</f>
        <v>0.95</v>
      </c>
      <c r="N336" s="450">
        <f>IF(ISBLANK(INDEX('Policy Characteristics'!H:H,MATCH($C336,'Policy Characteristics'!$C:$C,0))),"",INDEX('Policy Characteristics'!H:H,MATCH($C336,'Policy Characteristics'!$C:$C,0)))</f>
        <v>0.01</v>
      </c>
      <c r="O336" s="427" t="str">
        <f>IF(ISBLANK(INDEX('Policy Characteristics'!I:I,MATCH($C336,'Policy Characteristics'!$C:$C,0))),"",INDEX('Policy Characteristics'!I:I,MATCH($C336,'Policy Characteristics'!$C:$C,0)))</f>
        <v>% of construction cost</v>
      </c>
      <c r="P336" s="42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6" s="427" t="str">
        <f>IF(ISBLANK(INDEX('Policy Characteristics'!K:K,MATCH($C336,'Policy Characteristics'!$C:$C,0))),"",INDEX('Policy Characteristics'!K:K,MATCH($C336,'Policy Characteristics'!$C:$C,0)))</f>
        <v>electricity-sector-main.html#subsidies</v>
      </c>
      <c r="R336" s="427" t="str">
        <f>IF(ISBLANK(INDEX('Policy Characteristics'!L:L,MATCH($C336,'Policy Characteristics'!$C:$C,0))),"",INDEX('Policy Characteristics'!L:L,MATCH($C336,'Policy Characteristics'!$C:$C,0)))</f>
        <v/>
      </c>
    </row>
    <row r="337" spans="1:18" s="2" customFormat="1" x14ac:dyDescent="0.75">
      <c r="A337" s="427" t="str">
        <f>IF(ISBLANK(INDEX('Policy Characteristics'!A:A,MATCH($C337,'Policy Characteristics'!$C:$C,0))),"",INDEX('Policy Characteristics'!A:A,MATCH($C337,'Policy Characteristics'!$C:$C,0)))</f>
        <v>Electricity Supply</v>
      </c>
      <c r="B337" s="427" t="str">
        <f>IF(ISBLANK(INDEX('Policy Characteristics'!B:B,MATCH($C337,'Policy Characteristics'!$C:$C,0))),"",INDEX('Policy Characteristics'!B:B,MATCH($C337,'Policy Characteristics'!$C:$C,0)))</f>
        <v>Subsidy for Capacity Construction</v>
      </c>
      <c r="C337" s="434" t="str">
        <f t="shared" si="26"/>
        <v>Perc Subsidy for Elec Capacity Construction</v>
      </c>
      <c r="D337" s="9" t="s">
        <v>2884</v>
      </c>
      <c r="E337" s="53"/>
      <c r="F337" s="9" t="s">
        <v>2561</v>
      </c>
      <c r="G337" s="9"/>
      <c r="H337" s="56">
        <v>697</v>
      </c>
      <c r="I337" s="9" t="s">
        <v>46</v>
      </c>
      <c r="J337" s="429" t="str">
        <f>IF(ISBLANK(INDEX('Policy Characteristics'!D:D,MATCH($C337,'Policy Characteristics'!$C:$C,0))),"",INDEX('Policy Characteristics'!D:D,MATCH($C337,'Policy Characteristics'!$C:$C,0)))</f>
        <v>Subsidy for Capacity Construction</v>
      </c>
      <c r="K337" s="427" t="str">
        <f>IF(ISBLANK(INDEX('Policy Characteristics'!E:E,MATCH($C337,'Policy Characteristics'!$C:$C,0))),"",INDEX('Policy Characteristics'!E:E,MATCH($C337,'Policy Characteristics'!$C:$C,0)))</f>
        <v>elec capacity construction subsidy</v>
      </c>
      <c r="L337" s="450">
        <f>IF(ISBLANK(INDEX('Policy Characteristics'!F:F,MATCH($C337,'Policy Characteristics'!$C:$C,0))),"",INDEX('Policy Characteristics'!F:F,MATCH($C337,'Policy Characteristics'!$C:$C,0)))</f>
        <v>0</v>
      </c>
      <c r="M337" s="450">
        <f>IF(ISBLANK(INDEX('Policy Characteristics'!G:G,MATCH($C337,'Policy Characteristics'!$C:$C,0))),"",INDEX('Policy Characteristics'!G:G,MATCH($C337,'Policy Characteristics'!$C:$C,0)))</f>
        <v>0.95</v>
      </c>
      <c r="N337" s="450">
        <f>IF(ISBLANK(INDEX('Policy Characteristics'!H:H,MATCH($C337,'Policy Characteristics'!$C:$C,0))),"",INDEX('Policy Characteristics'!H:H,MATCH($C337,'Policy Characteristics'!$C:$C,0)))</f>
        <v>0.01</v>
      </c>
      <c r="O337" s="427" t="str">
        <f>IF(ISBLANK(INDEX('Policy Characteristics'!I:I,MATCH($C337,'Policy Characteristics'!$C:$C,0))),"",INDEX('Policy Characteristics'!I:I,MATCH($C337,'Policy Characteristics'!$C:$C,0)))</f>
        <v>% of construction cost</v>
      </c>
      <c r="P337" s="42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7" s="427" t="str">
        <f>IF(ISBLANK(INDEX('Policy Characteristics'!K:K,MATCH($C337,'Policy Characteristics'!$C:$C,0))),"",INDEX('Policy Characteristics'!K:K,MATCH($C337,'Policy Characteristics'!$C:$C,0)))</f>
        <v>electricity-sector-main.html#subsidies</v>
      </c>
      <c r="R337" s="427" t="str">
        <f>IF(ISBLANK(INDEX('Policy Characteristics'!L:L,MATCH($C337,'Policy Characteristics'!$C:$C,0))),"",INDEX('Policy Characteristics'!L:L,MATCH($C337,'Policy Characteristics'!$C:$C,0)))</f>
        <v/>
      </c>
    </row>
    <row r="338" spans="1:18" s="5" customFormat="1" x14ac:dyDescent="0.75">
      <c r="A338" s="427" t="str">
        <f>IF(ISBLANK(INDEX('Policy Characteristics'!A:A,MATCH($C338,'Policy Characteristics'!$C:$C,0))),"",INDEX('Policy Characteristics'!A:A,MATCH($C338,'Policy Characteristics'!$C:$C,0)))</f>
        <v>Electricity Supply</v>
      </c>
      <c r="B338" s="427" t="str">
        <f>IF(ISBLANK(INDEX('Policy Characteristics'!B:B,MATCH($C338,'Policy Characteristics'!$C:$C,0))),"",INDEX('Policy Characteristics'!B:B,MATCH($C338,'Policy Characteristics'!$C:$C,0)))</f>
        <v>Subsidy for Electricity Production</v>
      </c>
      <c r="C338" s="432" t="s">
        <v>137</v>
      </c>
      <c r="D338" s="53" t="s">
        <v>468</v>
      </c>
      <c r="E338" s="53"/>
      <c r="F338" s="9" t="s">
        <v>467</v>
      </c>
      <c r="G338" s="53"/>
      <c r="H338" s="56">
        <v>698</v>
      </c>
      <c r="I338" s="9" t="s">
        <v>46</v>
      </c>
      <c r="J338" s="429" t="str">
        <f>IF(ISBLANK(INDEX('Policy Characteristics'!D:D,MATCH($C338,'Policy Characteristics'!$C:$C,0))),"",INDEX('Policy Characteristics'!D:D,MATCH($C338,'Policy Characteristics'!$C:$C,0)))</f>
        <v>Subsidy for Electricity Production</v>
      </c>
      <c r="K338" s="427" t="str">
        <f>IF(ISBLANK(INDEX('Policy Characteristics'!E:E,MATCH($C338,'Policy Characteristics'!$C:$C,0))),"",INDEX('Policy Characteristics'!E:E,MATCH($C338,'Policy Characteristics'!$C:$C,0)))</f>
        <v>elec generation subsidy</v>
      </c>
      <c r="L338" s="427">
        <f>IF(ISBLANK(INDEX('Policy Characteristics'!F:F,MATCH($C338,'Policy Characteristics'!$C:$C,0))),"",INDEX('Policy Characteristics'!F:F,MATCH($C338,'Policy Characteristics'!$C:$C,0)))</f>
        <v>0</v>
      </c>
      <c r="M338" s="427">
        <f>IF(ISBLANK(INDEX('Policy Characteristics'!G:G,MATCH($C338,'Policy Characteristics'!$C:$C,0))),"",INDEX('Policy Characteristics'!G:G,MATCH($C338,'Policy Characteristics'!$C:$C,0)))</f>
        <v>60</v>
      </c>
      <c r="N338" s="427">
        <f>IF(ISBLANK(INDEX('Policy Characteristics'!H:H,MATCH($C338,'Policy Characteristics'!$C:$C,0))),"",INDEX('Policy Characteristics'!H:H,MATCH($C338,'Policy Characteristics'!$C:$C,0)))</f>
        <v>1</v>
      </c>
      <c r="O338" s="427" t="str">
        <f>IF(ISBLANK(INDEX('Policy Characteristics'!I:I,MATCH($C338,'Policy Characteristics'!$C:$C,0))),"",INDEX('Policy Characteristics'!I:I,MATCH($C338,'Policy Characteristics'!$C:$C,0)))</f>
        <v>€/MWh</v>
      </c>
      <c r="P338" s="427"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8" s="427" t="str">
        <f>IF(ISBLANK(INDEX('Policy Characteristics'!K:K,MATCH($C338,'Policy Characteristics'!$C:$C,0))),"",INDEX('Policy Characteristics'!K:K,MATCH($C338,'Policy Characteristics'!$C:$C,0)))</f>
        <v>electricity-sector-main.html#subsidies</v>
      </c>
      <c r="R338" s="427" t="str">
        <f>IF(ISBLANK(INDEX('Policy Characteristics'!L:L,MATCH($C338,'Policy Characteristics'!$C:$C,0))),"",INDEX('Policy Characteristics'!L:L,MATCH($C338,'Policy Characteristics'!$C:$C,0)))</f>
        <v>subsidy-for-electricity-production.html</v>
      </c>
    </row>
    <row r="339" spans="1:18" s="5" customFormat="1" x14ac:dyDescent="0.75">
      <c r="A339" s="427" t="str">
        <f>IF(ISBLANK(INDEX('Policy Characteristics'!A:A,MATCH($C339,'Policy Characteristics'!$C:$C,0))),"",INDEX('Policy Characteristics'!A:A,MATCH($C339,'Policy Characteristics'!$C:$C,0)))</f>
        <v>Electricity Supply</v>
      </c>
      <c r="B339" s="427" t="str">
        <f>IF(ISBLANK(INDEX('Policy Characteristics'!B:B,MATCH($C339,'Policy Characteristics'!$C:$C,0))),"",INDEX('Policy Characteristics'!B:B,MATCH($C339,'Policy Characteristics'!$C:$C,0)))</f>
        <v>Subsidy for Electricity Production</v>
      </c>
      <c r="C339" s="431" t="str">
        <f t="shared" ref="C339:C350" si="27">C$338</f>
        <v>Subsidy for Elec Production by Fuel</v>
      </c>
      <c r="D339" s="9" t="s">
        <v>78</v>
      </c>
      <c r="E339" s="55"/>
      <c r="F339" s="9" t="s">
        <v>92</v>
      </c>
      <c r="G339" s="55"/>
      <c r="H339" s="56">
        <v>699</v>
      </c>
      <c r="I339" s="9" t="s">
        <v>46</v>
      </c>
      <c r="J339" s="429" t="str">
        <f>IF(ISBLANK(INDEX('Policy Characteristics'!D:D,MATCH($C339,'Policy Characteristics'!$C:$C,0))),"",INDEX('Policy Characteristics'!D:D,MATCH($C339,'Policy Characteristics'!$C:$C,0)))</f>
        <v>Subsidy for Electricity Production</v>
      </c>
      <c r="K339" s="427" t="str">
        <f>IF(ISBLANK(INDEX('Policy Characteristics'!E:E,MATCH($C339,'Policy Characteristics'!$C:$C,0))),"",INDEX('Policy Characteristics'!E:E,MATCH($C339,'Policy Characteristics'!$C:$C,0)))</f>
        <v>elec generation subsidy</v>
      </c>
      <c r="L339" s="427">
        <f>IF(ISBLANK(INDEX('Policy Characteristics'!F:F,MATCH($C339,'Policy Characteristics'!$C:$C,0))),"",INDEX('Policy Characteristics'!F:F,MATCH($C339,'Policy Characteristics'!$C:$C,0)))</f>
        <v>0</v>
      </c>
      <c r="M339" s="427">
        <f>IF(ISBLANK(INDEX('Policy Characteristics'!G:G,MATCH($C339,'Policy Characteristics'!$C:$C,0))),"",INDEX('Policy Characteristics'!G:G,MATCH($C339,'Policy Characteristics'!$C:$C,0)))</f>
        <v>60</v>
      </c>
      <c r="N339" s="427">
        <f>IF(ISBLANK(INDEX('Policy Characteristics'!H:H,MATCH($C339,'Policy Characteristics'!$C:$C,0))),"",INDEX('Policy Characteristics'!H:H,MATCH($C339,'Policy Characteristics'!$C:$C,0)))</f>
        <v>1</v>
      </c>
      <c r="O339" s="427" t="str">
        <f>IF(ISBLANK(INDEX('Policy Characteristics'!I:I,MATCH($C339,'Policy Characteristics'!$C:$C,0))),"",INDEX('Policy Characteristics'!I:I,MATCH($C339,'Policy Characteristics'!$C:$C,0)))</f>
        <v>€/MWh</v>
      </c>
      <c r="P339" s="427"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9" s="427" t="str">
        <f>IF(ISBLANK(INDEX('Policy Characteristics'!K:K,MATCH($C339,'Policy Characteristics'!$C:$C,0))),"",INDEX('Policy Characteristics'!K:K,MATCH($C339,'Policy Characteristics'!$C:$C,0)))</f>
        <v>electricity-sector-main.html#subsidies</v>
      </c>
      <c r="R339" s="427" t="str">
        <f>IF(ISBLANK(INDEX('Policy Characteristics'!L:L,MATCH($C339,'Policy Characteristics'!$C:$C,0))),"",INDEX('Policy Characteristics'!L:L,MATCH($C339,'Policy Characteristics'!$C:$C,0)))</f>
        <v>subsidy-for-electricity-production.html</v>
      </c>
    </row>
    <row r="340" spans="1:18" s="5" customFormat="1" x14ac:dyDescent="0.75">
      <c r="A340" s="427" t="str">
        <f>IF(ISBLANK(INDEX('Policy Characteristics'!A:A,MATCH($C340,'Policy Characteristics'!$C:$C,0))),"",INDEX('Policy Characteristics'!A:A,MATCH($C340,'Policy Characteristics'!$C:$C,0)))</f>
        <v>Electricity Supply</v>
      </c>
      <c r="B340" s="427" t="str">
        <f>IF(ISBLANK(INDEX('Policy Characteristics'!B:B,MATCH($C340,'Policy Characteristics'!$C:$C,0))),"",INDEX('Policy Characteristics'!B:B,MATCH($C340,'Policy Characteristics'!$C:$C,0)))</f>
        <v>Subsidy for Electricity Production</v>
      </c>
      <c r="C340" s="431" t="str">
        <f t="shared" si="27"/>
        <v>Subsidy for Elec Production by Fuel</v>
      </c>
      <c r="D340" s="9" t="s">
        <v>79</v>
      </c>
      <c r="E340" s="55"/>
      <c r="F340" s="9" t="s">
        <v>93</v>
      </c>
      <c r="G340" s="55"/>
      <c r="H340" s="54">
        <v>37</v>
      </c>
      <c r="I340" s="9" t="s">
        <v>45</v>
      </c>
      <c r="J340" s="429" t="str">
        <f>IF(ISBLANK(INDEX('Policy Characteristics'!D:D,MATCH($C340,'Policy Characteristics'!$C:$C,0))),"",INDEX('Policy Characteristics'!D:D,MATCH($C340,'Policy Characteristics'!$C:$C,0)))</f>
        <v>Subsidy for Electricity Production</v>
      </c>
      <c r="K340" s="427" t="str">
        <f>IF(ISBLANK(INDEX('Policy Characteristics'!E:E,MATCH($C340,'Policy Characteristics'!$C:$C,0))),"",INDEX('Policy Characteristics'!E:E,MATCH($C340,'Policy Characteristics'!$C:$C,0)))</f>
        <v>elec generation subsidy</v>
      </c>
      <c r="L340" s="427">
        <f>IF(ISBLANK(INDEX('Policy Characteristics'!F:F,MATCH($C340,'Policy Characteristics'!$C:$C,0))),"",INDEX('Policy Characteristics'!F:F,MATCH($C340,'Policy Characteristics'!$C:$C,0)))</f>
        <v>0</v>
      </c>
      <c r="M340" s="427">
        <f>IF(ISBLANK(INDEX('Policy Characteristics'!G:G,MATCH($C340,'Policy Characteristics'!$C:$C,0))),"",INDEX('Policy Characteristics'!G:G,MATCH($C340,'Policy Characteristics'!$C:$C,0)))</f>
        <v>60</v>
      </c>
      <c r="N340" s="427">
        <f>IF(ISBLANK(INDEX('Policy Characteristics'!H:H,MATCH($C340,'Policy Characteristics'!$C:$C,0))),"",INDEX('Policy Characteristics'!H:H,MATCH($C340,'Policy Characteristics'!$C:$C,0)))</f>
        <v>1</v>
      </c>
      <c r="O340" s="427" t="str">
        <f>IF(ISBLANK(INDEX('Policy Characteristics'!I:I,MATCH($C340,'Policy Characteristics'!$C:$C,0))),"",INDEX('Policy Characteristics'!I:I,MATCH($C340,'Policy Characteristics'!$C:$C,0)))</f>
        <v>€/MWh</v>
      </c>
      <c r="P340" s="427"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0" s="427" t="str">
        <f>IF(ISBLANK(INDEX('Policy Characteristics'!K:K,MATCH($C340,'Policy Characteristics'!$C:$C,0))),"",INDEX('Policy Characteristics'!K:K,MATCH($C340,'Policy Characteristics'!$C:$C,0)))</f>
        <v>electricity-sector-main.html#subsidies</v>
      </c>
      <c r="R340" s="427" t="str">
        <f>IF(ISBLANK(INDEX('Policy Characteristics'!L:L,MATCH($C340,'Policy Characteristics'!$C:$C,0))),"",INDEX('Policy Characteristics'!L:L,MATCH($C340,'Policy Characteristics'!$C:$C,0)))</f>
        <v>subsidy-for-electricity-production.html</v>
      </c>
    </row>
    <row r="341" spans="1:18" s="5" customFormat="1" x14ac:dyDescent="0.75">
      <c r="A341" s="427" t="str">
        <f>IF(ISBLANK(INDEX('Policy Characteristics'!A:A,MATCH($C341,'Policy Characteristics'!$C:$C,0))),"",INDEX('Policy Characteristics'!A:A,MATCH($C341,'Policy Characteristics'!$C:$C,0)))</f>
        <v>Electricity Supply</v>
      </c>
      <c r="B341" s="427" t="str">
        <f>IF(ISBLANK(INDEX('Policy Characteristics'!B:B,MATCH($C341,'Policy Characteristics'!$C:$C,0))),"",INDEX('Policy Characteristics'!B:B,MATCH($C341,'Policy Characteristics'!$C:$C,0)))</f>
        <v>Subsidy for Electricity Production</v>
      </c>
      <c r="C341" s="431" t="str">
        <f t="shared" si="27"/>
        <v>Subsidy for Elec Production by Fuel</v>
      </c>
      <c r="D341" s="9" t="s">
        <v>80</v>
      </c>
      <c r="E341" s="55"/>
      <c r="F341" s="9" t="s">
        <v>94</v>
      </c>
      <c r="G341" s="55"/>
      <c r="H341" s="54">
        <v>700</v>
      </c>
      <c r="I341" s="9" t="s">
        <v>46</v>
      </c>
      <c r="J341" s="429" t="str">
        <f>IF(ISBLANK(INDEX('Policy Characteristics'!D:D,MATCH($C341,'Policy Characteristics'!$C:$C,0))),"",INDEX('Policy Characteristics'!D:D,MATCH($C341,'Policy Characteristics'!$C:$C,0)))</f>
        <v>Subsidy for Electricity Production</v>
      </c>
      <c r="K341" s="427" t="str">
        <f>IF(ISBLANK(INDEX('Policy Characteristics'!E:E,MATCH($C341,'Policy Characteristics'!$C:$C,0))),"",INDEX('Policy Characteristics'!E:E,MATCH($C341,'Policy Characteristics'!$C:$C,0)))</f>
        <v>elec generation subsidy</v>
      </c>
      <c r="L341" s="427">
        <f>IF(ISBLANK(INDEX('Policy Characteristics'!F:F,MATCH($C341,'Policy Characteristics'!$C:$C,0))),"",INDEX('Policy Characteristics'!F:F,MATCH($C341,'Policy Characteristics'!$C:$C,0)))</f>
        <v>0</v>
      </c>
      <c r="M341" s="427">
        <f>IF(ISBLANK(INDEX('Policy Characteristics'!G:G,MATCH($C341,'Policy Characteristics'!$C:$C,0))),"",INDEX('Policy Characteristics'!G:G,MATCH($C341,'Policy Characteristics'!$C:$C,0)))</f>
        <v>60</v>
      </c>
      <c r="N341" s="427">
        <f>IF(ISBLANK(INDEX('Policy Characteristics'!H:H,MATCH($C341,'Policy Characteristics'!$C:$C,0))),"",INDEX('Policy Characteristics'!H:H,MATCH($C341,'Policy Characteristics'!$C:$C,0)))</f>
        <v>1</v>
      </c>
      <c r="O341" s="427" t="str">
        <f>IF(ISBLANK(INDEX('Policy Characteristics'!I:I,MATCH($C341,'Policy Characteristics'!$C:$C,0))),"",INDEX('Policy Characteristics'!I:I,MATCH($C341,'Policy Characteristics'!$C:$C,0)))</f>
        <v>€/MWh</v>
      </c>
      <c r="P341" s="42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1" s="427" t="str">
        <f>IF(ISBLANK(INDEX('Policy Characteristics'!K:K,MATCH($C341,'Policy Characteristics'!$C:$C,0))),"",INDEX('Policy Characteristics'!K:K,MATCH($C341,'Policy Characteristics'!$C:$C,0)))</f>
        <v>electricity-sector-main.html#subsidies</v>
      </c>
      <c r="R341" s="427" t="str">
        <f>IF(ISBLANK(INDEX('Policy Characteristics'!L:L,MATCH($C341,'Policy Characteristics'!$C:$C,0))),"",INDEX('Policy Characteristics'!L:L,MATCH($C341,'Policy Characteristics'!$C:$C,0)))</f>
        <v>subsidy-for-electricity-production.html</v>
      </c>
    </row>
    <row r="342" spans="1:18" x14ac:dyDescent="0.75">
      <c r="A342" s="427" t="str">
        <f>IF(ISBLANK(INDEX('Policy Characteristics'!A:A,MATCH($C342,'Policy Characteristics'!$C:$C,0))),"",INDEX('Policy Characteristics'!A:A,MATCH($C342,'Policy Characteristics'!$C:$C,0)))</f>
        <v>Electricity Supply</v>
      </c>
      <c r="B342" s="427" t="str">
        <f>IF(ISBLANK(INDEX('Policy Characteristics'!B:B,MATCH($C342,'Policy Characteristics'!$C:$C,0))),"",INDEX('Policy Characteristics'!B:B,MATCH($C342,'Policy Characteristics'!$C:$C,0)))</f>
        <v>Subsidy for Electricity Production</v>
      </c>
      <c r="C342" s="431" t="str">
        <f t="shared" si="27"/>
        <v>Subsidy for Elec Production by Fuel</v>
      </c>
      <c r="D342" s="9" t="s">
        <v>469</v>
      </c>
      <c r="E342" s="55"/>
      <c r="F342" s="9" t="s">
        <v>472</v>
      </c>
      <c r="G342" s="55"/>
      <c r="H342" s="54">
        <v>39</v>
      </c>
      <c r="I342" s="9" t="s">
        <v>45</v>
      </c>
      <c r="J342" s="429" t="str">
        <f>IF(ISBLANK(INDEX('Policy Characteristics'!D:D,MATCH($C342,'Policy Characteristics'!$C:$C,0))),"",INDEX('Policy Characteristics'!D:D,MATCH($C342,'Policy Characteristics'!$C:$C,0)))</f>
        <v>Subsidy for Electricity Production</v>
      </c>
      <c r="K342" s="427" t="str">
        <f>IF(ISBLANK(INDEX('Policy Characteristics'!E:E,MATCH($C342,'Policy Characteristics'!$C:$C,0))),"",INDEX('Policy Characteristics'!E:E,MATCH($C342,'Policy Characteristics'!$C:$C,0)))</f>
        <v>elec generation subsidy</v>
      </c>
      <c r="L342" s="427">
        <f>IF(ISBLANK(INDEX('Policy Characteristics'!F:F,MATCH($C342,'Policy Characteristics'!$C:$C,0))),"",INDEX('Policy Characteristics'!F:F,MATCH($C342,'Policy Characteristics'!$C:$C,0)))</f>
        <v>0</v>
      </c>
      <c r="M342" s="427">
        <f>IF(ISBLANK(INDEX('Policy Characteristics'!G:G,MATCH($C342,'Policy Characteristics'!$C:$C,0))),"",INDEX('Policy Characteristics'!G:G,MATCH($C342,'Policy Characteristics'!$C:$C,0)))</f>
        <v>60</v>
      </c>
      <c r="N342" s="427">
        <f>IF(ISBLANK(INDEX('Policy Characteristics'!H:H,MATCH($C342,'Policy Characteristics'!$C:$C,0))),"",INDEX('Policy Characteristics'!H:H,MATCH($C342,'Policy Characteristics'!$C:$C,0)))</f>
        <v>1</v>
      </c>
      <c r="O342" s="427" t="str">
        <f>IF(ISBLANK(INDEX('Policy Characteristics'!I:I,MATCH($C342,'Policy Characteristics'!$C:$C,0))),"",INDEX('Policy Characteristics'!I:I,MATCH($C342,'Policy Characteristics'!$C:$C,0)))</f>
        <v>€/MWh</v>
      </c>
      <c r="P342" s="42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2" s="427" t="str">
        <f>IF(ISBLANK(INDEX('Policy Characteristics'!K:K,MATCH($C342,'Policy Characteristics'!$C:$C,0))),"",INDEX('Policy Characteristics'!K:K,MATCH($C342,'Policy Characteristics'!$C:$C,0)))</f>
        <v>electricity-sector-main.html#subsidies</v>
      </c>
      <c r="R342" s="427" t="str">
        <f>IF(ISBLANK(INDEX('Policy Characteristics'!L:L,MATCH($C342,'Policy Characteristics'!$C:$C,0))),"",INDEX('Policy Characteristics'!L:L,MATCH($C342,'Policy Characteristics'!$C:$C,0)))</f>
        <v>subsidy-for-electricity-production.html</v>
      </c>
    </row>
    <row r="343" spans="1:18" x14ac:dyDescent="0.75">
      <c r="A343" s="427" t="str">
        <f>IF(ISBLANK(INDEX('Policy Characteristics'!A:A,MATCH($C343,'Policy Characteristics'!$C:$C,0))),"",INDEX('Policy Characteristics'!A:A,MATCH($C343,'Policy Characteristics'!$C:$C,0)))</f>
        <v>Electricity Supply</v>
      </c>
      <c r="B343" s="427" t="str">
        <f>IF(ISBLANK(INDEX('Policy Characteristics'!B:B,MATCH($C343,'Policy Characteristics'!$C:$C,0))),"",INDEX('Policy Characteristics'!B:B,MATCH($C343,'Policy Characteristics'!$C:$C,0)))</f>
        <v>Subsidy for Electricity Production</v>
      </c>
      <c r="C343" s="431" t="str">
        <f t="shared" si="27"/>
        <v>Subsidy for Elec Production by Fuel</v>
      </c>
      <c r="D343" s="9" t="s">
        <v>81</v>
      </c>
      <c r="E343" s="55"/>
      <c r="F343" s="9" t="s">
        <v>95</v>
      </c>
      <c r="G343" s="55"/>
      <c r="H343" s="54">
        <v>40</v>
      </c>
      <c r="I343" s="9" t="s">
        <v>45</v>
      </c>
      <c r="J343" s="429" t="str">
        <f>IF(ISBLANK(INDEX('Policy Characteristics'!D:D,MATCH($C343,'Policy Characteristics'!$C:$C,0))),"",INDEX('Policy Characteristics'!D:D,MATCH($C343,'Policy Characteristics'!$C:$C,0)))</f>
        <v>Subsidy for Electricity Production</v>
      </c>
      <c r="K343" s="427" t="str">
        <f>IF(ISBLANK(INDEX('Policy Characteristics'!E:E,MATCH($C343,'Policy Characteristics'!$C:$C,0))),"",INDEX('Policy Characteristics'!E:E,MATCH($C343,'Policy Characteristics'!$C:$C,0)))</f>
        <v>elec generation subsidy</v>
      </c>
      <c r="L343" s="427">
        <f>IF(ISBLANK(INDEX('Policy Characteristics'!F:F,MATCH($C343,'Policy Characteristics'!$C:$C,0))),"",INDEX('Policy Characteristics'!F:F,MATCH($C343,'Policy Characteristics'!$C:$C,0)))</f>
        <v>0</v>
      </c>
      <c r="M343" s="427">
        <f>IF(ISBLANK(INDEX('Policy Characteristics'!G:G,MATCH($C343,'Policy Characteristics'!$C:$C,0))),"",INDEX('Policy Characteristics'!G:G,MATCH($C343,'Policy Characteristics'!$C:$C,0)))</f>
        <v>60</v>
      </c>
      <c r="N343" s="427">
        <f>IF(ISBLANK(INDEX('Policy Characteristics'!H:H,MATCH($C343,'Policy Characteristics'!$C:$C,0))),"",INDEX('Policy Characteristics'!H:H,MATCH($C343,'Policy Characteristics'!$C:$C,0)))</f>
        <v>1</v>
      </c>
      <c r="O343" s="427" t="str">
        <f>IF(ISBLANK(INDEX('Policy Characteristics'!I:I,MATCH($C343,'Policy Characteristics'!$C:$C,0))),"",INDEX('Policy Characteristics'!I:I,MATCH($C343,'Policy Characteristics'!$C:$C,0)))</f>
        <v>€/MWh</v>
      </c>
      <c r="P343" s="42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3" s="427" t="str">
        <f>IF(ISBLANK(INDEX('Policy Characteristics'!K:K,MATCH($C343,'Policy Characteristics'!$C:$C,0))),"",INDEX('Policy Characteristics'!K:K,MATCH($C343,'Policy Characteristics'!$C:$C,0)))</f>
        <v>electricity-sector-main.html#subsidies</v>
      </c>
      <c r="R343" s="427" t="str">
        <f>IF(ISBLANK(INDEX('Policy Characteristics'!L:L,MATCH($C343,'Policy Characteristics'!$C:$C,0))),"",INDEX('Policy Characteristics'!L:L,MATCH($C343,'Policy Characteristics'!$C:$C,0)))</f>
        <v>subsidy-for-electricity-production.html</v>
      </c>
    </row>
    <row r="344" spans="1:18" x14ac:dyDescent="0.75">
      <c r="A344" s="427" t="str">
        <f>IF(ISBLANK(INDEX('Policy Characteristics'!A:A,MATCH($C344,'Policy Characteristics'!$C:$C,0))),"",INDEX('Policy Characteristics'!A:A,MATCH($C344,'Policy Characteristics'!$C:$C,0)))</f>
        <v>Electricity Supply</v>
      </c>
      <c r="B344" s="427" t="str">
        <f>IF(ISBLANK(INDEX('Policy Characteristics'!B:B,MATCH($C344,'Policy Characteristics'!$C:$C,0))),"",INDEX('Policy Characteristics'!B:B,MATCH($C344,'Policy Characteristics'!$C:$C,0)))</f>
        <v>Subsidy for Electricity Production</v>
      </c>
      <c r="C344" s="431" t="str">
        <f t="shared" si="27"/>
        <v>Subsidy for Elec Production by Fuel</v>
      </c>
      <c r="D344" s="9" t="s">
        <v>82</v>
      </c>
      <c r="E344" s="55"/>
      <c r="F344" s="9" t="s">
        <v>96</v>
      </c>
      <c r="G344" s="55"/>
      <c r="H344" s="54">
        <v>41</v>
      </c>
      <c r="I344" s="9" t="s">
        <v>45</v>
      </c>
      <c r="J344" s="429" t="str">
        <f>IF(ISBLANK(INDEX('Policy Characteristics'!D:D,MATCH($C344,'Policy Characteristics'!$C:$C,0))),"",INDEX('Policy Characteristics'!D:D,MATCH($C344,'Policy Characteristics'!$C:$C,0)))</f>
        <v>Subsidy for Electricity Production</v>
      </c>
      <c r="K344" s="427" t="str">
        <f>IF(ISBLANK(INDEX('Policy Characteristics'!E:E,MATCH($C344,'Policy Characteristics'!$C:$C,0))),"",INDEX('Policy Characteristics'!E:E,MATCH($C344,'Policy Characteristics'!$C:$C,0)))</f>
        <v>elec generation subsidy</v>
      </c>
      <c r="L344" s="427">
        <f>IF(ISBLANK(INDEX('Policy Characteristics'!F:F,MATCH($C344,'Policy Characteristics'!$C:$C,0))),"",INDEX('Policy Characteristics'!F:F,MATCH($C344,'Policy Characteristics'!$C:$C,0)))</f>
        <v>0</v>
      </c>
      <c r="M344" s="427">
        <f>IF(ISBLANK(INDEX('Policy Characteristics'!G:G,MATCH($C344,'Policy Characteristics'!$C:$C,0))),"",INDEX('Policy Characteristics'!G:G,MATCH($C344,'Policy Characteristics'!$C:$C,0)))</f>
        <v>60</v>
      </c>
      <c r="N344" s="427">
        <f>IF(ISBLANK(INDEX('Policy Characteristics'!H:H,MATCH($C344,'Policy Characteristics'!$C:$C,0))),"",INDEX('Policy Characteristics'!H:H,MATCH($C344,'Policy Characteristics'!$C:$C,0)))</f>
        <v>1</v>
      </c>
      <c r="O344" s="427" t="str">
        <f>IF(ISBLANK(INDEX('Policy Characteristics'!I:I,MATCH($C344,'Policy Characteristics'!$C:$C,0))),"",INDEX('Policy Characteristics'!I:I,MATCH($C344,'Policy Characteristics'!$C:$C,0)))</f>
        <v>€/MWh</v>
      </c>
      <c r="P344" s="42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4" s="427" t="str">
        <f>IF(ISBLANK(INDEX('Policy Characteristics'!K:K,MATCH($C344,'Policy Characteristics'!$C:$C,0))),"",INDEX('Policy Characteristics'!K:K,MATCH($C344,'Policy Characteristics'!$C:$C,0)))</f>
        <v>electricity-sector-main.html#subsidies</v>
      </c>
      <c r="R344" s="427" t="str">
        <f>IF(ISBLANK(INDEX('Policy Characteristics'!L:L,MATCH($C344,'Policy Characteristics'!$C:$C,0))),"",INDEX('Policy Characteristics'!L:L,MATCH($C344,'Policy Characteristics'!$C:$C,0)))</f>
        <v>subsidy-for-electricity-production.html</v>
      </c>
    </row>
    <row r="345" spans="1:18" x14ac:dyDescent="0.75">
      <c r="A345" s="427" t="str">
        <f>IF(ISBLANK(INDEX('Policy Characteristics'!A:A,MATCH($C345,'Policy Characteristics'!$C:$C,0))),"",INDEX('Policy Characteristics'!A:A,MATCH($C345,'Policy Characteristics'!$C:$C,0)))</f>
        <v>Electricity Supply</v>
      </c>
      <c r="B345" s="427" t="str">
        <f>IF(ISBLANK(INDEX('Policy Characteristics'!B:B,MATCH($C345,'Policy Characteristics'!$C:$C,0))),"",INDEX('Policy Characteristics'!B:B,MATCH($C345,'Policy Characteristics'!$C:$C,0)))</f>
        <v>Subsidy for Electricity Production</v>
      </c>
      <c r="C345" s="431" t="str">
        <f t="shared" si="27"/>
        <v>Subsidy for Elec Production by Fuel</v>
      </c>
      <c r="D345" s="9" t="s">
        <v>83</v>
      </c>
      <c r="E345" s="55"/>
      <c r="F345" s="9" t="s">
        <v>97</v>
      </c>
      <c r="G345" s="55"/>
      <c r="H345" s="54">
        <v>42</v>
      </c>
      <c r="I345" s="9" t="s">
        <v>45</v>
      </c>
      <c r="J345" s="429" t="str">
        <f>IF(ISBLANK(INDEX('Policy Characteristics'!D:D,MATCH($C345,'Policy Characteristics'!$C:$C,0))),"",INDEX('Policy Characteristics'!D:D,MATCH($C345,'Policy Characteristics'!$C:$C,0)))</f>
        <v>Subsidy for Electricity Production</v>
      </c>
      <c r="K345" s="427" t="str">
        <f>IF(ISBLANK(INDEX('Policy Characteristics'!E:E,MATCH($C345,'Policy Characteristics'!$C:$C,0))),"",INDEX('Policy Characteristics'!E:E,MATCH($C345,'Policy Characteristics'!$C:$C,0)))</f>
        <v>elec generation subsidy</v>
      </c>
      <c r="L345" s="427">
        <f>IF(ISBLANK(INDEX('Policy Characteristics'!F:F,MATCH($C345,'Policy Characteristics'!$C:$C,0))),"",INDEX('Policy Characteristics'!F:F,MATCH($C345,'Policy Characteristics'!$C:$C,0)))</f>
        <v>0</v>
      </c>
      <c r="M345" s="427">
        <f>IF(ISBLANK(INDEX('Policy Characteristics'!G:G,MATCH($C345,'Policy Characteristics'!$C:$C,0))),"",INDEX('Policy Characteristics'!G:G,MATCH($C345,'Policy Characteristics'!$C:$C,0)))</f>
        <v>60</v>
      </c>
      <c r="N345" s="427">
        <f>IF(ISBLANK(INDEX('Policy Characteristics'!H:H,MATCH($C345,'Policy Characteristics'!$C:$C,0))),"",INDEX('Policy Characteristics'!H:H,MATCH($C345,'Policy Characteristics'!$C:$C,0)))</f>
        <v>1</v>
      </c>
      <c r="O345" s="427" t="str">
        <f>IF(ISBLANK(INDEX('Policy Characteristics'!I:I,MATCH($C345,'Policy Characteristics'!$C:$C,0))),"",INDEX('Policy Characteristics'!I:I,MATCH($C345,'Policy Characteristics'!$C:$C,0)))</f>
        <v>€/MWh</v>
      </c>
      <c r="P345" s="42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5" s="427" t="str">
        <f>IF(ISBLANK(INDEX('Policy Characteristics'!K:K,MATCH($C345,'Policy Characteristics'!$C:$C,0))),"",INDEX('Policy Characteristics'!K:K,MATCH($C345,'Policy Characteristics'!$C:$C,0)))</f>
        <v>electricity-sector-main.html#subsidies</v>
      </c>
      <c r="R345" s="427" t="str">
        <f>IF(ISBLANK(INDEX('Policy Characteristics'!L:L,MATCH($C345,'Policy Characteristics'!$C:$C,0))),"",INDEX('Policy Characteristics'!L:L,MATCH($C345,'Policy Characteristics'!$C:$C,0)))</f>
        <v>subsidy-for-electricity-production.html</v>
      </c>
    </row>
    <row r="346" spans="1:18" x14ac:dyDescent="0.75">
      <c r="A346" s="427" t="str">
        <f>IF(ISBLANK(INDEX('Policy Characteristics'!A:A,MATCH($C346,'Policy Characteristics'!$C:$C,0))),"",INDEX('Policy Characteristics'!A:A,MATCH($C346,'Policy Characteristics'!$C:$C,0)))</f>
        <v>Electricity Supply</v>
      </c>
      <c r="B346" s="427" t="str">
        <f>IF(ISBLANK(INDEX('Policy Characteristics'!B:B,MATCH($C346,'Policy Characteristics'!$C:$C,0))),"",INDEX('Policy Characteristics'!B:B,MATCH($C346,'Policy Characteristics'!$C:$C,0)))</f>
        <v>Subsidy for Electricity Production</v>
      </c>
      <c r="C346" s="431" t="str">
        <f t="shared" si="27"/>
        <v>Subsidy for Elec Production by Fuel</v>
      </c>
      <c r="D346" s="9" t="s">
        <v>465</v>
      </c>
      <c r="E346" s="55"/>
      <c r="F346" s="9" t="s">
        <v>464</v>
      </c>
      <c r="G346" s="55"/>
      <c r="H346" s="54">
        <v>701</v>
      </c>
      <c r="I346" s="9" t="s">
        <v>46</v>
      </c>
      <c r="J346" s="429" t="str">
        <f>IF(ISBLANK(INDEX('Policy Characteristics'!D:D,MATCH($C346,'Policy Characteristics'!$C:$C,0))),"",INDEX('Policy Characteristics'!D:D,MATCH($C346,'Policy Characteristics'!$C:$C,0)))</f>
        <v>Subsidy for Electricity Production</v>
      </c>
      <c r="K346" s="427" t="str">
        <f>IF(ISBLANK(INDEX('Policy Characteristics'!E:E,MATCH($C346,'Policy Characteristics'!$C:$C,0))),"",INDEX('Policy Characteristics'!E:E,MATCH($C346,'Policy Characteristics'!$C:$C,0)))</f>
        <v>elec generation subsidy</v>
      </c>
      <c r="L346" s="427">
        <f>IF(ISBLANK(INDEX('Policy Characteristics'!F:F,MATCH($C346,'Policy Characteristics'!$C:$C,0))),"",INDEX('Policy Characteristics'!F:F,MATCH($C346,'Policy Characteristics'!$C:$C,0)))</f>
        <v>0</v>
      </c>
      <c r="M346" s="427">
        <f>IF(ISBLANK(INDEX('Policy Characteristics'!G:G,MATCH($C346,'Policy Characteristics'!$C:$C,0))),"",INDEX('Policy Characteristics'!G:G,MATCH($C346,'Policy Characteristics'!$C:$C,0)))</f>
        <v>60</v>
      </c>
      <c r="N346" s="427">
        <f>IF(ISBLANK(INDEX('Policy Characteristics'!H:H,MATCH($C346,'Policy Characteristics'!$C:$C,0))),"",INDEX('Policy Characteristics'!H:H,MATCH($C346,'Policy Characteristics'!$C:$C,0)))</f>
        <v>1</v>
      </c>
      <c r="O346" s="427" t="str">
        <f>IF(ISBLANK(INDEX('Policy Characteristics'!I:I,MATCH($C346,'Policy Characteristics'!$C:$C,0))),"",INDEX('Policy Characteristics'!I:I,MATCH($C346,'Policy Characteristics'!$C:$C,0)))</f>
        <v>€/MWh</v>
      </c>
      <c r="P346" s="42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6" s="427" t="str">
        <f>IF(ISBLANK(INDEX('Policy Characteristics'!K:K,MATCH($C346,'Policy Characteristics'!$C:$C,0))),"",INDEX('Policy Characteristics'!K:K,MATCH($C346,'Policy Characteristics'!$C:$C,0)))</f>
        <v>electricity-sector-main.html#subsidies</v>
      </c>
      <c r="R346" s="427" t="str">
        <f>IF(ISBLANK(INDEX('Policy Characteristics'!L:L,MATCH($C346,'Policy Characteristics'!$C:$C,0))),"",INDEX('Policy Characteristics'!L:L,MATCH($C346,'Policy Characteristics'!$C:$C,0)))</f>
        <v>subsidy-for-electricity-production.html</v>
      </c>
    </row>
    <row r="347" spans="1:18" x14ac:dyDescent="0.75">
      <c r="A347" s="427" t="str">
        <f>IF(ISBLANK(INDEX('Policy Characteristics'!A:A,MATCH($C347,'Policy Characteristics'!$C:$C,0))),"",INDEX('Policy Characteristics'!A:A,MATCH($C347,'Policy Characteristics'!$C:$C,0)))</f>
        <v>Electricity Supply</v>
      </c>
      <c r="B347" s="427" t="str">
        <f>IF(ISBLANK(INDEX('Policy Characteristics'!B:B,MATCH($C347,'Policy Characteristics'!$C:$C,0))),"",INDEX('Policy Characteristics'!B:B,MATCH($C347,'Policy Characteristics'!$C:$C,0)))</f>
        <v>Subsidy for Electricity Production</v>
      </c>
      <c r="C347" s="431" t="str">
        <f t="shared" si="27"/>
        <v>Subsidy for Elec Production by Fuel</v>
      </c>
      <c r="D347" s="9" t="s">
        <v>474</v>
      </c>
      <c r="E347" s="55"/>
      <c r="F347" s="9" t="s">
        <v>475</v>
      </c>
      <c r="G347" s="55"/>
      <c r="H347" s="54">
        <v>184</v>
      </c>
      <c r="I347" s="9" t="s">
        <v>45</v>
      </c>
      <c r="J347" s="429" t="str">
        <f>IF(ISBLANK(INDEX('Policy Characteristics'!D:D,MATCH($C347,'Policy Characteristics'!$C:$C,0))),"",INDEX('Policy Characteristics'!D:D,MATCH($C347,'Policy Characteristics'!$C:$C,0)))</f>
        <v>Subsidy for Electricity Production</v>
      </c>
      <c r="K347" s="427" t="str">
        <f>IF(ISBLANK(INDEX('Policy Characteristics'!E:E,MATCH($C347,'Policy Characteristics'!$C:$C,0))),"",INDEX('Policy Characteristics'!E:E,MATCH($C347,'Policy Characteristics'!$C:$C,0)))</f>
        <v>elec generation subsidy</v>
      </c>
      <c r="L347" s="427">
        <f>IF(ISBLANK(INDEX('Policy Characteristics'!F:F,MATCH($C347,'Policy Characteristics'!$C:$C,0))),"",INDEX('Policy Characteristics'!F:F,MATCH($C347,'Policy Characteristics'!$C:$C,0)))</f>
        <v>0</v>
      </c>
      <c r="M347" s="427">
        <f>IF(ISBLANK(INDEX('Policy Characteristics'!G:G,MATCH($C347,'Policy Characteristics'!$C:$C,0))),"",INDEX('Policy Characteristics'!G:G,MATCH($C347,'Policy Characteristics'!$C:$C,0)))</f>
        <v>60</v>
      </c>
      <c r="N347" s="427">
        <f>IF(ISBLANK(INDEX('Policy Characteristics'!H:H,MATCH($C347,'Policy Characteristics'!$C:$C,0))),"",INDEX('Policy Characteristics'!H:H,MATCH($C347,'Policy Characteristics'!$C:$C,0)))</f>
        <v>1</v>
      </c>
      <c r="O347" s="427" t="str">
        <f>IF(ISBLANK(INDEX('Policy Characteristics'!I:I,MATCH($C347,'Policy Characteristics'!$C:$C,0))),"",INDEX('Policy Characteristics'!I:I,MATCH($C347,'Policy Characteristics'!$C:$C,0)))</f>
        <v>€/MWh</v>
      </c>
      <c r="P347" s="42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7" s="427" t="str">
        <f>IF(ISBLANK(INDEX('Policy Characteristics'!K:K,MATCH($C347,'Policy Characteristics'!$C:$C,0))),"",INDEX('Policy Characteristics'!K:K,MATCH($C347,'Policy Characteristics'!$C:$C,0)))</f>
        <v>electricity-sector-main.html#subsidies</v>
      </c>
      <c r="R347" s="427" t="str">
        <f>IF(ISBLANK(INDEX('Policy Characteristics'!L:L,MATCH($C347,'Policy Characteristics'!$C:$C,0))),"",INDEX('Policy Characteristics'!L:L,MATCH($C347,'Policy Characteristics'!$C:$C,0)))</f>
        <v>subsidy-for-electricity-production.html</v>
      </c>
    </row>
    <row r="348" spans="1:18" x14ac:dyDescent="0.75">
      <c r="A348" s="427" t="str">
        <f>IF(ISBLANK(INDEX('Policy Characteristics'!A:A,MATCH($C348,'Policy Characteristics'!$C:$C,0))),"",INDEX('Policy Characteristics'!A:A,MATCH($C348,'Policy Characteristics'!$C:$C,0)))</f>
        <v>Electricity Supply</v>
      </c>
      <c r="B348" s="427" t="str">
        <f>IF(ISBLANK(INDEX('Policy Characteristics'!B:B,MATCH($C348,'Policy Characteristics'!$C:$C,0))),"",INDEX('Policy Characteristics'!B:B,MATCH($C348,'Policy Characteristics'!$C:$C,0)))</f>
        <v>Subsidy for Electricity Production</v>
      </c>
      <c r="C348" s="431" t="str">
        <f t="shared" si="27"/>
        <v>Subsidy for Elec Production by Fuel</v>
      </c>
      <c r="D348" s="9" t="s">
        <v>2882</v>
      </c>
      <c r="E348" s="53"/>
      <c r="F348" s="9" t="s">
        <v>2559</v>
      </c>
      <c r="G348" s="55"/>
      <c r="H348" s="54">
        <v>702</v>
      </c>
      <c r="I348" s="9" t="s">
        <v>46</v>
      </c>
      <c r="J348" s="429" t="str">
        <f>IF(ISBLANK(INDEX('Policy Characteristics'!D:D,MATCH($C348,'Policy Characteristics'!$C:$C,0))),"",INDEX('Policy Characteristics'!D:D,MATCH($C348,'Policy Characteristics'!$C:$C,0)))</f>
        <v>Subsidy for Electricity Production</v>
      </c>
      <c r="K348" s="427" t="str">
        <f>IF(ISBLANK(INDEX('Policy Characteristics'!E:E,MATCH($C348,'Policy Characteristics'!$C:$C,0))),"",INDEX('Policy Characteristics'!E:E,MATCH($C348,'Policy Characteristics'!$C:$C,0)))</f>
        <v>elec generation subsidy</v>
      </c>
      <c r="L348" s="427">
        <f>IF(ISBLANK(INDEX('Policy Characteristics'!F:F,MATCH($C348,'Policy Characteristics'!$C:$C,0))),"",INDEX('Policy Characteristics'!F:F,MATCH($C348,'Policy Characteristics'!$C:$C,0)))</f>
        <v>0</v>
      </c>
      <c r="M348" s="427">
        <f>IF(ISBLANK(INDEX('Policy Characteristics'!G:G,MATCH($C348,'Policy Characteristics'!$C:$C,0))),"",INDEX('Policy Characteristics'!G:G,MATCH($C348,'Policy Characteristics'!$C:$C,0)))</f>
        <v>60</v>
      </c>
      <c r="N348" s="427">
        <f>IF(ISBLANK(INDEX('Policy Characteristics'!H:H,MATCH($C348,'Policy Characteristics'!$C:$C,0))),"",INDEX('Policy Characteristics'!H:H,MATCH($C348,'Policy Characteristics'!$C:$C,0)))</f>
        <v>1</v>
      </c>
      <c r="O348" s="427" t="str">
        <f>IF(ISBLANK(INDEX('Policy Characteristics'!I:I,MATCH($C348,'Policy Characteristics'!$C:$C,0))),"",INDEX('Policy Characteristics'!I:I,MATCH($C348,'Policy Characteristics'!$C:$C,0)))</f>
        <v>€/MWh</v>
      </c>
      <c r="P348" s="42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8" s="427" t="str">
        <f>IF(ISBLANK(INDEX('Policy Characteristics'!K:K,MATCH($C348,'Policy Characteristics'!$C:$C,0))),"",INDEX('Policy Characteristics'!K:K,MATCH($C348,'Policy Characteristics'!$C:$C,0)))</f>
        <v>electricity-sector-main.html#subsidies</v>
      </c>
      <c r="R348" s="427" t="str">
        <f>IF(ISBLANK(INDEX('Policy Characteristics'!L:L,MATCH($C348,'Policy Characteristics'!$C:$C,0))),"",INDEX('Policy Characteristics'!L:L,MATCH($C348,'Policy Characteristics'!$C:$C,0)))</f>
        <v>subsidy-for-electricity-production.html</v>
      </c>
    </row>
    <row r="349" spans="1:18" x14ac:dyDescent="0.75">
      <c r="A349" s="427" t="str">
        <f>IF(ISBLANK(INDEX('Policy Characteristics'!A:A,MATCH($C349,'Policy Characteristics'!$C:$C,0))),"",INDEX('Policy Characteristics'!A:A,MATCH($C349,'Policy Characteristics'!$C:$C,0)))</f>
        <v>Electricity Supply</v>
      </c>
      <c r="B349" s="427" t="str">
        <f>IF(ISBLANK(INDEX('Policy Characteristics'!B:B,MATCH($C349,'Policy Characteristics'!$C:$C,0))),"",INDEX('Policy Characteristics'!B:B,MATCH($C349,'Policy Characteristics'!$C:$C,0)))</f>
        <v>Subsidy for Electricity Production</v>
      </c>
      <c r="C349" s="431" t="str">
        <f t="shared" si="27"/>
        <v>Subsidy for Elec Production by Fuel</v>
      </c>
      <c r="D349" s="9" t="s">
        <v>2883</v>
      </c>
      <c r="E349" s="53"/>
      <c r="F349" s="9" t="s">
        <v>2707</v>
      </c>
      <c r="G349" s="55"/>
      <c r="H349" s="54">
        <v>703</v>
      </c>
      <c r="I349" s="9" t="s">
        <v>46</v>
      </c>
      <c r="J349" s="429" t="str">
        <f>IF(ISBLANK(INDEX('Policy Characteristics'!D:D,MATCH($C349,'Policy Characteristics'!$C:$C,0))),"",INDEX('Policy Characteristics'!D:D,MATCH($C349,'Policy Characteristics'!$C:$C,0)))</f>
        <v>Subsidy for Electricity Production</v>
      </c>
      <c r="K349" s="427" t="str">
        <f>IF(ISBLANK(INDEX('Policy Characteristics'!E:E,MATCH($C349,'Policy Characteristics'!$C:$C,0))),"",INDEX('Policy Characteristics'!E:E,MATCH($C349,'Policy Characteristics'!$C:$C,0)))</f>
        <v>elec generation subsidy</v>
      </c>
      <c r="L349" s="427">
        <f>IF(ISBLANK(INDEX('Policy Characteristics'!F:F,MATCH($C349,'Policy Characteristics'!$C:$C,0))),"",INDEX('Policy Characteristics'!F:F,MATCH($C349,'Policy Characteristics'!$C:$C,0)))</f>
        <v>0</v>
      </c>
      <c r="M349" s="427">
        <f>IF(ISBLANK(INDEX('Policy Characteristics'!G:G,MATCH($C349,'Policy Characteristics'!$C:$C,0))),"",INDEX('Policy Characteristics'!G:G,MATCH($C349,'Policy Characteristics'!$C:$C,0)))</f>
        <v>60</v>
      </c>
      <c r="N349" s="427">
        <f>IF(ISBLANK(INDEX('Policy Characteristics'!H:H,MATCH($C349,'Policy Characteristics'!$C:$C,0))),"",INDEX('Policy Characteristics'!H:H,MATCH($C349,'Policy Characteristics'!$C:$C,0)))</f>
        <v>1</v>
      </c>
      <c r="O349" s="427" t="str">
        <f>IF(ISBLANK(INDEX('Policy Characteristics'!I:I,MATCH($C349,'Policy Characteristics'!$C:$C,0))),"",INDEX('Policy Characteristics'!I:I,MATCH($C349,'Policy Characteristics'!$C:$C,0)))</f>
        <v>€/MWh</v>
      </c>
      <c r="P349" s="42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9" s="427" t="str">
        <f>IF(ISBLANK(INDEX('Policy Characteristics'!K:K,MATCH($C349,'Policy Characteristics'!$C:$C,0))),"",INDEX('Policy Characteristics'!K:K,MATCH($C349,'Policy Characteristics'!$C:$C,0)))</f>
        <v>electricity-sector-main.html#subsidies</v>
      </c>
      <c r="R349" s="427" t="str">
        <f>IF(ISBLANK(INDEX('Policy Characteristics'!L:L,MATCH($C349,'Policy Characteristics'!$C:$C,0))),"",INDEX('Policy Characteristics'!L:L,MATCH($C349,'Policy Characteristics'!$C:$C,0)))</f>
        <v>subsidy-for-electricity-production.html</v>
      </c>
    </row>
    <row r="350" spans="1:18" x14ac:dyDescent="0.75">
      <c r="A350" s="427" t="str">
        <f>IF(ISBLANK(INDEX('Policy Characteristics'!A:A,MATCH($C350,'Policy Characteristics'!$C:$C,0))),"",INDEX('Policy Characteristics'!A:A,MATCH($C350,'Policy Characteristics'!$C:$C,0)))</f>
        <v>Electricity Supply</v>
      </c>
      <c r="B350" s="427" t="str">
        <f>IF(ISBLANK(INDEX('Policy Characteristics'!B:B,MATCH($C350,'Policy Characteristics'!$C:$C,0))),"",INDEX('Policy Characteristics'!B:B,MATCH($C350,'Policy Characteristics'!$C:$C,0)))</f>
        <v>Subsidy for Electricity Production</v>
      </c>
      <c r="C350" s="431" t="str">
        <f t="shared" si="27"/>
        <v>Subsidy for Elec Production by Fuel</v>
      </c>
      <c r="D350" s="9" t="s">
        <v>2884</v>
      </c>
      <c r="E350" s="53"/>
      <c r="F350" s="9" t="s">
        <v>2561</v>
      </c>
      <c r="G350" s="55"/>
      <c r="H350" s="54">
        <v>704</v>
      </c>
      <c r="I350" s="9" t="s">
        <v>46</v>
      </c>
      <c r="J350" s="429" t="str">
        <f>IF(ISBLANK(INDEX('Policy Characteristics'!D:D,MATCH($C350,'Policy Characteristics'!$C:$C,0))),"",INDEX('Policy Characteristics'!D:D,MATCH($C350,'Policy Characteristics'!$C:$C,0)))</f>
        <v>Subsidy for Electricity Production</v>
      </c>
      <c r="K350" s="427" t="str">
        <f>IF(ISBLANK(INDEX('Policy Characteristics'!E:E,MATCH($C350,'Policy Characteristics'!$C:$C,0))),"",INDEX('Policy Characteristics'!E:E,MATCH($C350,'Policy Characteristics'!$C:$C,0)))</f>
        <v>elec generation subsidy</v>
      </c>
      <c r="L350" s="427">
        <f>IF(ISBLANK(INDEX('Policy Characteristics'!F:F,MATCH($C350,'Policy Characteristics'!$C:$C,0))),"",INDEX('Policy Characteristics'!F:F,MATCH($C350,'Policy Characteristics'!$C:$C,0)))</f>
        <v>0</v>
      </c>
      <c r="M350" s="427">
        <f>IF(ISBLANK(INDEX('Policy Characteristics'!G:G,MATCH($C350,'Policy Characteristics'!$C:$C,0))),"",INDEX('Policy Characteristics'!G:G,MATCH($C350,'Policy Characteristics'!$C:$C,0)))</f>
        <v>60</v>
      </c>
      <c r="N350" s="427">
        <f>IF(ISBLANK(INDEX('Policy Characteristics'!H:H,MATCH($C350,'Policy Characteristics'!$C:$C,0))),"",INDEX('Policy Characteristics'!H:H,MATCH($C350,'Policy Characteristics'!$C:$C,0)))</f>
        <v>1</v>
      </c>
      <c r="O350" s="427" t="str">
        <f>IF(ISBLANK(INDEX('Policy Characteristics'!I:I,MATCH($C350,'Policy Characteristics'!$C:$C,0))),"",INDEX('Policy Characteristics'!I:I,MATCH($C350,'Policy Characteristics'!$C:$C,0)))</f>
        <v>€/MWh</v>
      </c>
      <c r="P350" s="42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0" s="427" t="str">
        <f>IF(ISBLANK(INDEX('Policy Characteristics'!K:K,MATCH($C350,'Policy Characteristics'!$C:$C,0))),"",INDEX('Policy Characteristics'!K:K,MATCH($C350,'Policy Characteristics'!$C:$C,0)))</f>
        <v>electricity-sector-main.html#subsidies</v>
      </c>
      <c r="R350" s="427" t="str">
        <f>IF(ISBLANK(INDEX('Policy Characteristics'!L:L,MATCH($C350,'Policy Characteristics'!$C:$C,0))),"",INDEX('Policy Characteristics'!L:L,MATCH($C350,'Policy Characteristics'!$C:$C,0)))</f>
        <v>subsidy-for-electricity-production.html</v>
      </c>
    </row>
    <row r="351" spans="1:18" x14ac:dyDescent="0.75">
      <c r="A351" s="427" t="str">
        <f>IF(ISBLANK(INDEX('Policy Characteristics'!A:A,MATCH($C351,'Policy Characteristics'!$C:$C,0))),"",INDEX('Policy Characteristics'!A:A,MATCH($C351,'Policy Characteristics'!$C:$C,0)))</f>
        <v>Industry</v>
      </c>
      <c r="B351" s="427" t="str">
        <f>IF(ISBLANK(INDEX('Policy Characteristics'!B:B,MATCH($C351,'Policy Characteristics'!$C:$C,0))),"",INDEX('Policy Characteristics'!B:B,MATCH($C351,'Policy Characteristics'!$C:$C,0)))</f>
        <v>Carbon Capture and Sequestration</v>
      </c>
      <c r="C351" s="432" t="s">
        <v>3212</v>
      </c>
      <c r="D351" s="299" t="s">
        <v>3252</v>
      </c>
      <c r="E351" s="300" t="s">
        <v>3215</v>
      </c>
      <c r="F351" s="211" t="s">
        <v>3277</v>
      </c>
      <c r="G351" s="53" t="s">
        <v>3216</v>
      </c>
      <c r="H351" s="54">
        <v>908</v>
      </c>
      <c r="I351" s="9" t="s">
        <v>46</v>
      </c>
      <c r="J351" s="429" t="str">
        <f>IF(ISBLANK(INDEX('Policy Characteristics'!D:D,MATCH($C351,'Policy Characteristics'!$C:$C,0))),"",INDEX('Policy Characteristics'!D:D,MATCH($C351,'Policy Characteristics'!$C:$C,0)))</f>
        <v>Industry CCS</v>
      </c>
      <c r="K351" s="427" t="str">
        <f>IF(ISBLANK(INDEX('Policy Characteristics'!E:E,MATCH($C351,'Policy Characteristics'!$C:$C,0))),"",INDEX('Policy Characteristics'!E:E,MATCH($C351,'Policy Characteristics'!$C:$C,0)))</f>
        <v>indst CCS</v>
      </c>
      <c r="L351" s="450">
        <f>IF(ISBLANK(INDEX('Policy Characteristics'!F:F,MATCH($C351,'Policy Characteristics'!$C:$C,0))),"",INDEX('Policy Characteristics'!F:F,MATCH($C351,'Policy Characteristics'!$C:$C,0)))</f>
        <v>0</v>
      </c>
      <c r="M351" s="450">
        <f>IF(ISBLANK(INDEX('Policy Characteristics'!G:G,MATCH($C351,'Policy Characteristics'!$C:$C,0))),"",INDEX('Policy Characteristics'!G:G,MATCH($C351,'Policy Characteristics'!$C:$C,0)))</f>
        <v>1</v>
      </c>
      <c r="N351" s="450">
        <f>IF(ISBLANK(INDEX('Policy Characteristics'!H:H,MATCH($C351,'Policy Characteristics'!$C:$C,0))),"",INDEX('Policy Characteristics'!H:H,MATCH($C351,'Policy Characteristics'!$C:$C,0)))</f>
        <v>0.01</v>
      </c>
      <c r="O351" s="427" t="str">
        <f>IF(ISBLANK(INDEX('Policy Characteristics'!I:I,MATCH($C351,'Policy Characteristics'!$C:$C,0))),"",INDEX('Policy Characteristics'!I:I,MATCH($C351,'Policy Characteristics'!$C:$C,0)))</f>
        <v>% of CO2 captured</v>
      </c>
      <c r="P351" s="427" t="str">
        <f>IF(ISBLANK(INDEX('Policy Characteristics'!J:J,MATCH($C351,'Policy Characteristics'!$C:$C,0))),"",INDEX('Policy Characteristics'!J:J,MATCH($C351,'Policy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427" t="str">
        <f>IF(ISBLANK(INDEX('Policy Characteristics'!K:K,MATCH($C351,'Policy Characteristics'!$C:$C,0))),"",INDEX('Policy Characteristics'!K:K,MATCH($C351,'Policy Characteristics'!$C:$C,0)))</f>
        <v>ccs.html#ccs</v>
      </c>
      <c r="R351" s="427" t="str">
        <f>IF(ISBLANK(INDEX('Policy Characteristics'!L:L,MATCH($C351,'Policy Characteristics'!$C:$C,0))),"",INDEX('Policy Characteristics'!L:L,MATCH($C351,'Policy Characteristics'!$C:$C,0)))</f>
        <v>carbon-capture-and-sequestration.html</v>
      </c>
    </row>
    <row r="352" spans="1:18" x14ac:dyDescent="0.75">
      <c r="A352" s="427" t="str">
        <f>IF(ISBLANK(INDEX('Policy Characteristics'!A:A,MATCH($C352,'Policy Characteristics'!$C:$C,0))),"",INDEX('Policy Characteristics'!A:A,MATCH($C352,'Policy Characteristics'!$C:$C,0)))</f>
        <v>Industry</v>
      </c>
      <c r="B352" s="427" t="str">
        <f>IF(ISBLANK(INDEX('Policy Characteristics'!B:B,MATCH($C352,'Policy Characteristics'!$C:$C,0))),"",INDEX('Policy Characteristics'!B:B,MATCH($C352,'Policy Characteristics'!$C:$C,0)))</f>
        <v>Carbon Capture and Sequestration</v>
      </c>
      <c r="C352" s="431" t="str">
        <f t="shared" ref="C352:C367" si="28">C$351</f>
        <v>Industry Sector Fraction of Potential Additional CCS Achieved</v>
      </c>
      <c r="D352" s="299" t="s">
        <v>3252</v>
      </c>
      <c r="E352" s="300" t="s">
        <v>2646</v>
      </c>
      <c r="F352" s="211" t="s">
        <v>3277</v>
      </c>
      <c r="G352" s="53" t="s">
        <v>3217</v>
      </c>
      <c r="H352" s="54">
        <v>909</v>
      </c>
      <c r="I352" s="9" t="s">
        <v>46</v>
      </c>
      <c r="J352" s="429" t="str">
        <f>IF(ISBLANK(INDEX('Policy Characteristics'!D:D,MATCH($C352,'Policy Characteristics'!$C:$C,0))),"",INDEX('Policy Characteristics'!D:D,MATCH($C352,'Policy Characteristics'!$C:$C,0)))</f>
        <v>Industry CCS</v>
      </c>
      <c r="K352" s="427" t="str">
        <f>IF(ISBLANK(INDEX('Policy Characteristics'!E:E,MATCH($C352,'Policy Characteristics'!$C:$C,0))),"",INDEX('Policy Characteristics'!E:E,MATCH($C352,'Policy Characteristics'!$C:$C,0)))</f>
        <v>indst CCS</v>
      </c>
      <c r="L352" s="450">
        <f>IF(ISBLANK(INDEX('Policy Characteristics'!F:F,MATCH($C352,'Policy Characteristics'!$C:$C,0))),"",INDEX('Policy Characteristics'!F:F,MATCH($C352,'Policy Characteristics'!$C:$C,0)))</f>
        <v>0</v>
      </c>
      <c r="M352" s="450">
        <f>IF(ISBLANK(INDEX('Policy Characteristics'!G:G,MATCH($C352,'Policy Characteristics'!$C:$C,0))),"",INDEX('Policy Characteristics'!G:G,MATCH($C352,'Policy Characteristics'!$C:$C,0)))</f>
        <v>1</v>
      </c>
      <c r="N352" s="450">
        <f>IF(ISBLANK(INDEX('Policy Characteristics'!H:H,MATCH($C352,'Policy Characteristics'!$C:$C,0))),"",INDEX('Policy Characteristics'!H:H,MATCH($C352,'Policy Characteristics'!$C:$C,0)))</f>
        <v>0.01</v>
      </c>
      <c r="O352" s="427" t="str">
        <f>IF(ISBLANK(INDEX('Policy Characteristics'!I:I,MATCH($C352,'Policy Characteristics'!$C:$C,0))),"",INDEX('Policy Characteristics'!I:I,MATCH($C352,'Policy Characteristics'!$C:$C,0)))</f>
        <v>% of CO2 captured</v>
      </c>
      <c r="P352" s="427" t="str">
        <f>IF(ISBLANK(INDEX('Policy Characteristics'!J:J,MATCH($C352,'Policy Characteristics'!$C:$C,0))),"",INDEX('Policy Characteristics'!J:J,MATCH($C352,'Policy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27" t="str">
        <f>IF(ISBLANK(INDEX('Policy Characteristics'!K:K,MATCH($C352,'Policy Characteristics'!$C:$C,0))),"",INDEX('Policy Characteristics'!K:K,MATCH($C352,'Policy Characteristics'!$C:$C,0)))</f>
        <v>ccs.html#ccs</v>
      </c>
      <c r="R352" s="427" t="str">
        <f>IF(ISBLANK(INDEX('Policy Characteristics'!L:L,MATCH($C352,'Policy Characteristics'!$C:$C,0))),"",INDEX('Policy Characteristics'!L:L,MATCH($C352,'Policy Characteristics'!$C:$C,0)))</f>
        <v>carbon-capture-and-sequestration.html</v>
      </c>
    </row>
    <row r="353" spans="1:18" x14ac:dyDescent="0.75">
      <c r="A353" s="427" t="str">
        <f>IF(ISBLANK(INDEX('Policy Characteristics'!A:A,MATCH($C353,'Policy Characteristics'!$C:$C,0))),"",INDEX('Policy Characteristics'!A:A,MATCH($C353,'Policy Characteristics'!$C:$C,0)))</f>
        <v>Industry</v>
      </c>
      <c r="B353" s="427" t="str">
        <f>IF(ISBLANK(INDEX('Policy Characteristics'!B:B,MATCH($C353,'Policy Characteristics'!$C:$C,0))),"",INDEX('Policy Characteristics'!B:B,MATCH($C353,'Policy Characteristics'!$C:$C,0)))</f>
        <v>Carbon Capture and Sequestration</v>
      </c>
      <c r="C353" s="431" t="str">
        <f t="shared" si="28"/>
        <v>Industry Sector Fraction of Potential Additional CCS Achieved</v>
      </c>
      <c r="D353" s="300" t="s">
        <v>3253</v>
      </c>
      <c r="E353" s="300" t="s">
        <v>3215</v>
      </c>
      <c r="F353" s="211" t="s">
        <v>2896</v>
      </c>
      <c r="G353" s="53" t="s">
        <v>3216</v>
      </c>
      <c r="H353" s="54">
        <v>910</v>
      </c>
      <c r="I353" s="9" t="s">
        <v>46</v>
      </c>
      <c r="J353" s="429" t="str">
        <f>IF(ISBLANK(INDEX('Policy Characteristics'!D:D,MATCH($C353,'Policy Characteristics'!$C:$C,0))),"",INDEX('Policy Characteristics'!D:D,MATCH($C353,'Policy Characteristics'!$C:$C,0)))</f>
        <v>Industry CCS</v>
      </c>
      <c r="K353" s="427" t="str">
        <f>IF(ISBLANK(INDEX('Policy Characteristics'!E:E,MATCH($C353,'Policy Characteristics'!$C:$C,0))),"",INDEX('Policy Characteristics'!E:E,MATCH($C353,'Policy Characteristics'!$C:$C,0)))</f>
        <v>indst CCS</v>
      </c>
      <c r="L353" s="450">
        <f>IF(ISBLANK(INDEX('Policy Characteristics'!F:F,MATCH($C353,'Policy Characteristics'!$C:$C,0))),"",INDEX('Policy Characteristics'!F:F,MATCH($C353,'Policy Characteristics'!$C:$C,0)))</f>
        <v>0</v>
      </c>
      <c r="M353" s="450">
        <f>IF(ISBLANK(INDEX('Policy Characteristics'!G:G,MATCH($C353,'Policy Characteristics'!$C:$C,0))),"",INDEX('Policy Characteristics'!G:G,MATCH($C353,'Policy Characteristics'!$C:$C,0)))</f>
        <v>1</v>
      </c>
      <c r="N353" s="450">
        <f>IF(ISBLANK(INDEX('Policy Characteristics'!H:H,MATCH($C353,'Policy Characteristics'!$C:$C,0))),"",INDEX('Policy Characteristics'!H:H,MATCH($C353,'Policy Characteristics'!$C:$C,0)))</f>
        <v>0.01</v>
      </c>
      <c r="O353" s="427" t="str">
        <f>IF(ISBLANK(INDEX('Policy Characteristics'!I:I,MATCH($C353,'Policy Characteristics'!$C:$C,0))),"",INDEX('Policy Characteristics'!I:I,MATCH($C353,'Policy Characteristics'!$C:$C,0)))</f>
        <v>% of CO2 captured</v>
      </c>
      <c r="P353" s="427" t="str">
        <f>IF(ISBLANK(INDEX('Policy Characteristics'!J:J,MATCH($C353,'Policy Characteristics'!$C:$C,0))),"",INDEX('Policy Characteristics'!J:J,MATCH($C353,'Policy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27" t="str">
        <f>IF(ISBLANK(INDEX('Policy Characteristics'!K:K,MATCH($C353,'Policy Characteristics'!$C:$C,0))),"",INDEX('Policy Characteristics'!K:K,MATCH($C353,'Policy Characteristics'!$C:$C,0)))</f>
        <v>ccs.html#ccs</v>
      </c>
      <c r="R353" s="427" t="str">
        <f>IF(ISBLANK(INDEX('Policy Characteristics'!L:L,MATCH($C353,'Policy Characteristics'!$C:$C,0))),"",INDEX('Policy Characteristics'!L:L,MATCH($C353,'Policy Characteristics'!$C:$C,0)))</f>
        <v>carbon-capture-and-sequestration.html</v>
      </c>
    </row>
    <row r="354" spans="1:18" x14ac:dyDescent="0.75">
      <c r="A354" s="427" t="str">
        <f>IF(ISBLANK(INDEX('Policy Characteristics'!A:A,MATCH($C354,'Policy Characteristics'!$C:$C,0))),"",INDEX('Policy Characteristics'!A:A,MATCH($C354,'Policy Characteristics'!$C:$C,0)))</f>
        <v>Industry</v>
      </c>
      <c r="B354" s="427" t="str">
        <f>IF(ISBLANK(INDEX('Policy Characteristics'!B:B,MATCH($C354,'Policy Characteristics'!$C:$C,0))),"",INDEX('Policy Characteristics'!B:B,MATCH($C354,'Policy Characteristics'!$C:$C,0)))</f>
        <v>Carbon Capture and Sequestration</v>
      </c>
      <c r="C354" s="431" t="str">
        <f t="shared" si="28"/>
        <v>Industry Sector Fraction of Potential Additional CCS Achieved</v>
      </c>
      <c r="D354" s="300" t="s">
        <v>3253</v>
      </c>
      <c r="E354" s="300" t="s">
        <v>2646</v>
      </c>
      <c r="F354" s="211" t="s">
        <v>2896</v>
      </c>
      <c r="G354" s="53" t="s">
        <v>3217</v>
      </c>
      <c r="H354" s="54">
        <v>911</v>
      </c>
      <c r="I354" s="9" t="s">
        <v>46</v>
      </c>
      <c r="J354" s="429" t="str">
        <f>IF(ISBLANK(INDEX('Policy Characteristics'!D:D,MATCH($C354,'Policy Characteristics'!$C:$C,0))),"",INDEX('Policy Characteristics'!D:D,MATCH($C354,'Policy Characteristics'!$C:$C,0)))</f>
        <v>Industry CCS</v>
      </c>
      <c r="K354" s="427" t="str">
        <f>IF(ISBLANK(INDEX('Policy Characteristics'!E:E,MATCH($C354,'Policy Characteristics'!$C:$C,0))),"",INDEX('Policy Characteristics'!E:E,MATCH($C354,'Policy Characteristics'!$C:$C,0)))</f>
        <v>indst CCS</v>
      </c>
      <c r="L354" s="450">
        <f>IF(ISBLANK(INDEX('Policy Characteristics'!F:F,MATCH($C354,'Policy Characteristics'!$C:$C,0))),"",INDEX('Policy Characteristics'!F:F,MATCH($C354,'Policy Characteristics'!$C:$C,0)))</f>
        <v>0</v>
      </c>
      <c r="M354" s="450">
        <f>IF(ISBLANK(INDEX('Policy Characteristics'!G:G,MATCH($C354,'Policy Characteristics'!$C:$C,0))),"",INDEX('Policy Characteristics'!G:G,MATCH($C354,'Policy Characteristics'!$C:$C,0)))</f>
        <v>1</v>
      </c>
      <c r="N354" s="450">
        <f>IF(ISBLANK(INDEX('Policy Characteristics'!H:H,MATCH($C354,'Policy Characteristics'!$C:$C,0))),"",INDEX('Policy Characteristics'!H:H,MATCH($C354,'Policy Characteristics'!$C:$C,0)))</f>
        <v>0.01</v>
      </c>
      <c r="O354" s="427" t="str">
        <f>IF(ISBLANK(INDEX('Policy Characteristics'!I:I,MATCH($C354,'Policy Characteristics'!$C:$C,0))),"",INDEX('Policy Characteristics'!I:I,MATCH($C354,'Policy Characteristics'!$C:$C,0)))</f>
        <v>% of CO2 captured</v>
      </c>
      <c r="P354" s="427" t="str">
        <f>IF(ISBLANK(INDEX('Policy Characteristics'!J:J,MATCH($C354,'Policy Characteristics'!$C:$C,0))),"",INDEX('Policy Characteristics'!J:J,MATCH($C354,'Policy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27" t="str">
        <f>IF(ISBLANK(INDEX('Policy Characteristics'!K:K,MATCH($C354,'Policy Characteristics'!$C:$C,0))),"",INDEX('Policy Characteristics'!K:K,MATCH($C354,'Policy Characteristics'!$C:$C,0)))</f>
        <v>ccs.html#ccs</v>
      </c>
      <c r="R354" s="427" t="str">
        <f>IF(ISBLANK(INDEX('Policy Characteristics'!L:L,MATCH($C354,'Policy Characteristics'!$C:$C,0))),"",INDEX('Policy Characteristics'!L:L,MATCH($C354,'Policy Characteristics'!$C:$C,0)))</f>
        <v>carbon-capture-and-sequestration.html</v>
      </c>
    </row>
    <row r="355" spans="1:18" x14ac:dyDescent="0.75">
      <c r="A355" s="427" t="str">
        <f>IF(ISBLANK(INDEX('Policy Characteristics'!A:A,MATCH($C355,'Policy Characteristics'!$C:$C,0))),"",INDEX('Policy Characteristics'!A:A,MATCH($C355,'Policy Characteristics'!$C:$C,0)))</f>
        <v>Industry</v>
      </c>
      <c r="B355" s="427" t="str">
        <f>IF(ISBLANK(INDEX('Policy Characteristics'!B:B,MATCH($C355,'Policy Characteristics'!$C:$C,0))),"",INDEX('Policy Characteristics'!B:B,MATCH($C355,'Policy Characteristics'!$C:$C,0)))</f>
        <v>Carbon Capture and Sequestration</v>
      </c>
      <c r="C355" s="431" t="str">
        <f t="shared" si="28"/>
        <v>Industry Sector Fraction of Potential Additional CCS Achieved</v>
      </c>
      <c r="D355" s="300" t="s">
        <v>3254</v>
      </c>
      <c r="E355" s="300" t="s">
        <v>3215</v>
      </c>
      <c r="F355" s="211" t="s">
        <v>3218</v>
      </c>
      <c r="G355" s="53" t="s">
        <v>3216</v>
      </c>
      <c r="H355" s="54">
        <v>912</v>
      </c>
      <c r="I355" s="9" t="s">
        <v>46</v>
      </c>
      <c r="J355" s="429" t="str">
        <f>IF(ISBLANK(INDEX('Policy Characteristics'!D:D,MATCH($C355,'Policy Characteristics'!$C:$C,0))),"",INDEX('Policy Characteristics'!D:D,MATCH($C355,'Policy Characteristics'!$C:$C,0)))</f>
        <v>Industry CCS</v>
      </c>
      <c r="K355" s="427" t="str">
        <f>IF(ISBLANK(INDEX('Policy Characteristics'!E:E,MATCH($C355,'Policy Characteristics'!$C:$C,0))),"",INDEX('Policy Characteristics'!E:E,MATCH($C355,'Policy Characteristics'!$C:$C,0)))</f>
        <v>indst CCS</v>
      </c>
      <c r="L355" s="450">
        <f>IF(ISBLANK(INDEX('Policy Characteristics'!F:F,MATCH($C355,'Policy Characteristics'!$C:$C,0))),"",INDEX('Policy Characteristics'!F:F,MATCH($C355,'Policy Characteristics'!$C:$C,0)))</f>
        <v>0</v>
      </c>
      <c r="M355" s="450">
        <f>IF(ISBLANK(INDEX('Policy Characteristics'!G:G,MATCH($C355,'Policy Characteristics'!$C:$C,0))),"",INDEX('Policy Characteristics'!G:G,MATCH($C355,'Policy Characteristics'!$C:$C,0)))</f>
        <v>1</v>
      </c>
      <c r="N355" s="450">
        <f>IF(ISBLANK(INDEX('Policy Characteristics'!H:H,MATCH($C355,'Policy Characteristics'!$C:$C,0))),"",INDEX('Policy Characteristics'!H:H,MATCH($C355,'Policy Characteristics'!$C:$C,0)))</f>
        <v>0.01</v>
      </c>
      <c r="O355" s="427" t="str">
        <f>IF(ISBLANK(INDEX('Policy Characteristics'!I:I,MATCH($C355,'Policy Characteristics'!$C:$C,0))),"",INDEX('Policy Characteristics'!I:I,MATCH($C355,'Policy Characteristics'!$C:$C,0)))</f>
        <v>% of CO2 captured</v>
      </c>
      <c r="P355" s="427" t="str">
        <f>IF(ISBLANK(INDEX('Policy Characteristics'!J:J,MATCH($C355,'Policy Characteristics'!$C:$C,0))),"",INDEX('Policy Characteristics'!J:J,MATCH($C355,'Policy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27" t="str">
        <f>IF(ISBLANK(INDEX('Policy Characteristics'!K:K,MATCH($C355,'Policy Characteristics'!$C:$C,0))),"",INDEX('Policy Characteristics'!K:K,MATCH($C355,'Policy Characteristics'!$C:$C,0)))</f>
        <v>ccs.html#ccs</v>
      </c>
      <c r="R355" s="427" t="str">
        <f>IF(ISBLANK(INDEX('Policy Characteristics'!L:L,MATCH($C355,'Policy Characteristics'!$C:$C,0))),"",INDEX('Policy Characteristics'!L:L,MATCH($C355,'Policy Characteristics'!$C:$C,0)))</f>
        <v>carbon-capture-and-sequestration.html</v>
      </c>
    </row>
    <row r="356" spans="1:18" x14ac:dyDescent="0.75">
      <c r="A356" s="427" t="str">
        <f>IF(ISBLANK(INDEX('Policy Characteristics'!A:A,MATCH($C356,'Policy Characteristics'!$C:$C,0))),"",INDEX('Policy Characteristics'!A:A,MATCH($C356,'Policy Characteristics'!$C:$C,0)))</f>
        <v>Industry</v>
      </c>
      <c r="B356" s="427" t="str">
        <f>IF(ISBLANK(INDEX('Policy Characteristics'!B:B,MATCH($C356,'Policy Characteristics'!$C:$C,0))),"",INDEX('Policy Characteristics'!B:B,MATCH($C356,'Policy Characteristics'!$C:$C,0)))</f>
        <v>Carbon Capture and Sequestration</v>
      </c>
      <c r="C356" s="431" t="str">
        <f t="shared" si="28"/>
        <v>Industry Sector Fraction of Potential Additional CCS Achieved</v>
      </c>
      <c r="D356" s="300" t="s">
        <v>3254</v>
      </c>
      <c r="E356" s="300" t="s">
        <v>2646</v>
      </c>
      <c r="F356" s="211" t="s">
        <v>3218</v>
      </c>
      <c r="G356" s="53" t="s">
        <v>3217</v>
      </c>
      <c r="H356" s="54">
        <v>913</v>
      </c>
      <c r="I356" s="9" t="s">
        <v>46</v>
      </c>
      <c r="J356" s="429" t="str">
        <f>IF(ISBLANK(INDEX('Policy Characteristics'!D:D,MATCH($C356,'Policy Characteristics'!$C:$C,0))),"",INDEX('Policy Characteristics'!D:D,MATCH($C356,'Policy Characteristics'!$C:$C,0)))</f>
        <v>Industry CCS</v>
      </c>
      <c r="K356" s="427" t="str">
        <f>IF(ISBLANK(INDEX('Policy Characteristics'!E:E,MATCH($C356,'Policy Characteristics'!$C:$C,0))),"",INDEX('Policy Characteristics'!E:E,MATCH($C356,'Policy Characteristics'!$C:$C,0)))</f>
        <v>indst CCS</v>
      </c>
      <c r="L356" s="450">
        <f>IF(ISBLANK(INDEX('Policy Characteristics'!F:F,MATCH($C356,'Policy Characteristics'!$C:$C,0))),"",INDEX('Policy Characteristics'!F:F,MATCH($C356,'Policy Characteristics'!$C:$C,0)))</f>
        <v>0</v>
      </c>
      <c r="M356" s="450">
        <f>IF(ISBLANK(INDEX('Policy Characteristics'!G:G,MATCH($C356,'Policy Characteristics'!$C:$C,0))),"",INDEX('Policy Characteristics'!G:G,MATCH($C356,'Policy Characteristics'!$C:$C,0)))</f>
        <v>1</v>
      </c>
      <c r="N356" s="450">
        <f>IF(ISBLANK(INDEX('Policy Characteristics'!H:H,MATCH($C356,'Policy Characteristics'!$C:$C,0))),"",INDEX('Policy Characteristics'!H:H,MATCH($C356,'Policy Characteristics'!$C:$C,0)))</f>
        <v>0.01</v>
      </c>
      <c r="O356" s="427" t="str">
        <f>IF(ISBLANK(INDEX('Policy Characteristics'!I:I,MATCH($C356,'Policy Characteristics'!$C:$C,0))),"",INDEX('Policy Characteristics'!I:I,MATCH($C356,'Policy Characteristics'!$C:$C,0)))</f>
        <v>% of CO2 captured</v>
      </c>
      <c r="P356" s="427" t="str">
        <f>IF(ISBLANK(INDEX('Policy Characteristics'!J:J,MATCH($C356,'Policy Characteristics'!$C:$C,0))),"",INDEX('Policy Characteristics'!J:J,MATCH($C356,'Policy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27" t="str">
        <f>IF(ISBLANK(INDEX('Policy Characteristics'!K:K,MATCH($C356,'Policy Characteristics'!$C:$C,0))),"",INDEX('Policy Characteristics'!K:K,MATCH($C356,'Policy Characteristics'!$C:$C,0)))</f>
        <v>ccs.html#ccs</v>
      </c>
      <c r="R356" s="427" t="str">
        <f>IF(ISBLANK(INDEX('Policy Characteristics'!L:L,MATCH($C356,'Policy Characteristics'!$C:$C,0))),"",INDEX('Policy Characteristics'!L:L,MATCH($C356,'Policy Characteristics'!$C:$C,0)))</f>
        <v>carbon-capture-and-sequestration.html</v>
      </c>
    </row>
    <row r="357" spans="1:18" x14ac:dyDescent="0.75">
      <c r="A357" s="427" t="str">
        <f>IF(ISBLANK(INDEX('Policy Characteristics'!A:A,MATCH($C357,'Policy Characteristics'!$C:$C,0))),"",INDEX('Policy Characteristics'!A:A,MATCH($C357,'Policy Characteristics'!$C:$C,0)))</f>
        <v>Industry</v>
      </c>
      <c r="B357" s="427" t="str">
        <f>IF(ISBLANK(INDEX('Policy Characteristics'!B:B,MATCH($C357,'Policy Characteristics'!$C:$C,0))),"",INDEX('Policy Characteristics'!B:B,MATCH($C357,'Policy Characteristics'!$C:$C,0)))</f>
        <v>Carbon Capture and Sequestration</v>
      </c>
      <c r="C357" s="431" t="str">
        <f t="shared" si="28"/>
        <v>Industry Sector Fraction of Potential Additional CCS Achieved</v>
      </c>
      <c r="D357" s="300" t="s">
        <v>3255</v>
      </c>
      <c r="E357" s="300" t="s">
        <v>3215</v>
      </c>
      <c r="F357" s="211" t="s">
        <v>3219</v>
      </c>
      <c r="G357" s="53" t="s">
        <v>3216</v>
      </c>
      <c r="H357" s="54">
        <v>914</v>
      </c>
      <c r="I357" s="9" t="s">
        <v>46</v>
      </c>
      <c r="J357" s="429" t="str">
        <f>IF(ISBLANK(INDEX('Policy Characteristics'!D:D,MATCH($C357,'Policy Characteristics'!$C:$C,0))),"",INDEX('Policy Characteristics'!D:D,MATCH($C357,'Policy Characteristics'!$C:$C,0)))</f>
        <v>Industry CCS</v>
      </c>
      <c r="K357" s="427" t="str">
        <f>IF(ISBLANK(INDEX('Policy Characteristics'!E:E,MATCH($C357,'Policy Characteristics'!$C:$C,0))),"",INDEX('Policy Characteristics'!E:E,MATCH($C357,'Policy Characteristics'!$C:$C,0)))</f>
        <v>indst CCS</v>
      </c>
      <c r="L357" s="450">
        <f>IF(ISBLANK(INDEX('Policy Characteristics'!F:F,MATCH($C357,'Policy Characteristics'!$C:$C,0))),"",INDEX('Policy Characteristics'!F:F,MATCH($C357,'Policy Characteristics'!$C:$C,0)))</f>
        <v>0</v>
      </c>
      <c r="M357" s="450">
        <f>IF(ISBLANK(INDEX('Policy Characteristics'!G:G,MATCH($C357,'Policy Characteristics'!$C:$C,0))),"",INDEX('Policy Characteristics'!G:G,MATCH($C357,'Policy Characteristics'!$C:$C,0)))</f>
        <v>1</v>
      </c>
      <c r="N357" s="450">
        <f>IF(ISBLANK(INDEX('Policy Characteristics'!H:H,MATCH($C357,'Policy Characteristics'!$C:$C,0))),"",INDEX('Policy Characteristics'!H:H,MATCH($C357,'Policy Characteristics'!$C:$C,0)))</f>
        <v>0.01</v>
      </c>
      <c r="O357" s="427" t="str">
        <f>IF(ISBLANK(INDEX('Policy Characteristics'!I:I,MATCH($C357,'Policy Characteristics'!$C:$C,0))),"",INDEX('Policy Characteristics'!I:I,MATCH($C357,'Policy Characteristics'!$C:$C,0)))</f>
        <v>% of CO2 captured</v>
      </c>
      <c r="P357" s="427" t="str">
        <f>IF(ISBLANK(INDEX('Policy Characteristics'!J:J,MATCH($C357,'Policy Characteristics'!$C:$C,0))),"",INDEX('Policy Characteristics'!J:J,MATCH($C357,'Policy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27" t="str">
        <f>IF(ISBLANK(INDEX('Policy Characteristics'!K:K,MATCH($C357,'Policy Characteristics'!$C:$C,0))),"",INDEX('Policy Characteristics'!K:K,MATCH($C357,'Policy Characteristics'!$C:$C,0)))</f>
        <v>ccs.html#ccs</v>
      </c>
      <c r="R357" s="427" t="str">
        <f>IF(ISBLANK(INDEX('Policy Characteristics'!L:L,MATCH($C357,'Policy Characteristics'!$C:$C,0))),"",INDEX('Policy Characteristics'!L:L,MATCH($C357,'Policy Characteristics'!$C:$C,0)))</f>
        <v>carbon-capture-and-sequestration.html</v>
      </c>
    </row>
    <row r="358" spans="1:18" x14ac:dyDescent="0.75">
      <c r="A358" s="427" t="str">
        <f>IF(ISBLANK(INDEX('Policy Characteristics'!A:A,MATCH($C358,'Policy Characteristics'!$C:$C,0))),"",INDEX('Policy Characteristics'!A:A,MATCH($C358,'Policy Characteristics'!$C:$C,0)))</f>
        <v>Industry</v>
      </c>
      <c r="B358" s="427" t="str">
        <f>IF(ISBLANK(INDEX('Policy Characteristics'!B:B,MATCH($C358,'Policy Characteristics'!$C:$C,0))),"",INDEX('Policy Characteristics'!B:B,MATCH($C358,'Policy Characteristics'!$C:$C,0)))</f>
        <v>Carbon Capture and Sequestration</v>
      </c>
      <c r="C358" s="431" t="str">
        <f t="shared" si="28"/>
        <v>Industry Sector Fraction of Potential Additional CCS Achieved</v>
      </c>
      <c r="D358" s="300" t="s">
        <v>3255</v>
      </c>
      <c r="E358" s="300" t="s">
        <v>2646</v>
      </c>
      <c r="F358" s="211" t="s">
        <v>3219</v>
      </c>
      <c r="G358" s="53" t="s">
        <v>3217</v>
      </c>
      <c r="H358" s="54">
        <v>915</v>
      </c>
      <c r="I358" s="9" t="s">
        <v>46</v>
      </c>
      <c r="J358" s="429" t="str">
        <f>IF(ISBLANK(INDEX('Policy Characteristics'!D:D,MATCH($C358,'Policy Characteristics'!$C:$C,0))),"",INDEX('Policy Characteristics'!D:D,MATCH($C358,'Policy Characteristics'!$C:$C,0)))</f>
        <v>Industry CCS</v>
      </c>
      <c r="K358" s="427" t="str">
        <f>IF(ISBLANK(INDEX('Policy Characteristics'!E:E,MATCH($C358,'Policy Characteristics'!$C:$C,0))),"",INDEX('Policy Characteristics'!E:E,MATCH($C358,'Policy Characteristics'!$C:$C,0)))</f>
        <v>indst CCS</v>
      </c>
      <c r="L358" s="450">
        <f>IF(ISBLANK(INDEX('Policy Characteristics'!F:F,MATCH($C358,'Policy Characteristics'!$C:$C,0))),"",INDEX('Policy Characteristics'!F:F,MATCH($C358,'Policy Characteristics'!$C:$C,0)))</f>
        <v>0</v>
      </c>
      <c r="M358" s="450">
        <f>IF(ISBLANK(INDEX('Policy Characteristics'!G:G,MATCH($C358,'Policy Characteristics'!$C:$C,0))),"",INDEX('Policy Characteristics'!G:G,MATCH($C358,'Policy Characteristics'!$C:$C,0)))</f>
        <v>1</v>
      </c>
      <c r="N358" s="450">
        <f>IF(ISBLANK(INDEX('Policy Characteristics'!H:H,MATCH($C358,'Policy Characteristics'!$C:$C,0))),"",INDEX('Policy Characteristics'!H:H,MATCH($C358,'Policy Characteristics'!$C:$C,0)))</f>
        <v>0.01</v>
      </c>
      <c r="O358" s="427" t="str">
        <f>IF(ISBLANK(INDEX('Policy Characteristics'!I:I,MATCH($C358,'Policy Characteristics'!$C:$C,0))),"",INDEX('Policy Characteristics'!I:I,MATCH($C358,'Policy Characteristics'!$C:$C,0)))</f>
        <v>% of CO2 captured</v>
      </c>
      <c r="P358" s="427" t="str">
        <f>IF(ISBLANK(INDEX('Policy Characteristics'!J:J,MATCH($C358,'Policy Characteristics'!$C:$C,0))),"",INDEX('Policy Characteristics'!J:J,MATCH($C358,'Policy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27" t="str">
        <f>IF(ISBLANK(INDEX('Policy Characteristics'!K:K,MATCH($C358,'Policy Characteristics'!$C:$C,0))),"",INDEX('Policy Characteristics'!K:K,MATCH($C358,'Policy Characteristics'!$C:$C,0)))</f>
        <v>ccs.html#ccs</v>
      </c>
      <c r="R358" s="427" t="str">
        <f>IF(ISBLANK(INDEX('Policy Characteristics'!L:L,MATCH($C358,'Policy Characteristics'!$C:$C,0))),"",INDEX('Policy Characteristics'!L:L,MATCH($C358,'Policy Characteristics'!$C:$C,0)))</f>
        <v>carbon-capture-and-sequestration.html</v>
      </c>
    </row>
    <row r="359" spans="1:18" x14ac:dyDescent="0.75">
      <c r="A359" s="427" t="str">
        <f>IF(ISBLANK(INDEX('Policy Characteristics'!A:A,MATCH($C359,'Policy Characteristics'!$C:$C,0))),"",INDEX('Policy Characteristics'!A:A,MATCH($C359,'Policy Characteristics'!$C:$C,0)))</f>
        <v>Industry</v>
      </c>
      <c r="B359" s="427" t="str">
        <f>IF(ISBLANK(INDEX('Policy Characteristics'!B:B,MATCH($C359,'Policy Characteristics'!$C:$C,0))),"",INDEX('Policy Characteristics'!B:B,MATCH($C359,'Policy Characteristics'!$C:$C,0)))</f>
        <v>Carbon Capture and Sequestration</v>
      </c>
      <c r="C359" s="431" t="str">
        <f t="shared" si="28"/>
        <v>Industry Sector Fraction of Potential Additional CCS Achieved</v>
      </c>
      <c r="D359" s="300" t="s">
        <v>3256</v>
      </c>
      <c r="E359" s="300" t="s">
        <v>3215</v>
      </c>
      <c r="F359" s="211" t="s">
        <v>3220</v>
      </c>
      <c r="G359" s="53" t="s">
        <v>3216</v>
      </c>
      <c r="H359" s="54">
        <v>916</v>
      </c>
      <c r="I359" s="53" t="s">
        <v>45</v>
      </c>
      <c r="J359" s="429" t="str">
        <f>IF(ISBLANK(INDEX('Policy Characteristics'!D:D,MATCH($C359,'Policy Characteristics'!$C:$C,0))),"",INDEX('Policy Characteristics'!D:D,MATCH($C359,'Policy Characteristics'!$C:$C,0)))</f>
        <v>Industry CCS</v>
      </c>
      <c r="K359" s="427" t="str">
        <f>IF(ISBLANK(INDEX('Policy Characteristics'!E:E,MATCH($C359,'Policy Characteristics'!$C:$C,0))),"",INDEX('Policy Characteristics'!E:E,MATCH($C359,'Policy Characteristics'!$C:$C,0)))</f>
        <v>indst CCS</v>
      </c>
      <c r="L359" s="450">
        <f>IF(ISBLANK(INDEX('Policy Characteristics'!F:F,MATCH($C359,'Policy Characteristics'!$C:$C,0))),"",INDEX('Policy Characteristics'!F:F,MATCH($C359,'Policy Characteristics'!$C:$C,0)))</f>
        <v>0</v>
      </c>
      <c r="M359" s="450">
        <f>IF(ISBLANK(INDEX('Policy Characteristics'!G:G,MATCH($C359,'Policy Characteristics'!$C:$C,0))),"",INDEX('Policy Characteristics'!G:G,MATCH($C359,'Policy Characteristics'!$C:$C,0)))</f>
        <v>1</v>
      </c>
      <c r="N359" s="450">
        <f>IF(ISBLANK(INDEX('Policy Characteristics'!H:H,MATCH($C359,'Policy Characteristics'!$C:$C,0))),"",INDEX('Policy Characteristics'!H:H,MATCH($C359,'Policy Characteristics'!$C:$C,0)))</f>
        <v>0.01</v>
      </c>
      <c r="O359" s="427" t="str">
        <f>IF(ISBLANK(INDEX('Policy Characteristics'!I:I,MATCH($C359,'Policy Characteristics'!$C:$C,0))),"",INDEX('Policy Characteristics'!I:I,MATCH($C359,'Policy Characteristics'!$C:$C,0)))</f>
        <v>% of CO2 captured</v>
      </c>
      <c r="P359" s="427" t="str">
        <f>IF(ISBLANK(INDEX('Policy Characteristics'!J:J,MATCH($C359,'Policy Characteristics'!$C:$C,0))),"",INDEX('Policy Characteristics'!J:J,MATCH($C359,'Policy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427" t="str">
        <f>IF(ISBLANK(INDEX('Policy Characteristics'!K:K,MATCH($C359,'Policy Characteristics'!$C:$C,0))),"",INDEX('Policy Characteristics'!K:K,MATCH($C359,'Policy Characteristics'!$C:$C,0)))</f>
        <v>ccs.html#ccs</v>
      </c>
      <c r="R359" s="427" t="str">
        <f>IF(ISBLANK(INDEX('Policy Characteristics'!L:L,MATCH($C359,'Policy Characteristics'!$C:$C,0))),"",INDEX('Policy Characteristics'!L:L,MATCH($C359,'Policy Characteristics'!$C:$C,0)))</f>
        <v>carbon-capture-and-sequestration.html</v>
      </c>
    </row>
    <row r="360" spans="1:18" x14ac:dyDescent="0.75">
      <c r="A360" s="427" t="str">
        <f>IF(ISBLANK(INDEX('Policy Characteristics'!A:A,MATCH($C360,'Policy Characteristics'!$C:$C,0))),"",INDEX('Policy Characteristics'!A:A,MATCH($C360,'Policy Characteristics'!$C:$C,0)))</f>
        <v>Industry</v>
      </c>
      <c r="B360" s="427" t="str">
        <f>IF(ISBLANK(INDEX('Policy Characteristics'!B:B,MATCH($C360,'Policy Characteristics'!$C:$C,0))),"",INDEX('Policy Characteristics'!B:B,MATCH($C360,'Policy Characteristics'!$C:$C,0)))</f>
        <v>Carbon Capture and Sequestration</v>
      </c>
      <c r="C360" s="431" t="str">
        <f t="shared" si="28"/>
        <v>Industry Sector Fraction of Potential Additional CCS Achieved</v>
      </c>
      <c r="D360" s="300" t="s">
        <v>3256</v>
      </c>
      <c r="E360" s="300" t="s">
        <v>2646</v>
      </c>
      <c r="F360" s="211" t="s">
        <v>3220</v>
      </c>
      <c r="G360" s="53" t="s">
        <v>3217</v>
      </c>
      <c r="H360" s="54">
        <v>917</v>
      </c>
      <c r="I360" s="9" t="s">
        <v>46</v>
      </c>
      <c r="J360" s="429" t="str">
        <f>IF(ISBLANK(INDEX('Policy Characteristics'!D:D,MATCH($C360,'Policy Characteristics'!$C:$C,0))),"",INDEX('Policy Characteristics'!D:D,MATCH($C360,'Policy Characteristics'!$C:$C,0)))</f>
        <v>Industry CCS</v>
      </c>
      <c r="K360" s="427" t="str">
        <f>IF(ISBLANK(INDEX('Policy Characteristics'!E:E,MATCH($C360,'Policy Characteristics'!$C:$C,0))),"",INDEX('Policy Characteristics'!E:E,MATCH($C360,'Policy Characteristics'!$C:$C,0)))</f>
        <v>indst CCS</v>
      </c>
      <c r="L360" s="450">
        <f>IF(ISBLANK(INDEX('Policy Characteristics'!F:F,MATCH($C360,'Policy Characteristics'!$C:$C,0))),"",INDEX('Policy Characteristics'!F:F,MATCH($C360,'Policy Characteristics'!$C:$C,0)))</f>
        <v>0</v>
      </c>
      <c r="M360" s="450">
        <f>IF(ISBLANK(INDEX('Policy Characteristics'!G:G,MATCH($C360,'Policy Characteristics'!$C:$C,0))),"",INDEX('Policy Characteristics'!G:G,MATCH($C360,'Policy Characteristics'!$C:$C,0)))</f>
        <v>1</v>
      </c>
      <c r="N360" s="450">
        <f>IF(ISBLANK(INDEX('Policy Characteristics'!H:H,MATCH($C360,'Policy Characteristics'!$C:$C,0))),"",INDEX('Policy Characteristics'!H:H,MATCH($C360,'Policy Characteristics'!$C:$C,0)))</f>
        <v>0.01</v>
      </c>
      <c r="O360" s="427" t="str">
        <f>IF(ISBLANK(INDEX('Policy Characteristics'!I:I,MATCH($C360,'Policy Characteristics'!$C:$C,0))),"",INDEX('Policy Characteristics'!I:I,MATCH($C360,'Policy Characteristics'!$C:$C,0)))</f>
        <v>% of CO2 captured</v>
      </c>
      <c r="P360" s="427" t="str">
        <f>IF(ISBLANK(INDEX('Policy Characteristics'!J:J,MATCH($C360,'Policy Characteristics'!$C:$C,0))),"",INDEX('Policy Characteristics'!J:J,MATCH($C360,'Policy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427" t="str">
        <f>IF(ISBLANK(INDEX('Policy Characteristics'!K:K,MATCH($C360,'Policy Characteristics'!$C:$C,0))),"",INDEX('Policy Characteristics'!K:K,MATCH($C360,'Policy Characteristics'!$C:$C,0)))</f>
        <v>ccs.html#ccs</v>
      </c>
      <c r="R360" s="427" t="str">
        <f>IF(ISBLANK(INDEX('Policy Characteristics'!L:L,MATCH($C360,'Policy Characteristics'!$C:$C,0))),"",INDEX('Policy Characteristics'!L:L,MATCH($C360,'Policy Characteristics'!$C:$C,0)))</f>
        <v>carbon-capture-and-sequestration.html</v>
      </c>
    </row>
    <row r="361" spans="1:18" x14ac:dyDescent="0.75">
      <c r="A361" s="427" t="str">
        <f>IF(ISBLANK(INDEX('Policy Characteristics'!A:A,MATCH($C361,'Policy Characteristics'!$C:$C,0))),"",INDEX('Policy Characteristics'!A:A,MATCH($C361,'Policy Characteristics'!$C:$C,0)))</f>
        <v>Industry</v>
      </c>
      <c r="B361" s="427" t="str">
        <f>IF(ISBLANK(INDEX('Policy Characteristics'!B:B,MATCH($C361,'Policy Characteristics'!$C:$C,0))),"",INDEX('Policy Characteristics'!B:B,MATCH($C361,'Policy Characteristics'!$C:$C,0)))</f>
        <v>Carbon Capture and Sequestration</v>
      </c>
      <c r="C361" s="431" t="str">
        <f t="shared" si="28"/>
        <v>Industry Sector Fraction of Potential Additional CCS Achieved</v>
      </c>
      <c r="D361" s="300" t="s">
        <v>3257</v>
      </c>
      <c r="E361" s="300" t="s">
        <v>3215</v>
      </c>
      <c r="F361" s="211" t="s">
        <v>3221</v>
      </c>
      <c r="G361" s="53" t="s">
        <v>3216</v>
      </c>
      <c r="H361" s="54">
        <v>918</v>
      </c>
      <c r="I361" s="53" t="s">
        <v>45</v>
      </c>
      <c r="J361" s="429" t="str">
        <f>IF(ISBLANK(INDEX('Policy Characteristics'!D:D,MATCH($C361,'Policy Characteristics'!$C:$C,0))),"",INDEX('Policy Characteristics'!D:D,MATCH($C361,'Policy Characteristics'!$C:$C,0)))</f>
        <v>Industry CCS</v>
      </c>
      <c r="K361" s="427" t="str">
        <f>IF(ISBLANK(INDEX('Policy Characteristics'!E:E,MATCH($C361,'Policy Characteristics'!$C:$C,0))),"",INDEX('Policy Characteristics'!E:E,MATCH($C361,'Policy Characteristics'!$C:$C,0)))</f>
        <v>indst CCS</v>
      </c>
      <c r="L361" s="450">
        <f>IF(ISBLANK(INDEX('Policy Characteristics'!F:F,MATCH($C361,'Policy Characteristics'!$C:$C,0))),"",INDEX('Policy Characteristics'!F:F,MATCH($C361,'Policy Characteristics'!$C:$C,0)))</f>
        <v>0</v>
      </c>
      <c r="M361" s="450">
        <f>IF(ISBLANK(INDEX('Policy Characteristics'!G:G,MATCH($C361,'Policy Characteristics'!$C:$C,0))),"",INDEX('Policy Characteristics'!G:G,MATCH($C361,'Policy Characteristics'!$C:$C,0)))</f>
        <v>1</v>
      </c>
      <c r="N361" s="450">
        <f>IF(ISBLANK(INDEX('Policy Characteristics'!H:H,MATCH($C361,'Policy Characteristics'!$C:$C,0))),"",INDEX('Policy Characteristics'!H:H,MATCH($C361,'Policy Characteristics'!$C:$C,0)))</f>
        <v>0.01</v>
      </c>
      <c r="O361" s="427" t="str">
        <f>IF(ISBLANK(INDEX('Policy Characteristics'!I:I,MATCH($C361,'Policy Characteristics'!$C:$C,0))),"",INDEX('Policy Characteristics'!I:I,MATCH($C361,'Policy Characteristics'!$C:$C,0)))</f>
        <v>% of CO2 captured</v>
      </c>
      <c r="P361" s="427" t="str">
        <f>IF(ISBLANK(INDEX('Policy Characteristics'!J:J,MATCH($C361,'Policy Characteristics'!$C:$C,0))),"",INDEX('Policy Characteristics'!J:J,MATCH($C361,'Policy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427" t="str">
        <f>IF(ISBLANK(INDEX('Policy Characteristics'!K:K,MATCH($C361,'Policy Characteristics'!$C:$C,0))),"",INDEX('Policy Characteristics'!K:K,MATCH($C361,'Policy Characteristics'!$C:$C,0)))</f>
        <v>ccs.html#ccs</v>
      </c>
      <c r="R361" s="427" t="str">
        <f>IF(ISBLANK(INDEX('Policy Characteristics'!L:L,MATCH($C361,'Policy Characteristics'!$C:$C,0))),"",INDEX('Policy Characteristics'!L:L,MATCH($C361,'Policy Characteristics'!$C:$C,0)))</f>
        <v>carbon-capture-and-sequestration.html</v>
      </c>
    </row>
    <row r="362" spans="1:18" x14ac:dyDescent="0.75">
      <c r="A362" s="427" t="str">
        <f>IF(ISBLANK(INDEX('Policy Characteristics'!A:A,MATCH($C362,'Policy Characteristics'!$C:$C,0))),"",INDEX('Policy Characteristics'!A:A,MATCH($C362,'Policy Characteristics'!$C:$C,0)))</f>
        <v>Industry</v>
      </c>
      <c r="B362" s="427" t="str">
        <f>IF(ISBLANK(INDEX('Policy Characteristics'!B:B,MATCH($C362,'Policy Characteristics'!$C:$C,0))),"",INDEX('Policy Characteristics'!B:B,MATCH($C362,'Policy Characteristics'!$C:$C,0)))</f>
        <v>Carbon Capture and Sequestration</v>
      </c>
      <c r="C362" s="431" t="str">
        <f t="shared" si="28"/>
        <v>Industry Sector Fraction of Potential Additional CCS Achieved</v>
      </c>
      <c r="D362" s="300" t="s">
        <v>3257</v>
      </c>
      <c r="E362" s="300" t="s">
        <v>2646</v>
      </c>
      <c r="F362" s="211" t="s">
        <v>3221</v>
      </c>
      <c r="G362" s="53" t="s">
        <v>3217</v>
      </c>
      <c r="H362" s="54">
        <v>919</v>
      </c>
      <c r="I362" s="9" t="s">
        <v>46</v>
      </c>
      <c r="J362" s="429" t="str">
        <f>IF(ISBLANK(INDEX('Policy Characteristics'!D:D,MATCH($C362,'Policy Characteristics'!$C:$C,0))),"",INDEX('Policy Characteristics'!D:D,MATCH($C362,'Policy Characteristics'!$C:$C,0)))</f>
        <v>Industry CCS</v>
      </c>
      <c r="K362" s="427" t="str">
        <f>IF(ISBLANK(INDEX('Policy Characteristics'!E:E,MATCH($C362,'Policy Characteristics'!$C:$C,0))),"",INDEX('Policy Characteristics'!E:E,MATCH($C362,'Policy Characteristics'!$C:$C,0)))</f>
        <v>indst CCS</v>
      </c>
      <c r="L362" s="450">
        <f>IF(ISBLANK(INDEX('Policy Characteristics'!F:F,MATCH($C362,'Policy Characteristics'!$C:$C,0))),"",INDEX('Policy Characteristics'!F:F,MATCH($C362,'Policy Characteristics'!$C:$C,0)))</f>
        <v>0</v>
      </c>
      <c r="M362" s="450">
        <f>IF(ISBLANK(INDEX('Policy Characteristics'!G:G,MATCH($C362,'Policy Characteristics'!$C:$C,0))),"",INDEX('Policy Characteristics'!G:G,MATCH($C362,'Policy Characteristics'!$C:$C,0)))</f>
        <v>1</v>
      </c>
      <c r="N362" s="450">
        <f>IF(ISBLANK(INDEX('Policy Characteristics'!H:H,MATCH($C362,'Policy Characteristics'!$C:$C,0))),"",INDEX('Policy Characteristics'!H:H,MATCH($C362,'Policy Characteristics'!$C:$C,0)))</f>
        <v>0.01</v>
      </c>
      <c r="O362" s="427" t="str">
        <f>IF(ISBLANK(INDEX('Policy Characteristics'!I:I,MATCH($C362,'Policy Characteristics'!$C:$C,0))),"",INDEX('Policy Characteristics'!I:I,MATCH($C362,'Policy Characteristics'!$C:$C,0)))</f>
        <v>% of CO2 captured</v>
      </c>
      <c r="P362" s="427" t="str">
        <f>IF(ISBLANK(INDEX('Policy Characteristics'!J:J,MATCH($C362,'Policy Characteristics'!$C:$C,0))),"",INDEX('Policy Characteristics'!J:J,MATCH($C362,'Policy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427" t="str">
        <f>IF(ISBLANK(INDEX('Policy Characteristics'!K:K,MATCH($C362,'Policy Characteristics'!$C:$C,0))),"",INDEX('Policy Characteristics'!K:K,MATCH($C362,'Policy Characteristics'!$C:$C,0)))</f>
        <v>ccs.html#ccs</v>
      </c>
      <c r="R362" s="427" t="str">
        <f>IF(ISBLANK(INDEX('Policy Characteristics'!L:L,MATCH($C362,'Policy Characteristics'!$C:$C,0))),"",INDEX('Policy Characteristics'!L:L,MATCH($C362,'Policy Characteristics'!$C:$C,0)))</f>
        <v>carbon-capture-and-sequestration.html</v>
      </c>
    </row>
    <row r="363" spans="1:18" x14ac:dyDescent="0.75">
      <c r="A363" s="427" t="str">
        <f>IF(ISBLANK(INDEX('Policy Characteristics'!A:A,MATCH($C363,'Policy Characteristics'!$C:$C,0))),"",INDEX('Policy Characteristics'!A:A,MATCH($C363,'Policy Characteristics'!$C:$C,0)))</f>
        <v>Industry</v>
      </c>
      <c r="B363" s="427" t="str">
        <f>IF(ISBLANK(INDEX('Policy Characteristics'!B:B,MATCH($C363,'Policy Characteristics'!$C:$C,0))),"",INDEX('Policy Characteristics'!B:B,MATCH($C363,'Policy Characteristics'!$C:$C,0)))</f>
        <v>Carbon Capture and Sequestration</v>
      </c>
      <c r="C363" s="431" t="str">
        <f t="shared" si="28"/>
        <v>Industry Sector Fraction of Potential Additional CCS Achieved</v>
      </c>
      <c r="D363" s="300" t="s">
        <v>3258</v>
      </c>
      <c r="E363" s="300" t="s">
        <v>3215</v>
      </c>
      <c r="F363" s="211" t="s">
        <v>3222</v>
      </c>
      <c r="G363" s="53" t="s">
        <v>3216</v>
      </c>
      <c r="H363" s="54">
        <v>920</v>
      </c>
      <c r="I363" s="53" t="s">
        <v>45</v>
      </c>
      <c r="J363" s="429" t="str">
        <f>IF(ISBLANK(INDEX('Policy Characteristics'!D:D,MATCH($C363,'Policy Characteristics'!$C:$C,0))),"",INDEX('Policy Characteristics'!D:D,MATCH($C363,'Policy Characteristics'!$C:$C,0)))</f>
        <v>Industry CCS</v>
      </c>
      <c r="K363" s="427" t="str">
        <f>IF(ISBLANK(INDEX('Policy Characteristics'!E:E,MATCH($C363,'Policy Characteristics'!$C:$C,0))),"",INDEX('Policy Characteristics'!E:E,MATCH($C363,'Policy Characteristics'!$C:$C,0)))</f>
        <v>indst CCS</v>
      </c>
      <c r="L363" s="450">
        <f>IF(ISBLANK(INDEX('Policy Characteristics'!F:F,MATCH($C363,'Policy Characteristics'!$C:$C,0))),"",INDEX('Policy Characteristics'!F:F,MATCH($C363,'Policy Characteristics'!$C:$C,0)))</f>
        <v>0</v>
      </c>
      <c r="M363" s="450">
        <f>IF(ISBLANK(INDEX('Policy Characteristics'!G:G,MATCH($C363,'Policy Characteristics'!$C:$C,0))),"",INDEX('Policy Characteristics'!G:G,MATCH($C363,'Policy Characteristics'!$C:$C,0)))</f>
        <v>1</v>
      </c>
      <c r="N363" s="450">
        <f>IF(ISBLANK(INDEX('Policy Characteristics'!H:H,MATCH($C363,'Policy Characteristics'!$C:$C,0))),"",INDEX('Policy Characteristics'!H:H,MATCH($C363,'Policy Characteristics'!$C:$C,0)))</f>
        <v>0.01</v>
      </c>
      <c r="O363" s="427" t="str">
        <f>IF(ISBLANK(INDEX('Policy Characteristics'!I:I,MATCH($C363,'Policy Characteristics'!$C:$C,0))),"",INDEX('Policy Characteristics'!I:I,MATCH($C363,'Policy Characteristics'!$C:$C,0)))</f>
        <v>% of CO2 captured</v>
      </c>
      <c r="P363" s="427" t="str">
        <f>IF(ISBLANK(INDEX('Policy Characteristics'!J:J,MATCH($C363,'Policy Characteristics'!$C:$C,0))),"",INDEX('Policy Characteristics'!J:J,MATCH($C363,'Policy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427" t="str">
        <f>IF(ISBLANK(INDEX('Policy Characteristics'!K:K,MATCH($C363,'Policy Characteristics'!$C:$C,0))),"",INDEX('Policy Characteristics'!K:K,MATCH($C363,'Policy Characteristics'!$C:$C,0)))</f>
        <v>ccs.html#ccs</v>
      </c>
      <c r="R363" s="427" t="str">
        <f>IF(ISBLANK(INDEX('Policy Characteristics'!L:L,MATCH($C363,'Policy Characteristics'!$C:$C,0))),"",INDEX('Policy Characteristics'!L:L,MATCH($C363,'Policy Characteristics'!$C:$C,0)))</f>
        <v>carbon-capture-and-sequestration.html</v>
      </c>
    </row>
    <row r="364" spans="1:18" x14ac:dyDescent="0.75">
      <c r="A364" s="427" t="str">
        <f>IF(ISBLANK(INDEX('Policy Characteristics'!A:A,MATCH($C364,'Policy Characteristics'!$C:$C,0))),"",INDEX('Policy Characteristics'!A:A,MATCH($C364,'Policy Characteristics'!$C:$C,0)))</f>
        <v>Industry</v>
      </c>
      <c r="B364" s="427" t="str">
        <f>IF(ISBLANK(INDEX('Policy Characteristics'!B:B,MATCH($C364,'Policy Characteristics'!$C:$C,0))),"",INDEX('Policy Characteristics'!B:B,MATCH($C364,'Policy Characteristics'!$C:$C,0)))</f>
        <v>Carbon Capture and Sequestration</v>
      </c>
      <c r="C364" s="431" t="str">
        <f t="shared" si="28"/>
        <v>Industry Sector Fraction of Potential Additional CCS Achieved</v>
      </c>
      <c r="D364" s="300" t="s">
        <v>3258</v>
      </c>
      <c r="E364" s="300" t="s">
        <v>2646</v>
      </c>
      <c r="F364" s="211" t="s">
        <v>3222</v>
      </c>
      <c r="G364" s="53" t="s">
        <v>3217</v>
      </c>
      <c r="H364" s="54">
        <v>921</v>
      </c>
      <c r="I364" s="9" t="s">
        <v>46</v>
      </c>
      <c r="J364" s="429" t="str">
        <f>IF(ISBLANK(INDEX('Policy Characteristics'!D:D,MATCH($C364,'Policy Characteristics'!$C:$C,0))),"",INDEX('Policy Characteristics'!D:D,MATCH($C364,'Policy Characteristics'!$C:$C,0)))</f>
        <v>Industry CCS</v>
      </c>
      <c r="K364" s="427" t="str">
        <f>IF(ISBLANK(INDEX('Policy Characteristics'!E:E,MATCH($C364,'Policy Characteristics'!$C:$C,0))),"",INDEX('Policy Characteristics'!E:E,MATCH($C364,'Policy Characteristics'!$C:$C,0)))</f>
        <v>indst CCS</v>
      </c>
      <c r="L364" s="450">
        <f>IF(ISBLANK(INDEX('Policy Characteristics'!F:F,MATCH($C364,'Policy Characteristics'!$C:$C,0))),"",INDEX('Policy Characteristics'!F:F,MATCH($C364,'Policy Characteristics'!$C:$C,0)))</f>
        <v>0</v>
      </c>
      <c r="M364" s="450">
        <f>IF(ISBLANK(INDEX('Policy Characteristics'!G:G,MATCH($C364,'Policy Characteristics'!$C:$C,0))),"",INDEX('Policy Characteristics'!G:G,MATCH($C364,'Policy Characteristics'!$C:$C,0)))</f>
        <v>1</v>
      </c>
      <c r="N364" s="450">
        <f>IF(ISBLANK(INDEX('Policy Characteristics'!H:H,MATCH($C364,'Policy Characteristics'!$C:$C,0))),"",INDEX('Policy Characteristics'!H:H,MATCH($C364,'Policy Characteristics'!$C:$C,0)))</f>
        <v>0.01</v>
      </c>
      <c r="O364" s="427" t="str">
        <f>IF(ISBLANK(INDEX('Policy Characteristics'!I:I,MATCH($C364,'Policy Characteristics'!$C:$C,0))),"",INDEX('Policy Characteristics'!I:I,MATCH($C364,'Policy Characteristics'!$C:$C,0)))</f>
        <v>% of CO2 captured</v>
      </c>
      <c r="P364" s="427" t="str">
        <f>IF(ISBLANK(INDEX('Policy Characteristics'!J:J,MATCH($C364,'Policy Characteristics'!$C:$C,0))),"",INDEX('Policy Characteristics'!J:J,MATCH($C364,'Policy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427" t="str">
        <f>IF(ISBLANK(INDEX('Policy Characteristics'!K:K,MATCH($C364,'Policy Characteristics'!$C:$C,0))),"",INDEX('Policy Characteristics'!K:K,MATCH($C364,'Policy Characteristics'!$C:$C,0)))</f>
        <v>ccs.html#ccs</v>
      </c>
      <c r="R364" s="427" t="str">
        <f>IF(ISBLANK(INDEX('Policy Characteristics'!L:L,MATCH($C364,'Policy Characteristics'!$C:$C,0))),"",INDEX('Policy Characteristics'!L:L,MATCH($C364,'Policy Characteristics'!$C:$C,0)))</f>
        <v>carbon-capture-and-sequestration.html</v>
      </c>
    </row>
    <row r="365" spans="1:18" x14ac:dyDescent="0.75">
      <c r="A365" s="427" t="str">
        <f>IF(ISBLANK(INDEX('Policy Characteristics'!A:A,MATCH($C365,'Policy Characteristics'!$C:$C,0))),"",INDEX('Policy Characteristics'!A:A,MATCH($C365,'Policy Characteristics'!$C:$C,0)))</f>
        <v>Industry</v>
      </c>
      <c r="B365" s="427" t="str">
        <f>IF(ISBLANK(INDEX('Policy Characteristics'!B:B,MATCH($C365,'Policy Characteristics'!$C:$C,0))),"",INDEX('Policy Characteristics'!B:B,MATCH($C365,'Policy Characteristics'!$C:$C,0)))</f>
        <v>Carbon Capture and Sequestration</v>
      </c>
      <c r="C365" s="431" t="str">
        <f t="shared" si="28"/>
        <v>Industry Sector Fraction of Potential Additional CCS Achieved</v>
      </c>
      <c r="D365" s="300" t="s">
        <v>3259</v>
      </c>
      <c r="E365" s="300" t="s">
        <v>3215</v>
      </c>
      <c r="F365" s="211" t="s">
        <v>3223</v>
      </c>
      <c r="G365" s="53" t="s">
        <v>3216</v>
      </c>
      <c r="H365" s="54">
        <v>922</v>
      </c>
      <c r="I365" s="53" t="s">
        <v>45</v>
      </c>
      <c r="J365" s="429" t="str">
        <f>IF(ISBLANK(INDEX('Policy Characteristics'!D:D,MATCH($C365,'Policy Characteristics'!$C:$C,0))),"",INDEX('Policy Characteristics'!D:D,MATCH($C365,'Policy Characteristics'!$C:$C,0)))</f>
        <v>Industry CCS</v>
      </c>
      <c r="K365" s="427" t="str">
        <f>IF(ISBLANK(INDEX('Policy Characteristics'!E:E,MATCH($C365,'Policy Characteristics'!$C:$C,0))),"",INDEX('Policy Characteristics'!E:E,MATCH($C365,'Policy Characteristics'!$C:$C,0)))</f>
        <v>indst CCS</v>
      </c>
      <c r="L365" s="450">
        <f>IF(ISBLANK(INDEX('Policy Characteristics'!F:F,MATCH($C365,'Policy Characteristics'!$C:$C,0))),"",INDEX('Policy Characteristics'!F:F,MATCH($C365,'Policy Characteristics'!$C:$C,0)))</f>
        <v>0</v>
      </c>
      <c r="M365" s="450">
        <f>IF(ISBLANK(INDEX('Policy Characteristics'!G:G,MATCH($C365,'Policy Characteristics'!$C:$C,0))),"",INDEX('Policy Characteristics'!G:G,MATCH($C365,'Policy Characteristics'!$C:$C,0)))</f>
        <v>1</v>
      </c>
      <c r="N365" s="450">
        <f>IF(ISBLANK(INDEX('Policy Characteristics'!H:H,MATCH($C365,'Policy Characteristics'!$C:$C,0))),"",INDEX('Policy Characteristics'!H:H,MATCH($C365,'Policy Characteristics'!$C:$C,0)))</f>
        <v>0.01</v>
      </c>
      <c r="O365" s="427" t="str">
        <f>IF(ISBLANK(INDEX('Policy Characteristics'!I:I,MATCH($C365,'Policy Characteristics'!$C:$C,0))),"",INDEX('Policy Characteristics'!I:I,MATCH($C365,'Policy Characteristics'!$C:$C,0)))</f>
        <v>% of CO2 captured</v>
      </c>
      <c r="P365" s="427" t="str">
        <f>IF(ISBLANK(INDEX('Policy Characteristics'!J:J,MATCH($C365,'Policy Characteristics'!$C:$C,0))),"",INDEX('Policy Characteristics'!J:J,MATCH($C365,'Policy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27" t="str">
        <f>IF(ISBLANK(INDEX('Policy Characteristics'!K:K,MATCH($C365,'Policy Characteristics'!$C:$C,0))),"",INDEX('Policy Characteristics'!K:K,MATCH($C365,'Policy Characteristics'!$C:$C,0)))</f>
        <v>ccs.html#ccs</v>
      </c>
      <c r="R365" s="427" t="str">
        <f>IF(ISBLANK(INDEX('Policy Characteristics'!L:L,MATCH($C365,'Policy Characteristics'!$C:$C,0))),"",INDEX('Policy Characteristics'!L:L,MATCH($C365,'Policy Characteristics'!$C:$C,0)))</f>
        <v>carbon-capture-and-sequestration.html</v>
      </c>
    </row>
    <row r="366" spans="1:18" x14ac:dyDescent="0.75">
      <c r="A366" s="427" t="str">
        <f>IF(ISBLANK(INDEX('Policy Characteristics'!A:A,MATCH($C366,'Policy Characteristics'!$C:$C,0))),"",INDEX('Policy Characteristics'!A:A,MATCH($C366,'Policy Characteristics'!$C:$C,0)))</f>
        <v>Industry</v>
      </c>
      <c r="B366" s="427" t="str">
        <f>IF(ISBLANK(INDEX('Policy Characteristics'!B:B,MATCH($C366,'Policy Characteristics'!$C:$C,0))),"",INDEX('Policy Characteristics'!B:B,MATCH($C366,'Policy Characteristics'!$C:$C,0)))</f>
        <v>Carbon Capture and Sequestration</v>
      </c>
      <c r="C366" s="431" t="str">
        <f t="shared" si="28"/>
        <v>Industry Sector Fraction of Potential Additional CCS Achieved</v>
      </c>
      <c r="D366" s="300" t="s">
        <v>3259</v>
      </c>
      <c r="E366" s="300" t="s">
        <v>2646</v>
      </c>
      <c r="F366" s="211" t="s">
        <v>3223</v>
      </c>
      <c r="G366" s="53" t="s">
        <v>3217</v>
      </c>
      <c r="H366" s="54">
        <v>923</v>
      </c>
      <c r="I366" s="9" t="s">
        <v>46</v>
      </c>
      <c r="J366" s="429" t="str">
        <f>IF(ISBLANK(INDEX('Policy Characteristics'!D:D,MATCH($C366,'Policy Characteristics'!$C:$C,0))),"",INDEX('Policy Characteristics'!D:D,MATCH($C366,'Policy Characteristics'!$C:$C,0)))</f>
        <v>Industry CCS</v>
      </c>
      <c r="K366" s="427" t="str">
        <f>IF(ISBLANK(INDEX('Policy Characteristics'!E:E,MATCH($C366,'Policy Characteristics'!$C:$C,0))),"",INDEX('Policy Characteristics'!E:E,MATCH($C366,'Policy Characteristics'!$C:$C,0)))</f>
        <v>indst CCS</v>
      </c>
      <c r="L366" s="450">
        <f>IF(ISBLANK(INDEX('Policy Characteristics'!F:F,MATCH($C366,'Policy Characteristics'!$C:$C,0))),"",INDEX('Policy Characteristics'!F:F,MATCH($C366,'Policy Characteristics'!$C:$C,0)))</f>
        <v>0</v>
      </c>
      <c r="M366" s="450">
        <f>IF(ISBLANK(INDEX('Policy Characteristics'!G:G,MATCH($C366,'Policy Characteristics'!$C:$C,0))),"",INDEX('Policy Characteristics'!G:G,MATCH($C366,'Policy Characteristics'!$C:$C,0)))</f>
        <v>1</v>
      </c>
      <c r="N366" s="450">
        <f>IF(ISBLANK(INDEX('Policy Characteristics'!H:H,MATCH($C366,'Policy Characteristics'!$C:$C,0))),"",INDEX('Policy Characteristics'!H:H,MATCH($C366,'Policy Characteristics'!$C:$C,0)))</f>
        <v>0.01</v>
      </c>
      <c r="O366" s="427" t="str">
        <f>IF(ISBLANK(INDEX('Policy Characteristics'!I:I,MATCH($C366,'Policy Characteristics'!$C:$C,0))),"",INDEX('Policy Characteristics'!I:I,MATCH($C366,'Policy Characteristics'!$C:$C,0)))</f>
        <v>% of CO2 captured</v>
      </c>
      <c r="P366" s="427" t="str">
        <f>IF(ISBLANK(INDEX('Policy Characteristics'!J:J,MATCH($C366,'Policy Characteristics'!$C:$C,0))),"",INDEX('Policy Characteristics'!J:J,MATCH($C366,'Policy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27" t="str">
        <f>IF(ISBLANK(INDEX('Policy Characteristics'!K:K,MATCH($C366,'Policy Characteristics'!$C:$C,0))),"",INDEX('Policy Characteristics'!K:K,MATCH($C366,'Policy Characteristics'!$C:$C,0)))</f>
        <v>ccs.html#ccs</v>
      </c>
      <c r="R366" s="427" t="str">
        <f>IF(ISBLANK(INDEX('Policy Characteristics'!L:L,MATCH($C366,'Policy Characteristics'!$C:$C,0))),"",INDEX('Policy Characteristics'!L:L,MATCH($C366,'Policy Characteristics'!$C:$C,0)))</f>
        <v>carbon-capture-and-sequestration.html</v>
      </c>
    </row>
    <row r="367" spans="1:18" x14ac:dyDescent="0.75">
      <c r="A367" s="427" t="str">
        <f>IF(ISBLANK(INDEX('Policy Characteristics'!A:A,MATCH($C367,'Policy Characteristics'!$C:$C,0))),"",INDEX('Policy Characteristics'!A:A,MATCH($C367,'Policy Characteristics'!$C:$C,0)))</f>
        <v>Industry</v>
      </c>
      <c r="B367" s="427" t="str">
        <f>IF(ISBLANK(INDEX('Policy Characteristics'!B:B,MATCH($C367,'Policy Characteristics'!$C:$C,0))),"",INDEX('Policy Characteristics'!B:B,MATCH($C367,'Policy Characteristics'!$C:$C,0)))</f>
        <v>Carbon Capture and Sequestration</v>
      </c>
      <c r="C367" s="431" t="str">
        <f t="shared" si="28"/>
        <v>Industry Sector Fraction of Potential Additional CCS Achieved</v>
      </c>
      <c r="D367" s="300" t="s">
        <v>3260</v>
      </c>
      <c r="E367" s="300" t="s">
        <v>3215</v>
      </c>
      <c r="F367" s="211" t="s">
        <v>3224</v>
      </c>
      <c r="G367" s="53" t="s">
        <v>3216</v>
      </c>
      <c r="H367" s="54">
        <v>924</v>
      </c>
      <c r="I367" s="53" t="s">
        <v>45</v>
      </c>
      <c r="J367" s="429" t="str">
        <f>IF(ISBLANK(INDEX('Policy Characteristics'!D:D,MATCH($C367,'Policy Characteristics'!$C:$C,0))),"",INDEX('Policy Characteristics'!D:D,MATCH($C367,'Policy Characteristics'!$C:$C,0)))</f>
        <v>Industry CCS</v>
      </c>
      <c r="K367" s="427" t="str">
        <f>IF(ISBLANK(INDEX('Policy Characteristics'!E:E,MATCH($C367,'Policy Characteristics'!$C:$C,0))),"",INDEX('Policy Characteristics'!E:E,MATCH($C367,'Policy Characteristics'!$C:$C,0)))</f>
        <v>indst CCS</v>
      </c>
      <c r="L367" s="450">
        <f>IF(ISBLANK(INDEX('Policy Characteristics'!F:F,MATCH($C367,'Policy Characteristics'!$C:$C,0))),"",INDEX('Policy Characteristics'!F:F,MATCH($C367,'Policy Characteristics'!$C:$C,0)))</f>
        <v>0</v>
      </c>
      <c r="M367" s="450">
        <f>IF(ISBLANK(INDEX('Policy Characteristics'!G:G,MATCH($C367,'Policy Characteristics'!$C:$C,0))),"",INDEX('Policy Characteristics'!G:G,MATCH($C367,'Policy Characteristics'!$C:$C,0)))</f>
        <v>1</v>
      </c>
      <c r="N367" s="450">
        <f>IF(ISBLANK(INDEX('Policy Characteristics'!H:H,MATCH($C367,'Policy Characteristics'!$C:$C,0))),"",INDEX('Policy Characteristics'!H:H,MATCH($C367,'Policy Characteristics'!$C:$C,0)))</f>
        <v>0.01</v>
      </c>
      <c r="O367" s="427" t="str">
        <f>IF(ISBLANK(INDEX('Policy Characteristics'!I:I,MATCH($C367,'Policy Characteristics'!$C:$C,0))),"",INDEX('Policy Characteristics'!I:I,MATCH($C367,'Policy Characteristics'!$C:$C,0)))</f>
        <v>% of CO2 captured</v>
      </c>
      <c r="P367" s="427" t="str">
        <f>IF(ISBLANK(INDEX('Policy Characteristics'!J:J,MATCH($C367,'Policy Characteristics'!$C:$C,0))),"",INDEX('Policy Characteristics'!J:J,MATCH($C367,'Policy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427" t="str">
        <f>IF(ISBLANK(INDEX('Policy Characteristics'!K:K,MATCH($C367,'Policy Characteristics'!$C:$C,0))),"",INDEX('Policy Characteristics'!K:K,MATCH($C367,'Policy Characteristics'!$C:$C,0)))</f>
        <v>ccs.html#ccs</v>
      </c>
      <c r="R367" s="427" t="str">
        <f>IF(ISBLANK(INDEX('Policy Characteristics'!L:L,MATCH($C367,'Policy Characteristics'!$C:$C,0))),"",INDEX('Policy Characteristics'!L:L,MATCH($C367,'Policy Characteristics'!$C:$C,0)))</f>
        <v>carbon-capture-and-sequestration.html</v>
      </c>
    </row>
    <row r="368" spans="1:18" x14ac:dyDescent="0.75">
      <c r="A368" s="427" t="str">
        <f>IF(ISBLANK(INDEX('Policy Characteristics'!A:A,MATCH($C368,'Policy Characteristics'!$C:$C,0))),"",INDEX('Policy Characteristics'!A:A,MATCH($C368,'Policy Characteristics'!$C:$C,0)))</f>
        <v>Industry</v>
      </c>
      <c r="B368" s="427" t="str">
        <f>IF(ISBLANK(INDEX('Policy Characteristics'!B:B,MATCH($C368,'Policy Characteristics'!$C:$C,0))),"",INDEX('Policy Characteristics'!B:B,MATCH($C368,'Policy Characteristics'!$C:$C,0)))</f>
        <v>Carbon Capture and Sequestration</v>
      </c>
      <c r="C368" s="431" t="str">
        <f t="shared" ref="C368:C400" si="29">C$351</f>
        <v>Industry Sector Fraction of Potential Additional CCS Achieved</v>
      </c>
      <c r="D368" s="300" t="s">
        <v>3260</v>
      </c>
      <c r="E368" s="300" t="s">
        <v>2646</v>
      </c>
      <c r="F368" s="211" t="s">
        <v>3224</v>
      </c>
      <c r="G368" s="53" t="s">
        <v>3217</v>
      </c>
      <c r="H368" s="54">
        <v>925</v>
      </c>
      <c r="I368" s="9" t="s">
        <v>46</v>
      </c>
      <c r="J368" s="429" t="str">
        <f>IF(ISBLANK(INDEX('Policy Characteristics'!D:D,MATCH($C368,'Policy Characteristics'!$C:$C,0))),"",INDEX('Policy Characteristics'!D:D,MATCH($C368,'Policy Characteristics'!$C:$C,0)))</f>
        <v>Industry CCS</v>
      </c>
      <c r="K368" s="427" t="str">
        <f>IF(ISBLANK(INDEX('Policy Characteristics'!E:E,MATCH($C368,'Policy Characteristics'!$C:$C,0))),"",INDEX('Policy Characteristics'!E:E,MATCH($C368,'Policy Characteristics'!$C:$C,0)))</f>
        <v>indst CCS</v>
      </c>
      <c r="L368" s="450">
        <f>IF(ISBLANK(INDEX('Policy Characteristics'!F:F,MATCH($C368,'Policy Characteristics'!$C:$C,0))),"",INDEX('Policy Characteristics'!F:F,MATCH($C368,'Policy Characteristics'!$C:$C,0)))</f>
        <v>0</v>
      </c>
      <c r="M368" s="450">
        <f>IF(ISBLANK(INDEX('Policy Characteristics'!G:G,MATCH($C368,'Policy Characteristics'!$C:$C,0))),"",INDEX('Policy Characteristics'!G:G,MATCH($C368,'Policy Characteristics'!$C:$C,0)))</f>
        <v>1</v>
      </c>
      <c r="N368" s="450">
        <f>IF(ISBLANK(INDEX('Policy Characteristics'!H:H,MATCH($C368,'Policy Characteristics'!$C:$C,0))),"",INDEX('Policy Characteristics'!H:H,MATCH($C368,'Policy Characteristics'!$C:$C,0)))</f>
        <v>0.01</v>
      </c>
      <c r="O368" s="427" t="str">
        <f>IF(ISBLANK(INDEX('Policy Characteristics'!I:I,MATCH($C368,'Policy Characteristics'!$C:$C,0))),"",INDEX('Policy Characteristics'!I:I,MATCH($C368,'Policy Characteristics'!$C:$C,0)))</f>
        <v>% of CO2 captured</v>
      </c>
      <c r="P368" s="427" t="str">
        <f>IF(ISBLANK(INDEX('Policy Characteristics'!J:J,MATCH($C368,'Policy Characteristics'!$C:$C,0))),"",INDEX('Policy Characteristics'!J:J,MATCH($C368,'Policy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427" t="str">
        <f>IF(ISBLANK(INDEX('Policy Characteristics'!K:K,MATCH($C368,'Policy Characteristics'!$C:$C,0))),"",INDEX('Policy Characteristics'!K:K,MATCH($C368,'Policy Characteristics'!$C:$C,0)))</f>
        <v>ccs.html#ccs</v>
      </c>
      <c r="R368" s="427" t="str">
        <f>IF(ISBLANK(INDEX('Policy Characteristics'!L:L,MATCH($C368,'Policy Characteristics'!$C:$C,0))),"",INDEX('Policy Characteristics'!L:L,MATCH($C368,'Policy Characteristics'!$C:$C,0)))</f>
        <v>carbon-capture-and-sequestration.html</v>
      </c>
    </row>
    <row r="369" spans="1:18" x14ac:dyDescent="0.75">
      <c r="A369" s="427" t="str">
        <f>IF(ISBLANK(INDEX('Policy Characteristics'!A:A,MATCH($C369,'Policy Characteristics'!$C:$C,0))),"",INDEX('Policy Characteristics'!A:A,MATCH($C369,'Policy Characteristics'!$C:$C,0)))</f>
        <v>Industry</v>
      </c>
      <c r="B369" s="427" t="str">
        <f>IF(ISBLANK(INDEX('Policy Characteristics'!B:B,MATCH($C369,'Policy Characteristics'!$C:$C,0))),"",INDEX('Policy Characteristics'!B:B,MATCH($C369,'Policy Characteristics'!$C:$C,0)))</f>
        <v>Carbon Capture and Sequestration</v>
      </c>
      <c r="C369" s="431" t="str">
        <f t="shared" si="29"/>
        <v>Industry Sector Fraction of Potential Additional CCS Achieved</v>
      </c>
      <c r="D369" s="300" t="s">
        <v>3261</v>
      </c>
      <c r="E369" s="300" t="s">
        <v>3215</v>
      </c>
      <c r="F369" s="211" t="s">
        <v>2694</v>
      </c>
      <c r="G369" s="53" t="s">
        <v>3216</v>
      </c>
      <c r="H369" s="54">
        <v>926</v>
      </c>
      <c r="I369" s="53" t="s">
        <v>45</v>
      </c>
      <c r="J369" s="429" t="str">
        <f>IF(ISBLANK(INDEX('Policy Characteristics'!D:D,MATCH($C369,'Policy Characteristics'!$C:$C,0))),"",INDEX('Policy Characteristics'!D:D,MATCH($C369,'Policy Characteristics'!$C:$C,0)))</f>
        <v>Industry CCS</v>
      </c>
      <c r="K369" s="427" t="str">
        <f>IF(ISBLANK(INDEX('Policy Characteristics'!E:E,MATCH($C369,'Policy Characteristics'!$C:$C,0))),"",INDEX('Policy Characteristics'!E:E,MATCH($C369,'Policy Characteristics'!$C:$C,0)))</f>
        <v>indst CCS</v>
      </c>
      <c r="L369" s="450">
        <f>IF(ISBLANK(INDEX('Policy Characteristics'!F:F,MATCH($C369,'Policy Characteristics'!$C:$C,0))),"",INDEX('Policy Characteristics'!F:F,MATCH($C369,'Policy Characteristics'!$C:$C,0)))</f>
        <v>0</v>
      </c>
      <c r="M369" s="450">
        <f>IF(ISBLANK(INDEX('Policy Characteristics'!G:G,MATCH($C369,'Policy Characteristics'!$C:$C,0))),"",INDEX('Policy Characteristics'!G:G,MATCH($C369,'Policy Characteristics'!$C:$C,0)))</f>
        <v>1</v>
      </c>
      <c r="N369" s="450">
        <f>IF(ISBLANK(INDEX('Policy Characteristics'!H:H,MATCH($C369,'Policy Characteristics'!$C:$C,0))),"",INDEX('Policy Characteristics'!H:H,MATCH($C369,'Policy Characteristics'!$C:$C,0)))</f>
        <v>0.01</v>
      </c>
      <c r="O369" s="427" t="str">
        <f>IF(ISBLANK(INDEX('Policy Characteristics'!I:I,MATCH($C369,'Policy Characteristics'!$C:$C,0))),"",INDEX('Policy Characteristics'!I:I,MATCH($C369,'Policy Characteristics'!$C:$C,0)))</f>
        <v>% of CO2 captured</v>
      </c>
      <c r="P369" s="427" t="str">
        <f>IF(ISBLANK(INDEX('Policy Characteristics'!J:J,MATCH($C369,'Policy Characteristics'!$C:$C,0))),"",INDEX('Policy Characteristics'!J:J,MATCH($C369,'Policy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427" t="str">
        <f>IF(ISBLANK(INDEX('Policy Characteristics'!K:K,MATCH($C369,'Policy Characteristics'!$C:$C,0))),"",INDEX('Policy Characteristics'!K:K,MATCH($C369,'Policy Characteristics'!$C:$C,0)))</f>
        <v>ccs.html#ccs</v>
      </c>
      <c r="R369" s="427" t="str">
        <f>IF(ISBLANK(INDEX('Policy Characteristics'!L:L,MATCH($C369,'Policy Characteristics'!$C:$C,0))),"",INDEX('Policy Characteristics'!L:L,MATCH($C369,'Policy Characteristics'!$C:$C,0)))</f>
        <v>carbon-capture-and-sequestration.html</v>
      </c>
    </row>
    <row r="370" spans="1:18" x14ac:dyDescent="0.75">
      <c r="A370" s="427" t="str">
        <f>IF(ISBLANK(INDEX('Policy Characteristics'!A:A,MATCH($C370,'Policy Characteristics'!$C:$C,0))),"",INDEX('Policy Characteristics'!A:A,MATCH($C370,'Policy Characteristics'!$C:$C,0)))</f>
        <v>Industry</v>
      </c>
      <c r="B370" s="427" t="str">
        <f>IF(ISBLANK(INDEX('Policy Characteristics'!B:B,MATCH($C370,'Policy Characteristics'!$C:$C,0))),"",INDEX('Policy Characteristics'!B:B,MATCH($C370,'Policy Characteristics'!$C:$C,0)))</f>
        <v>Carbon Capture and Sequestration</v>
      </c>
      <c r="C370" s="431" t="str">
        <f t="shared" si="29"/>
        <v>Industry Sector Fraction of Potential Additional CCS Achieved</v>
      </c>
      <c r="D370" s="300" t="s">
        <v>3261</v>
      </c>
      <c r="E370" s="300" t="s">
        <v>2646</v>
      </c>
      <c r="F370" s="211" t="s">
        <v>2694</v>
      </c>
      <c r="G370" s="53" t="s">
        <v>3217</v>
      </c>
      <c r="H370" s="54">
        <v>927</v>
      </c>
      <c r="I370" s="53" t="s">
        <v>45</v>
      </c>
      <c r="J370" s="429" t="str">
        <f>IF(ISBLANK(INDEX('Policy Characteristics'!D:D,MATCH($C370,'Policy Characteristics'!$C:$C,0))),"",INDEX('Policy Characteristics'!D:D,MATCH($C370,'Policy Characteristics'!$C:$C,0)))</f>
        <v>Industry CCS</v>
      </c>
      <c r="K370" s="427" t="str">
        <f>IF(ISBLANK(INDEX('Policy Characteristics'!E:E,MATCH($C370,'Policy Characteristics'!$C:$C,0))),"",INDEX('Policy Characteristics'!E:E,MATCH($C370,'Policy Characteristics'!$C:$C,0)))</f>
        <v>indst CCS</v>
      </c>
      <c r="L370" s="450">
        <f>IF(ISBLANK(INDEX('Policy Characteristics'!F:F,MATCH($C370,'Policy Characteristics'!$C:$C,0))),"",INDEX('Policy Characteristics'!F:F,MATCH($C370,'Policy Characteristics'!$C:$C,0)))</f>
        <v>0</v>
      </c>
      <c r="M370" s="450">
        <f>IF(ISBLANK(INDEX('Policy Characteristics'!G:G,MATCH($C370,'Policy Characteristics'!$C:$C,0))),"",INDEX('Policy Characteristics'!G:G,MATCH($C370,'Policy Characteristics'!$C:$C,0)))</f>
        <v>1</v>
      </c>
      <c r="N370" s="450">
        <f>IF(ISBLANK(INDEX('Policy Characteristics'!H:H,MATCH($C370,'Policy Characteristics'!$C:$C,0))),"",INDEX('Policy Characteristics'!H:H,MATCH($C370,'Policy Characteristics'!$C:$C,0)))</f>
        <v>0.01</v>
      </c>
      <c r="O370" s="427" t="str">
        <f>IF(ISBLANK(INDEX('Policy Characteristics'!I:I,MATCH($C370,'Policy Characteristics'!$C:$C,0))),"",INDEX('Policy Characteristics'!I:I,MATCH($C370,'Policy Characteristics'!$C:$C,0)))</f>
        <v>% of CO2 captured</v>
      </c>
      <c r="P370" s="427" t="str">
        <f>IF(ISBLANK(INDEX('Policy Characteristics'!J:J,MATCH($C370,'Policy Characteristics'!$C:$C,0))),"",INDEX('Policy Characteristics'!J:J,MATCH($C370,'Policy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427" t="str">
        <f>IF(ISBLANK(INDEX('Policy Characteristics'!K:K,MATCH($C370,'Policy Characteristics'!$C:$C,0))),"",INDEX('Policy Characteristics'!K:K,MATCH($C370,'Policy Characteristics'!$C:$C,0)))</f>
        <v>ccs.html#ccs</v>
      </c>
      <c r="R370" s="427" t="str">
        <f>IF(ISBLANK(INDEX('Policy Characteristics'!L:L,MATCH($C370,'Policy Characteristics'!$C:$C,0))),"",INDEX('Policy Characteristics'!L:L,MATCH($C370,'Policy Characteristics'!$C:$C,0)))</f>
        <v>carbon-capture-and-sequestration.html</v>
      </c>
    </row>
    <row r="371" spans="1:18" x14ac:dyDescent="0.75">
      <c r="A371" s="427" t="str">
        <f>IF(ISBLANK(INDEX('Policy Characteristics'!A:A,MATCH($C371,'Policy Characteristics'!$C:$C,0))),"",INDEX('Policy Characteristics'!A:A,MATCH($C371,'Policy Characteristics'!$C:$C,0)))</f>
        <v>Industry</v>
      </c>
      <c r="B371" s="427" t="str">
        <f>IF(ISBLANK(INDEX('Policy Characteristics'!B:B,MATCH($C371,'Policy Characteristics'!$C:$C,0))),"",INDEX('Policy Characteristics'!B:B,MATCH($C371,'Policy Characteristics'!$C:$C,0)))</f>
        <v>Carbon Capture and Sequestration</v>
      </c>
      <c r="C371" s="431" t="str">
        <f t="shared" si="29"/>
        <v>Industry Sector Fraction of Potential Additional CCS Achieved</v>
      </c>
      <c r="D371" s="300" t="s">
        <v>3262</v>
      </c>
      <c r="E371" s="300" t="s">
        <v>3215</v>
      </c>
      <c r="F371" s="211" t="s">
        <v>3225</v>
      </c>
      <c r="G371" s="53" t="s">
        <v>3216</v>
      </c>
      <c r="H371" s="54">
        <v>928</v>
      </c>
      <c r="I371" s="53" t="s">
        <v>45</v>
      </c>
      <c r="J371" s="429" t="str">
        <f>IF(ISBLANK(INDEX('Policy Characteristics'!D:D,MATCH($C371,'Policy Characteristics'!$C:$C,0))),"",INDEX('Policy Characteristics'!D:D,MATCH($C371,'Policy Characteristics'!$C:$C,0)))</f>
        <v>Industry CCS</v>
      </c>
      <c r="K371" s="427" t="str">
        <f>IF(ISBLANK(INDEX('Policy Characteristics'!E:E,MATCH($C371,'Policy Characteristics'!$C:$C,0))),"",INDEX('Policy Characteristics'!E:E,MATCH($C371,'Policy Characteristics'!$C:$C,0)))</f>
        <v>indst CCS</v>
      </c>
      <c r="L371" s="450">
        <f>IF(ISBLANK(INDEX('Policy Characteristics'!F:F,MATCH($C371,'Policy Characteristics'!$C:$C,0))),"",INDEX('Policy Characteristics'!F:F,MATCH($C371,'Policy Characteristics'!$C:$C,0)))</f>
        <v>0</v>
      </c>
      <c r="M371" s="450">
        <f>IF(ISBLANK(INDEX('Policy Characteristics'!G:G,MATCH($C371,'Policy Characteristics'!$C:$C,0))),"",INDEX('Policy Characteristics'!G:G,MATCH($C371,'Policy Characteristics'!$C:$C,0)))</f>
        <v>1</v>
      </c>
      <c r="N371" s="450">
        <f>IF(ISBLANK(INDEX('Policy Characteristics'!H:H,MATCH($C371,'Policy Characteristics'!$C:$C,0))),"",INDEX('Policy Characteristics'!H:H,MATCH($C371,'Policy Characteristics'!$C:$C,0)))</f>
        <v>0.01</v>
      </c>
      <c r="O371" s="427" t="str">
        <f>IF(ISBLANK(INDEX('Policy Characteristics'!I:I,MATCH($C371,'Policy Characteristics'!$C:$C,0))),"",INDEX('Policy Characteristics'!I:I,MATCH($C371,'Policy Characteristics'!$C:$C,0)))</f>
        <v>% of CO2 captured</v>
      </c>
      <c r="P371" s="427" t="str">
        <f>IF(ISBLANK(INDEX('Policy Characteristics'!J:J,MATCH($C371,'Policy Characteristics'!$C:$C,0))),"",INDEX('Policy Characteristics'!J:J,MATCH($C371,'Policy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427" t="str">
        <f>IF(ISBLANK(INDEX('Policy Characteristics'!K:K,MATCH($C371,'Policy Characteristics'!$C:$C,0))),"",INDEX('Policy Characteristics'!K:K,MATCH($C371,'Policy Characteristics'!$C:$C,0)))</f>
        <v>ccs.html#ccs</v>
      </c>
      <c r="R371" s="427" t="str">
        <f>IF(ISBLANK(INDEX('Policy Characteristics'!L:L,MATCH($C371,'Policy Characteristics'!$C:$C,0))),"",INDEX('Policy Characteristics'!L:L,MATCH($C371,'Policy Characteristics'!$C:$C,0)))</f>
        <v>carbon-capture-and-sequestration.html</v>
      </c>
    </row>
    <row r="372" spans="1:18" x14ac:dyDescent="0.75">
      <c r="A372" s="427" t="str">
        <f>IF(ISBLANK(INDEX('Policy Characteristics'!A:A,MATCH($C372,'Policy Characteristics'!$C:$C,0))),"",INDEX('Policy Characteristics'!A:A,MATCH($C372,'Policy Characteristics'!$C:$C,0)))</f>
        <v>Industry</v>
      </c>
      <c r="B372" s="427" t="str">
        <f>IF(ISBLANK(INDEX('Policy Characteristics'!B:B,MATCH($C372,'Policy Characteristics'!$C:$C,0))),"",INDEX('Policy Characteristics'!B:B,MATCH($C372,'Policy Characteristics'!$C:$C,0)))</f>
        <v>Carbon Capture and Sequestration</v>
      </c>
      <c r="C372" s="431" t="str">
        <f t="shared" si="29"/>
        <v>Industry Sector Fraction of Potential Additional CCS Achieved</v>
      </c>
      <c r="D372" s="300" t="s">
        <v>3262</v>
      </c>
      <c r="E372" s="300" t="s">
        <v>2646</v>
      </c>
      <c r="F372" s="211" t="s">
        <v>3225</v>
      </c>
      <c r="G372" s="53" t="s">
        <v>3217</v>
      </c>
      <c r="H372" s="54">
        <v>929</v>
      </c>
      <c r="I372" s="9" t="s">
        <v>46</v>
      </c>
      <c r="J372" s="429" t="str">
        <f>IF(ISBLANK(INDEX('Policy Characteristics'!D:D,MATCH($C372,'Policy Characteristics'!$C:$C,0))),"",INDEX('Policy Characteristics'!D:D,MATCH($C372,'Policy Characteristics'!$C:$C,0)))</f>
        <v>Industry CCS</v>
      </c>
      <c r="K372" s="427" t="str">
        <f>IF(ISBLANK(INDEX('Policy Characteristics'!E:E,MATCH($C372,'Policy Characteristics'!$C:$C,0))),"",INDEX('Policy Characteristics'!E:E,MATCH($C372,'Policy Characteristics'!$C:$C,0)))</f>
        <v>indst CCS</v>
      </c>
      <c r="L372" s="450">
        <f>IF(ISBLANK(INDEX('Policy Characteristics'!F:F,MATCH($C372,'Policy Characteristics'!$C:$C,0))),"",INDEX('Policy Characteristics'!F:F,MATCH($C372,'Policy Characteristics'!$C:$C,0)))</f>
        <v>0</v>
      </c>
      <c r="M372" s="450">
        <f>IF(ISBLANK(INDEX('Policy Characteristics'!G:G,MATCH($C372,'Policy Characteristics'!$C:$C,0))),"",INDEX('Policy Characteristics'!G:G,MATCH($C372,'Policy Characteristics'!$C:$C,0)))</f>
        <v>1</v>
      </c>
      <c r="N372" s="450">
        <f>IF(ISBLANK(INDEX('Policy Characteristics'!H:H,MATCH($C372,'Policy Characteristics'!$C:$C,0))),"",INDEX('Policy Characteristics'!H:H,MATCH($C372,'Policy Characteristics'!$C:$C,0)))</f>
        <v>0.01</v>
      </c>
      <c r="O372" s="427" t="str">
        <f>IF(ISBLANK(INDEX('Policy Characteristics'!I:I,MATCH($C372,'Policy Characteristics'!$C:$C,0))),"",INDEX('Policy Characteristics'!I:I,MATCH($C372,'Policy Characteristics'!$C:$C,0)))</f>
        <v>% of CO2 captured</v>
      </c>
      <c r="P372" s="427" t="str">
        <f>IF(ISBLANK(INDEX('Policy Characteristics'!J:J,MATCH($C372,'Policy Characteristics'!$C:$C,0))),"",INDEX('Policy Characteristics'!J:J,MATCH($C372,'Policy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427" t="str">
        <f>IF(ISBLANK(INDEX('Policy Characteristics'!K:K,MATCH($C372,'Policy Characteristics'!$C:$C,0))),"",INDEX('Policy Characteristics'!K:K,MATCH($C372,'Policy Characteristics'!$C:$C,0)))</f>
        <v>ccs.html#ccs</v>
      </c>
      <c r="R372" s="427" t="str">
        <f>IF(ISBLANK(INDEX('Policy Characteristics'!L:L,MATCH($C372,'Policy Characteristics'!$C:$C,0))),"",INDEX('Policy Characteristics'!L:L,MATCH($C372,'Policy Characteristics'!$C:$C,0)))</f>
        <v>carbon-capture-and-sequestration.html</v>
      </c>
    </row>
    <row r="373" spans="1:18" x14ac:dyDescent="0.75">
      <c r="A373" s="427" t="str">
        <f>IF(ISBLANK(INDEX('Policy Characteristics'!A:A,MATCH($C373,'Policy Characteristics'!$C:$C,0))),"",INDEX('Policy Characteristics'!A:A,MATCH($C373,'Policy Characteristics'!$C:$C,0)))</f>
        <v>Industry</v>
      </c>
      <c r="B373" s="427" t="str">
        <f>IF(ISBLANK(INDEX('Policy Characteristics'!B:B,MATCH($C373,'Policy Characteristics'!$C:$C,0))),"",INDEX('Policy Characteristics'!B:B,MATCH($C373,'Policy Characteristics'!$C:$C,0)))</f>
        <v>Carbon Capture and Sequestration</v>
      </c>
      <c r="C373" s="431" t="str">
        <f t="shared" si="29"/>
        <v>Industry Sector Fraction of Potential Additional CCS Achieved</v>
      </c>
      <c r="D373" s="300" t="s">
        <v>3263</v>
      </c>
      <c r="E373" s="300" t="s">
        <v>3215</v>
      </c>
      <c r="F373" s="211" t="s">
        <v>3226</v>
      </c>
      <c r="G373" s="53" t="s">
        <v>3216</v>
      </c>
      <c r="H373" s="54">
        <v>930</v>
      </c>
      <c r="I373" s="53" t="s">
        <v>45</v>
      </c>
      <c r="J373" s="429" t="str">
        <f>IF(ISBLANK(INDEX('Policy Characteristics'!D:D,MATCH($C373,'Policy Characteristics'!$C:$C,0))),"",INDEX('Policy Characteristics'!D:D,MATCH($C373,'Policy Characteristics'!$C:$C,0)))</f>
        <v>Industry CCS</v>
      </c>
      <c r="K373" s="427" t="str">
        <f>IF(ISBLANK(INDEX('Policy Characteristics'!E:E,MATCH($C373,'Policy Characteristics'!$C:$C,0))),"",INDEX('Policy Characteristics'!E:E,MATCH($C373,'Policy Characteristics'!$C:$C,0)))</f>
        <v>indst CCS</v>
      </c>
      <c r="L373" s="450">
        <f>IF(ISBLANK(INDEX('Policy Characteristics'!F:F,MATCH($C373,'Policy Characteristics'!$C:$C,0))),"",INDEX('Policy Characteristics'!F:F,MATCH($C373,'Policy Characteristics'!$C:$C,0)))</f>
        <v>0</v>
      </c>
      <c r="M373" s="450">
        <f>IF(ISBLANK(INDEX('Policy Characteristics'!G:G,MATCH($C373,'Policy Characteristics'!$C:$C,0))),"",INDEX('Policy Characteristics'!G:G,MATCH($C373,'Policy Characteristics'!$C:$C,0)))</f>
        <v>1</v>
      </c>
      <c r="N373" s="450">
        <f>IF(ISBLANK(INDEX('Policy Characteristics'!H:H,MATCH($C373,'Policy Characteristics'!$C:$C,0))),"",INDEX('Policy Characteristics'!H:H,MATCH($C373,'Policy Characteristics'!$C:$C,0)))</f>
        <v>0.01</v>
      </c>
      <c r="O373" s="427" t="str">
        <f>IF(ISBLANK(INDEX('Policy Characteristics'!I:I,MATCH($C373,'Policy Characteristics'!$C:$C,0))),"",INDEX('Policy Characteristics'!I:I,MATCH($C373,'Policy Characteristics'!$C:$C,0)))</f>
        <v>% of CO2 captured</v>
      </c>
      <c r="P373" s="427" t="str">
        <f>IF(ISBLANK(INDEX('Policy Characteristics'!J:J,MATCH($C373,'Policy Characteristics'!$C:$C,0))),"",INDEX('Policy Characteristics'!J:J,MATCH($C373,'Policy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427" t="str">
        <f>IF(ISBLANK(INDEX('Policy Characteristics'!K:K,MATCH($C373,'Policy Characteristics'!$C:$C,0))),"",INDEX('Policy Characteristics'!K:K,MATCH($C373,'Policy Characteristics'!$C:$C,0)))</f>
        <v>ccs.html#ccs</v>
      </c>
      <c r="R373" s="427" t="str">
        <f>IF(ISBLANK(INDEX('Policy Characteristics'!L:L,MATCH($C373,'Policy Characteristics'!$C:$C,0))),"",INDEX('Policy Characteristics'!L:L,MATCH($C373,'Policy Characteristics'!$C:$C,0)))</f>
        <v>carbon-capture-and-sequestration.html</v>
      </c>
    </row>
    <row r="374" spans="1:18" x14ac:dyDescent="0.75">
      <c r="A374" s="427" t="str">
        <f>IF(ISBLANK(INDEX('Policy Characteristics'!A:A,MATCH($C374,'Policy Characteristics'!$C:$C,0))),"",INDEX('Policy Characteristics'!A:A,MATCH($C374,'Policy Characteristics'!$C:$C,0)))</f>
        <v>Industry</v>
      </c>
      <c r="B374" s="427" t="str">
        <f>IF(ISBLANK(INDEX('Policy Characteristics'!B:B,MATCH($C374,'Policy Characteristics'!$C:$C,0))),"",INDEX('Policy Characteristics'!B:B,MATCH($C374,'Policy Characteristics'!$C:$C,0)))</f>
        <v>Carbon Capture and Sequestration</v>
      </c>
      <c r="C374" s="431" t="str">
        <f t="shared" si="29"/>
        <v>Industry Sector Fraction of Potential Additional CCS Achieved</v>
      </c>
      <c r="D374" s="300" t="s">
        <v>3263</v>
      </c>
      <c r="E374" s="300" t="s">
        <v>2646</v>
      </c>
      <c r="F374" s="211" t="s">
        <v>3226</v>
      </c>
      <c r="G374" s="53" t="s">
        <v>3217</v>
      </c>
      <c r="H374" s="54">
        <v>931</v>
      </c>
      <c r="I374" s="9" t="s">
        <v>46</v>
      </c>
      <c r="J374" s="429" t="str">
        <f>IF(ISBLANK(INDEX('Policy Characteristics'!D:D,MATCH($C374,'Policy Characteristics'!$C:$C,0))),"",INDEX('Policy Characteristics'!D:D,MATCH($C374,'Policy Characteristics'!$C:$C,0)))</f>
        <v>Industry CCS</v>
      </c>
      <c r="K374" s="427" t="str">
        <f>IF(ISBLANK(INDEX('Policy Characteristics'!E:E,MATCH($C374,'Policy Characteristics'!$C:$C,0))),"",INDEX('Policy Characteristics'!E:E,MATCH($C374,'Policy Characteristics'!$C:$C,0)))</f>
        <v>indst CCS</v>
      </c>
      <c r="L374" s="450">
        <f>IF(ISBLANK(INDEX('Policy Characteristics'!F:F,MATCH($C374,'Policy Characteristics'!$C:$C,0))),"",INDEX('Policy Characteristics'!F:F,MATCH($C374,'Policy Characteristics'!$C:$C,0)))</f>
        <v>0</v>
      </c>
      <c r="M374" s="450">
        <f>IF(ISBLANK(INDEX('Policy Characteristics'!G:G,MATCH($C374,'Policy Characteristics'!$C:$C,0))),"",INDEX('Policy Characteristics'!G:G,MATCH($C374,'Policy Characteristics'!$C:$C,0)))</f>
        <v>1</v>
      </c>
      <c r="N374" s="450">
        <f>IF(ISBLANK(INDEX('Policy Characteristics'!H:H,MATCH($C374,'Policy Characteristics'!$C:$C,0))),"",INDEX('Policy Characteristics'!H:H,MATCH($C374,'Policy Characteristics'!$C:$C,0)))</f>
        <v>0.01</v>
      </c>
      <c r="O374" s="427" t="str">
        <f>IF(ISBLANK(INDEX('Policy Characteristics'!I:I,MATCH($C374,'Policy Characteristics'!$C:$C,0))),"",INDEX('Policy Characteristics'!I:I,MATCH($C374,'Policy Characteristics'!$C:$C,0)))</f>
        <v>% of CO2 captured</v>
      </c>
      <c r="P374" s="427" t="str">
        <f>IF(ISBLANK(INDEX('Policy Characteristics'!J:J,MATCH($C374,'Policy Characteristics'!$C:$C,0))),"",INDEX('Policy Characteristics'!J:J,MATCH($C374,'Policy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427" t="str">
        <f>IF(ISBLANK(INDEX('Policy Characteristics'!K:K,MATCH($C374,'Policy Characteristics'!$C:$C,0))),"",INDEX('Policy Characteristics'!K:K,MATCH($C374,'Policy Characteristics'!$C:$C,0)))</f>
        <v>ccs.html#ccs</v>
      </c>
      <c r="R374" s="427" t="str">
        <f>IF(ISBLANK(INDEX('Policy Characteristics'!L:L,MATCH($C374,'Policy Characteristics'!$C:$C,0))),"",INDEX('Policy Characteristics'!L:L,MATCH($C374,'Policy Characteristics'!$C:$C,0)))</f>
        <v>carbon-capture-and-sequestration.html</v>
      </c>
    </row>
    <row r="375" spans="1:18" x14ac:dyDescent="0.75">
      <c r="A375" s="427" t="str">
        <f>IF(ISBLANK(INDEX('Policy Characteristics'!A:A,MATCH($C375,'Policy Characteristics'!$C:$C,0))),"",INDEX('Policy Characteristics'!A:A,MATCH($C375,'Policy Characteristics'!$C:$C,0)))</f>
        <v>Industry</v>
      </c>
      <c r="B375" s="427" t="str">
        <f>IF(ISBLANK(INDEX('Policy Characteristics'!B:B,MATCH($C375,'Policy Characteristics'!$C:$C,0))),"",INDEX('Policy Characteristics'!B:B,MATCH($C375,'Policy Characteristics'!$C:$C,0)))</f>
        <v>Carbon Capture and Sequestration</v>
      </c>
      <c r="C375" s="431" t="str">
        <f t="shared" si="29"/>
        <v>Industry Sector Fraction of Potential Additional CCS Achieved</v>
      </c>
      <c r="D375" s="300" t="s">
        <v>3264</v>
      </c>
      <c r="E375" s="300" t="s">
        <v>3215</v>
      </c>
      <c r="F375" s="211" t="s">
        <v>3227</v>
      </c>
      <c r="G375" s="53" t="s">
        <v>3216</v>
      </c>
      <c r="H375" s="54">
        <v>932</v>
      </c>
      <c r="I375" s="53" t="s">
        <v>45</v>
      </c>
      <c r="J375" s="429" t="str">
        <f>IF(ISBLANK(INDEX('Policy Characteristics'!D:D,MATCH($C375,'Policy Characteristics'!$C:$C,0))),"",INDEX('Policy Characteristics'!D:D,MATCH($C375,'Policy Characteristics'!$C:$C,0)))</f>
        <v>Industry CCS</v>
      </c>
      <c r="K375" s="427" t="str">
        <f>IF(ISBLANK(INDEX('Policy Characteristics'!E:E,MATCH($C375,'Policy Characteristics'!$C:$C,0))),"",INDEX('Policy Characteristics'!E:E,MATCH($C375,'Policy Characteristics'!$C:$C,0)))</f>
        <v>indst CCS</v>
      </c>
      <c r="L375" s="450">
        <f>IF(ISBLANK(INDEX('Policy Characteristics'!F:F,MATCH($C375,'Policy Characteristics'!$C:$C,0))),"",INDEX('Policy Characteristics'!F:F,MATCH($C375,'Policy Characteristics'!$C:$C,0)))</f>
        <v>0</v>
      </c>
      <c r="M375" s="450">
        <f>IF(ISBLANK(INDEX('Policy Characteristics'!G:G,MATCH($C375,'Policy Characteristics'!$C:$C,0))),"",INDEX('Policy Characteristics'!G:G,MATCH($C375,'Policy Characteristics'!$C:$C,0)))</f>
        <v>1</v>
      </c>
      <c r="N375" s="450">
        <f>IF(ISBLANK(INDEX('Policy Characteristics'!H:H,MATCH($C375,'Policy Characteristics'!$C:$C,0))),"",INDEX('Policy Characteristics'!H:H,MATCH($C375,'Policy Characteristics'!$C:$C,0)))</f>
        <v>0.01</v>
      </c>
      <c r="O375" s="427" t="str">
        <f>IF(ISBLANK(INDEX('Policy Characteristics'!I:I,MATCH($C375,'Policy Characteristics'!$C:$C,0))),"",INDEX('Policy Characteristics'!I:I,MATCH($C375,'Policy Characteristics'!$C:$C,0)))</f>
        <v>% of CO2 captured</v>
      </c>
      <c r="P375" s="427" t="str">
        <f>IF(ISBLANK(INDEX('Policy Characteristics'!J:J,MATCH($C375,'Policy Characteristics'!$C:$C,0))),"",INDEX('Policy Characteristics'!J:J,MATCH($C375,'Policy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427" t="str">
        <f>IF(ISBLANK(INDEX('Policy Characteristics'!K:K,MATCH($C375,'Policy Characteristics'!$C:$C,0))),"",INDEX('Policy Characteristics'!K:K,MATCH($C375,'Policy Characteristics'!$C:$C,0)))</f>
        <v>ccs.html#ccs</v>
      </c>
      <c r="R375" s="427" t="str">
        <f>IF(ISBLANK(INDEX('Policy Characteristics'!L:L,MATCH($C375,'Policy Characteristics'!$C:$C,0))),"",INDEX('Policy Characteristics'!L:L,MATCH($C375,'Policy Characteristics'!$C:$C,0)))</f>
        <v>carbon-capture-and-sequestration.html</v>
      </c>
    </row>
    <row r="376" spans="1:18" x14ac:dyDescent="0.75">
      <c r="A376" s="427" t="str">
        <f>IF(ISBLANK(INDEX('Policy Characteristics'!A:A,MATCH($C376,'Policy Characteristics'!$C:$C,0))),"",INDEX('Policy Characteristics'!A:A,MATCH($C376,'Policy Characteristics'!$C:$C,0)))</f>
        <v>Industry</v>
      </c>
      <c r="B376" s="427" t="str">
        <f>IF(ISBLANK(INDEX('Policy Characteristics'!B:B,MATCH($C376,'Policy Characteristics'!$C:$C,0))),"",INDEX('Policy Characteristics'!B:B,MATCH($C376,'Policy Characteristics'!$C:$C,0)))</f>
        <v>Carbon Capture and Sequestration</v>
      </c>
      <c r="C376" s="431" t="str">
        <f t="shared" si="29"/>
        <v>Industry Sector Fraction of Potential Additional CCS Achieved</v>
      </c>
      <c r="D376" s="300" t="s">
        <v>3264</v>
      </c>
      <c r="E376" s="300" t="s">
        <v>2646</v>
      </c>
      <c r="F376" s="211" t="s">
        <v>3227</v>
      </c>
      <c r="G376" s="53" t="s">
        <v>3217</v>
      </c>
      <c r="H376" s="54">
        <v>933</v>
      </c>
      <c r="I376" s="53" t="s">
        <v>45</v>
      </c>
      <c r="J376" s="429" t="str">
        <f>IF(ISBLANK(INDEX('Policy Characteristics'!D:D,MATCH($C376,'Policy Characteristics'!$C:$C,0))),"",INDEX('Policy Characteristics'!D:D,MATCH($C376,'Policy Characteristics'!$C:$C,0)))</f>
        <v>Industry CCS</v>
      </c>
      <c r="K376" s="427" t="str">
        <f>IF(ISBLANK(INDEX('Policy Characteristics'!E:E,MATCH($C376,'Policy Characteristics'!$C:$C,0))),"",INDEX('Policy Characteristics'!E:E,MATCH($C376,'Policy Characteristics'!$C:$C,0)))</f>
        <v>indst CCS</v>
      </c>
      <c r="L376" s="450">
        <f>IF(ISBLANK(INDEX('Policy Characteristics'!F:F,MATCH($C376,'Policy Characteristics'!$C:$C,0))),"",INDEX('Policy Characteristics'!F:F,MATCH($C376,'Policy Characteristics'!$C:$C,0)))</f>
        <v>0</v>
      </c>
      <c r="M376" s="450">
        <f>IF(ISBLANK(INDEX('Policy Characteristics'!G:G,MATCH($C376,'Policy Characteristics'!$C:$C,0))),"",INDEX('Policy Characteristics'!G:G,MATCH($C376,'Policy Characteristics'!$C:$C,0)))</f>
        <v>1</v>
      </c>
      <c r="N376" s="450">
        <f>IF(ISBLANK(INDEX('Policy Characteristics'!H:H,MATCH($C376,'Policy Characteristics'!$C:$C,0))),"",INDEX('Policy Characteristics'!H:H,MATCH($C376,'Policy Characteristics'!$C:$C,0)))</f>
        <v>0.01</v>
      </c>
      <c r="O376" s="427" t="str">
        <f>IF(ISBLANK(INDEX('Policy Characteristics'!I:I,MATCH($C376,'Policy Characteristics'!$C:$C,0))),"",INDEX('Policy Characteristics'!I:I,MATCH($C376,'Policy Characteristics'!$C:$C,0)))</f>
        <v>% of CO2 captured</v>
      </c>
      <c r="P376" s="427"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427" t="str">
        <f>IF(ISBLANK(INDEX('Policy Characteristics'!K:K,MATCH($C376,'Policy Characteristics'!$C:$C,0))),"",INDEX('Policy Characteristics'!K:K,MATCH($C376,'Policy Characteristics'!$C:$C,0)))</f>
        <v>ccs.html#ccs</v>
      </c>
      <c r="R376" s="427" t="str">
        <f>IF(ISBLANK(INDEX('Policy Characteristics'!L:L,MATCH($C376,'Policy Characteristics'!$C:$C,0))),"",INDEX('Policy Characteristics'!L:L,MATCH($C376,'Policy Characteristics'!$C:$C,0)))</f>
        <v>carbon-capture-and-sequestration.html</v>
      </c>
    </row>
    <row r="377" spans="1:18" x14ac:dyDescent="0.75">
      <c r="A377" s="427" t="str">
        <f>IF(ISBLANK(INDEX('Policy Characteristics'!A:A,MATCH($C377,'Policy Characteristics'!$C:$C,0))),"",INDEX('Policy Characteristics'!A:A,MATCH($C377,'Policy Characteristics'!$C:$C,0)))</f>
        <v>Industry</v>
      </c>
      <c r="B377" s="427" t="str">
        <f>IF(ISBLANK(INDEX('Policy Characteristics'!B:B,MATCH($C377,'Policy Characteristics'!$C:$C,0))),"",INDEX('Policy Characteristics'!B:B,MATCH($C377,'Policy Characteristics'!$C:$C,0)))</f>
        <v>Carbon Capture and Sequestration</v>
      </c>
      <c r="C377" s="431" t="str">
        <f t="shared" si="29"/>
        <v>Industry Sector Fraction of Potential Additional CCS Achieved</v>
      </c>
      <c r="D377" s="300" t="s">
        <v>3265</v>
      </c>
      <c r="E377" s="300" t="s">
        <v>3215</v>
      </c>
      <c r="F377" s="211" t="s">
        <v>2695</v>
      </c>
      <c r="G377" s="53" t="s">
        <v>3216</v>
      </c>
      <c r="H377" s="54">
        <v>934</v>
      </c>
      <c r="I377" s="53" t="s">
        <v>45</v>
      </c>
      <c r="J377" s="429" t="str">
        <f>IF(ISBLANK(INDEX('Policy Characteristics'!D:D,MATCH($C377,'Policy Characteristics'!$C:$C,0))),"",INDEX('Policy Characteristics'!D:D,MATCH($C377,'Policy Characteristics'!$C:$C,0)))</f>
        <v>Industry CCS</v>
      </c>
      <c r="K377" s="427" t="str">
        <f>IF(ISBLANK(INDEX('Policy Characteristics'!E:E,MATCH($C377,'Policy Characteristics'!$C:$C,0))),"",INDEX('Policy Characteristics'!E:E,MATCH($C377,'Policy Characteristics'!$C:$C,0)))</f>
        <v>indst CCS</v>
      </c>
      <c r="L377" s="450">
        <f>IF(ISBLANK(INDEX('Policy Characteristics'!F:F,MATCH($C377,'Policy Characteristics'!$C:$C,0))),"",INDEX('Policy Characteristics'!F:F,MATCH($C377,'Policy Characteristics'!$C:$C,0)))</f>
        <v>0</v>
      </c>
      <c r="M377" s="450">
        <f>IF(ISBLANK(INDEX('Policy Characteristics'!G:G,MATCH($C377,'Policy Characteristics'!$C:$C,0))),"",INDEX('Policy Characteristics'!G:G,MATCH($C377,'Policy Characteristics'!$C:$C,0)))</f>
        <v>1</v>
      </c>
      <c r="N377" s="450">
        <f>IF(ISBLANK(INDEX('Policy Characteristics'!H:H,MATCH($C377,'Policy Characteristics'!$C:$C,0))),"",INDEX('Policy Characteristics'!H:H,MATCH($C377,'Policy Characteristics'!$C:$C,0)))</f>
        <v>0.01</v>
      </c>
      <c r="O377" s="427" t="str">
        <f>IF(ISBLANK(INDEX('Policy Characteristics'!I:I,MATCH($C377,'Policy Characteristics'!$C:$C,0))),"",INDEX('Policy Characteristics'!I:I,MATCH($C377,'Policy Characteristics'!$C:$C,0)))</f>
        <v>% of CO2 captured</v>
      </c>
      <c r="P377" s="427"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427" t="str">
        <f>IF(ISBLANK(INDEX('Policy Characteristics'!K:K,MATCH($C377,'Policy Characteristics'!$C:$C,0))),"",INDEX('Policy Characteristics'!K:K,MATCH($C377,'Policy Characteristics'!$C:$C,0)))</f>
        <v>ccs.html#ccs</v>
      </c>
      <c r="R377" s="427" t="str">
        <f>IF(ISBLANK(INDEX('Policy Characteristics'!L:L,MATCH($C377,'Policy Characteristics'!$C:$C,0))),"",INDEX('Policy Characteristics'!L:L,MATCH($C377,'Policy Characteristics'!$C:$C,0)))</f>
        <v>carbon-capture-and-sequestration.html</v>
      </c>
    </row>
    <row r="378" spans="1:18" x14ac:dyDescent="0.75">
      <c r="A378" s="427" t="str">
        <f>IF(ISBLANK(INDEX('Policy Characteristics'!A:A,MATCH($C378,'Policy Characteristics'!$C:$C,0))),"",INDEX('Policy Characteristics'!A:A,MATCH($C378,'Policy Characteristics'!$C:$C,0)))</f>
        <v>Industry</v>
      </c>
      <c r="B378" s="427" t="str">
        <f>IF(ISBLANK(INDEX('Policy Characteristics'!B:B,MATCH($C378,'Policy Characteristics'!$C:$C,0))),"",INDEX('Policy Characteristics'!B:B,MATCH($C378,'Policy Characteristics'!$C:$C,0)))</f>
        <v>Carbon Capture and Sequestration</v>
      </c>
      <c r="C378" s="431" t="str">
        <f t="shared" si="29"/>
        <v>Industry Sector Fraction of Potential Additional CCS Achieved</v>
      </c>
      <c r="D378" s="300" t="s">
        <v>3265</v>
      </c>
      <c r="E378" s="300" t="s">
        <v>2646</v>
      </c>
      <c r="F378" s="211" t="s">
        <v>2695</v>
      </c>
      <c r="G378" s="53" t="s">
        <v>3217</v>
      </c>
      <c r="H378" s="54">
        <v>935</v>
      </c>
      <c r="I378" s="53" t="s">
        <v>45</v>
      </c>
      <c r="J378" s="429" t="str">
        <f>IF(ISBLANK(INDEX('Policy Characteristics'!D:D,MATCH($C378,'Policy Characteristics'!$C:$C,0))),"",INDEX('Policy Characteristics'!D:D,MATCH($C378,'Policy Characteristics'!$C:$C,0)))</f>
        <v>Industry CCS</v>
      </c>
      <c r="K378" s="427" t="str">
        <f>IF(ISBLANK(INDEX('Policy Characteristics'!E:E,MATCH($C378,'Policy Characteristics'!$C:$C,0))),"",INDEX('Policy Characteristics'!E:E,MATCH($C378,'Policy Characteristics'!$C:$C,0)))</f>
        <v>indst CCS</v>
      </c>
      <c r="L378" s="450">
        <f>IF(ISBLANK(INDEX('Policy Characteristics'!F:F,MATCH($C378,'Policy Characteristics'!$C:$C,0))),"",INDEX('Policy Characteristics'!F:F,MATCH($C378,'Policy Characteristics'!$C:$C,0)))</f>
        <v>0</v>
      </c>
      <c r="M378" s="450">
        <f>IF(ISBLANK(INDEX('Policy Characteristics'!G:G,MATCH($C378,'Policy Characteristics'!$C:$C,0))),"",INDEX('Policy Characteristics'!G:G,MATCH($C378,'Policy Characteristics'!$C:$C,0)))</f>
        <v>1</v>
      </c>
      <c r="N378" s="450">
        <f>IF(ISBLANK(INDEX('Policy Characteristics'!H:H,MATCH($C378,'Policy Characteristics'!$C:$C,0))),"",INDEX('Policy Characteristics'!H:H,MATCH($C378,'Policy Characteristics'!$C:$C,0)))</f>
        <v>0.01</v>
      </c>
      <c r="O378" s="427" t="str">
        <f>IF(ISBLANK(INDEX('Policy Characteristics'!I:I,MATCH($C378,'Policy Characteristics'!$C:$C,0))),"",INDEX('Policy Characteristics'!I:I,MATCH($C378,'Policy Characteristics'!$C:$C,0)))</f>
        <v>% of CO2 captured</v>
      </c>
      <c r="P378" s="427"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427" t="str">
        <f>IF(ISBLANK(INDEX('Policy Characteristics'!K:K,MATCH($C378,'Policy Characteristics'!$C:$C,0))),"",INDEX('Policy Characteristics'!K:K,MATCH($C378,'Policy Characteristics'!$C:$C,0)))</f>
        <v>ccs.html#ccs</v>
      </c>
      <c r="R378" s="427" t="str">
        <f>IF(ISBLANK(INDEX('Policy Characteristics'!L:L,MATCH($C378,'Policy Characteristics'!$C:$C,0))),"",INDEX('Policy Characteristics'!L:L,MATCH($C378,'Policy Characteristics'!$C:$C,0)))</f>
        <v>carbon-capture-and-sequestration.html</v>
      </c>
    </row>
    <row r="379" spans="1:18" x14ac:dyDescent="0.75">
      <c r="A379" s="427" t="str">
        <f>IF(ISBLANK(INDEX('Policy Characteristics'!A:A,MATCH($C379,'Policy Characteristics'!$C:$C,0))),"",INDEX('Policy Characteristics'!A:A,MATCH($C379,'Policy Characteristics'!$C:$C,0)))</f>
        <v>Industry</v>
      </c>
      <c r="B379" s="427" t="str">
        <f>IF(ISBLANK(INDEX('Policy Characteristics'!B:B,MATCH($C379,'Policy Characteristics'!$C:$C,0))),"",INDEX('Policy Characteristics'!B:B,MATCH($C379,'Policy Characteristics'!$C:$C,0)))</f>
        <v>Carbon Capture and Sequestration</v>
      </c>
      <c r="C379" s="431" t="str">
        <f t="shared" si="29"/>
        <v>Industry Sector Fraction of Potential Additional CCS Achieved</v>
      </c>
      <c r="D379" s="300" t="s">
        <v>3266</v>
      </c>
      <c r="E379" s="300" t="s">
        <v>3215</v>
      </c>
      <c r="F379" s="211" t="s">
        <v>3228</v>
      </c>
      <c r="G379" s="53" t="s">
        <v>3216</v>
      </c>
      <c r="H379" s="54">
        <v>936</v>
      </c>
      <c r="I379" s="53" t="s">
        <v>45</v>
      </c>
      <c r="J379" s="429" t="str">
        <f>IF(ISBLANK(INDEX('Policy Characteristics'!D:D,MATCH($C379,'Policy Characteristics'!$C:$C,0))),"",INDEX('Policy Characteristics'!D:D,MATCH($C379,'Policy Characteristics'!$C:$C,0)))</f>
        <v>Industry CCS</v>
      </c>
      <c r="K379" s="427" t="str">
        <f>IF(ISBLANK(INDEX('Policy Characteristics'!E:E,MATCH($C379,'Policy Characteristics'!$C:$C,0))),"",INDEX('Policy Characteristics'!E:E,MATCH($C379,'Policy Characteristics'!$C:$C,0)))</f>
        <v>indst CCS</v>
      </c>
      <c r="L379" s="450">
        <f>IF(ISBLANK(INDEX('Policy Characteristics'!F:F,MATCH($C379,'Policy Characteristics'!$C:$C,0))),"",INDEX('Policy Characteristics'!F:F,MATCH($C379,'Policy Characteristics'!$C:$C,0)))</f>
        <v>0</v>
      </c>
      <c r="M379" s="450">
        <f>IF(ISBLANK(INDEX('Policy Characteristics'!G:G,MATCH($C379,'Policy Characteristics'!$C:$C,0))),"",INDEX('Policy Characteristics'!G:G,MATCH($C379,'Policy Characteristics'!$C:$C,0)))</f>
        <v>1</v>
      </c>
      <c r="N379" s="450">
        <f>IF(ISBLANK(INDEX('Policy Characteristics'!H:H,MATCH($C379,'Policy Characteristics'!$C:$C,0))),"",INDEX('Policy Characteristics'!H:H,MATCH($C379,'Policy Characteristics'!$C:$C,0)))</f>
        <v>0.01</v>
      </c>
      <c r="O379" s="427" t="str">
        <f>IF(ISBLANK(INDEX('Policy Characteristics'!I:I,MATCH($C379,'Policy Characteristics'!$C:$C,0))),"",INDEX('Policy Characteristics'!I:I,MATCH($C379,'Policy Characteristics'!$C:$C,0)))</f>
        <v>% of CO2 captured</v>
      </c>
      <c r="P379" s="427"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427" t="str">
        <f>IF(ISBLANK(INDEX('Policy Characteristics'!K:K,MATCH($C379,'Policy Characteristics'!$C:$C,0))),"",INDEX('Policy Characteristics'!K:K,MATCH($C379,'Policy Characteristics'!$C:$C,0)))</f>
        <v>ccs.html#ccs</v>
      </c>
      <c r="R379" s="427" t="str">
        <f>IF(ISBLANK(INDEX('Policy Characteristics'!L:L,MATCH($C379,'Policy Characteristics'!$C:$C,0))),"",INDEX('Policy Characteristics'!L:L,MATCH($C379,'Policy Characteristics'!$C:$C,0)))</f>
        <v>carbon-capture-and-sequestration.html</v>
      </c>
    </row>
    <row r="380" spans="1:18" x14ac:dyDescent="0.75">
      <c r="A380" s="427" t="str">
        <f>IF(ISBLANK(INDEX('Policy Characteristics'!A:A,MATCH($C380,'Policy Characteristics'!$C:$C,0))),"",INDEX('Policy Characteristics'!A:A,MATCH($C380,'Policy Characteristics'!$C:$C,0)))</f>
        <v>Industry</v>
      </c>
      <c r="B380" s="427" t="str">
        <f>IF(ISBLANK(INDEX('Policy Characteristics'!B:B,MATCH($C380,'Policy Characteristics'!$C:$C,0))),"",INDEX('Policy Characteristics'!B:B,MATCH($C380,'Policy Characteristics'!$C:$C,0)))</f>
        <v>Carbon Capture and Sequestration</v>
      </c>
      <c r="C380" s="431" t="str">
        <f t="shared" si="29"/>
        <v>Industry Sector Fraction of Potential Additional CCS Achieved</v>
      </c>
      <c r="D380" s="300" t="s">
        <v>3266</v>
      </c>
      <c r="E380" s="300" t="s">
        <v>2646</v>
      </c>
      <c r="F380" s="211" t="s">
        <v>3228</v>
      </c>
      <c r="G380" s="53" t="s">
        <v>3217</v>
      </c>
      <c r="H380" s="54">
        <v>937</v>
      </c>
      <c r="I380" s="9" t="s">
        <v>46</v>
      </c>
      <c r="J380" s="429" t="str">
        <f>IF(ISBLANK(INDEX('Policy Characteristics'!D:D,MATCH($C380,'Policy Characteristics'!$C:$C,0))),"",INDEX('Policy Characteristics'!D:D,MATCH($C380,'Policy Characteristics'!$C:$C,0)))</f>
        <v>Industry CCS</v>
      </c>
      <c r="K380" s="427" t="str">
        <f>IF(ISBLANK(INDEX('Policy Characteristics'!E:E,MATCH($C380,'Policy Characteristics'!$C:$C,0))),"",INDEX('Policy Characteristics'!E:E,MATCH($C380,'Policy Characteristics'!$C:$C,0)))</f>
        <v>indst CCS</v>
      </c>
      <c r="L380" s="450">
        <f>IF(ISBLANK(INDEX('Policy Characteristics'!F:F,MATCH($C380,'Policy Characteristics'!$C:$C,0))),"",INDEX('Policy Characteristics'!F:F,MATCH($C380,'Policy Characteristics'!$C:$C,0)))</f>
        <v>0</v>
      </c>
      <c r="M380" s="450">
        <f>IF(ISBLANK(INDEX('Policy Characteristics'!G:G,MATCH($C380,'Policy Characteristics'!$C:$C,0))),"",INDEX('Policy Characteristics'!G:G,MATCH($C380,'Policy Characteristics'!$C:$C,0)))</f>
        <v>1</v>
      </c>
      <c r="N380" s="450">
        <f>IF(ISBLANK(INDEX('Policy Characteristics'!H:H,MATCH($C380,'Policy Characteristics'!$C:$C,0))),"",INDEX('Policy Characteristics'!H:H,MATCH($C380,'Policy Characteristics'!$C:$C,0)))</f>
        <v>0.01</v>
      </c>
      <c r="O380" s="427" t="str">
        <f>IF(ISBLANK(INDEX('Policy Characteristics'!I:I,MATCH($C380,'Policy Characteristics'!$C:$C,0))),"",INDEX('Policy Characteristics'!I:I,MATCH($C380,'Policy Characteristics'!$C:$C,0)))</f>
        <v>% of CO2 captured</v>
      </c>
      <c r="P380" s="427"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427" t="str">
        <f>IF(ISBLANK(INDEX('Policy Characteristics'!K:K,MATCH($C380,'Policy Characteristics'!$C:$C,0))),"",INDEX('Policy Characteristics'!K:K,MATCH($C380,'Policy Characteristics'!$C:$C,0)))</f>
        <v>ccs.html#ccs</v>
      </c>
      <c r="R380" s="427" t="str">
        <f>IF(ISBLANK(INDEX('Policy Characteristics'!L:L,MATCH($C380,'Policy Characteristics'!$C:$C,0))),"",INDEX('Policy Characteristics'!L:L,MATCH($C380,'Policy Characteristics'!$C:$C,0)))</f>
        <v>carbon-capture-and-sequestration.html</v>
      </c>
    </row>
    <row r="381" spans="1:18" x14ac:dyDescent="0.75">
      <c r="A381" s="427" t="str">
        <f>IF(ISBLANK(INDEX('Policy Characteristics'!A:A,MATCH($C381,'Policy Characteristics'!$C:$C,0))),"",INDEX('Policy Characteristics'!A:A,MATCH($C381,'Policy Characteristics'!$C:$C,0)))</f>
        <v>Industry</v>
      </c>
      <c r="B381" s="427" t="str">
        <f>IF(ISBLANK(INDEX('Policy Characteristics'!B:B,MATCH($C381,'Policy Characteristics'!$C:$C,0))),"",INDEX('Policy Characteristics'!B:B,MATCH($C381,'Policy Characteristics'!$C:$C,0)))</f>
        <v>Carbon Capture and Sequestration</v>
      </c>
      <c r="C381" s="431" t="str">
        <f t="shared" si="29"/>
        <v>Industry Sector Fraction of Potential Additional CCS Achieved</v>
      </c>
      <c r="D381" s="300" t="s">
        <v>3267</v>
      </c>
      <c r="E381" s="300" t="s">
        <v>3215</v>
      </c>
      <c r="F381" s="211" t="s">
        <v>3229</v>
      </c>
      <c r="G381" s="53" t="s">
        <v>3216</v>
      </c>
      <c r="H381" s="54">
        <v>938</v>
      </c>
      <c r="I381" s="53" t="s">
        <v>45</v>
      </c>
      <c r="J381" s="429" t="str">
        <f>IF(ISBLANK(INDEX('Policy Characteristics'!D:D,MATCH($C381,'Policy Characteristics'!$C:$C,0))),"",INDEX('Policy Characteristics'!D:D,MATCH($C381,'Policy Characteristics'!$C:$C,0)))</f>
        <v>Industry CCS</v>
      </c>
      <c r="K381" s="427" t="str">
        <f>IF(ISBLANK(INDEX('Policy Characteristics'!E:E,MATCH($C381,'Policy Characteristics'!$C:$C,0))),"",INDEX('Policy Characteristics'!E:E,MATCH($C381,'Policy Characteristics'!$C:$C,0)))</f>
        <v>indst CCS</v>
      </c>
      <c r="L381" s="450">
        <f>IF(ISBLANK(INDEX('Policy Characteristics'!F:F,MATCH($C381,'Policy Characteristics'!$C:$C,0))),"",INDEX('Policy Characteristics'!F:F,MATCH($C381,'Policy Characteristics'!$C:$C,0)))</f>
        <v>0</v>
      </c>
      <c r="M381" s="450">
        <f>IF(ISBLANK(INDEX('Policy Characteristics'!G:G,MATCH($C381,'Policy Characteristics'!$C:$C,0))),"",INDEX('Policy Characteristics'!G:G,MATCH($C381,'Policy Characteristics'!$C:$C,0)))</f>
        <v>1</v>
      </c>
      <c r="N381" s="450">
        <f>IF(ISBLANK(INDEX('Policy Characteristics'!H:H,MATCH($C381,'Policy Characteristics'!$C:$C,0))),"",INDEX('Policy Characteristics'!H:H,MATCH($C381,'Policy Characteristics'!$C:$C,0)))</f>
        <v>0.01</v>
      </c>
      <c r="O381" s="427" t="str">
        <f>IF(ISBLANK(INDEX('Policy Characteristics'!I:I,MATCH($C381,'Policy Characteristics'!$C:$C,0))),"",INDEX('Policy Characteristics'!I:I,MATCH($C381,'Policy Characteristics'!$C:$C,0)))</f>
        <v>% of CO2 captured</v>
      </c>
      <c r="P381" s="427"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427" t="str">
        <f>IF(ISBLANK(INDEX('Policy Characteristics'!K:K,MATCH($C381,'Policy Characteristics'!$C:$C,0))),"",INDEX('Policy Characteristics'!K:K,MATCH($C381,'Policy Characteristics'!$C:$C,0)))</f>
        <v>ccs.html#ccs</v>
      </c>
      <c r="R381" s="427" t="str">
        <f>IF(ISBLANK(INDEX('Policy Characteristics'!L:L,MATCH($C381,'Policy Characteristics'!$C:$C,0))),"",INDEX('Policy Characteristics'!L:L,MATCH($C381,'Policy Characteristics'!$C:$C,0)))</f>
        <v>carbon-capture-and-sequestration.html</v>
      </c>
    </row>
    <row r="382" spans="1:18" x14ac:dyDescent="0.75">
      <c r="A382" s="427" t="str">
        <f>IF(ISBLANK(INDEX('Policy Characteristics'!A:A,MATCH($C382,'Policy Characteristics'!$C:$C,0))),"",INDEX('Policy Characteristics'!A:A,MATCH($C382,'Policy Characteristics'!$C:$C,0)))</f>
        <v>Industry</v>
      </c>
      <c r="B382" s="427" t="str">
        <f>IF(ISBLANK(INDEX('Policy Characteristics'!B:B,MATCH($C382,'Policy Characteristics'!$C:$C,0))),"",INDEX('Policy Characteristics'!B:B,MATCH($C382,'Policy Characteristics'!$C:$C,0)))</f>
        <v>Carbon Capture and Sequestration</v>
      </c>
      <c r="C382" s="431" t="str">
        <f t="shared" si="29"/>
        <v>Industry Sector Fraction of Potential Additional CCS Achieved</v>
      </c>
      <c r="D382" s="300" t="s">
        <v>3267</v>
      </c>
      <c r="E382" s="300" t="s">
        <v>2646</v>
      </c>
      <c r="F382" s="211" t="s">
        <v>3229</v>
      </c>
      <c r="G382" s="53" t="s">
        <v>3217</v>
      </c>
      <c r="H382" s="54">
        <v>939</v>
      </c>
      <c r="I382" s="9" t="s">
        <v>46</v>
      </c>
      <c r="J382" s="429" t="str">
        <f>IF(ISBLANK(INDEX('Policy Characteristics'!D:D,MATCH($C382,'Policy Characteristics'!$C:$C,0))),"",INDEX('Policy Characteristics'!D:D,MATCH($C382,'Policy Characteristics'!$C:$C,0)))</f>
        <v>Industry CCS</v>
      </c>
      <c r="K382" s="427" t="str">
        <f>IF(ISBLANK(INDEX('Policy Characteristics'!E:E,MATCH($C382,'Policy Characteristics'!$C:$C,0))),"",INDEX('Policy Characteristics'!E:E,MATCH($C382,'Policy Characteristics'!$C:$C,0)))</f>
        <v>indst CCS</v>
      </c>
      <c r="L382" s="450">
        <f>IF(ISBLANK(INDEX('Policy Characteristics'!F:F,MATCH($C382,'Policy Characteristics'!$C:$C,0))),"",INDEX('Policy Characteristics'!F:F,MATCH($C382,'Policy Characteristics'!$C:$C,0)))</f>
        <v>0</v>
      </c>
      <c r="M382" s="450">
        <f>IF(ISBLANK(INDEX('Policy Characteristics'!G:G,MATCH($C382,'Policy Characteristics'!$C:$C,0))),"",INDEX('Policy Characteristics'!G:G,MATCH($C382,'Policy Characteristics'!$C:$C,0)))</f>
        <v>1</v>
      </c>
      <c r="N382" s="450">
        <f>IF(ISBLANK(INDEX('Policy Characteristics'!H:H,MATCH($C382,'Policy Characteristics'!$C:$C,0))),"",INDEX('Policy Characteristics'!H:H,MATCH($C382,'Policy Characteristics'!$C:$C,0)))</f>
        <v>0.01</v>
      </c>
      <c r="O382" s="427" t="str">
        <f>IF(ISBLANK(INDEX('Policy Characteristics'!I:I,MATCH($C382,'Policy Characteristics'!$C:$C,0))),"",INDEX('Policy Characteristics'!I:I,MATCH($C382,'Policy Characteristics'!$C:$C,0)))</f>
        <v>% of CO2 captured</v>
      </c>
      <c r="P382" s="427"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427" t="str">
        <f>IF(ISBLANK(INDEX('Policy Characteristics'!K:K,MATCH($C382,'Policy Characteristics'!$C:$C,0))),"",INDEX('Policy Characteristics'!K:K,MATCH($C382,'Policy Characteristics'!$C:$C,0)))</f>
        <v>ccs.html#ccs</v>
      </c>
      <c r="R382" s="427" t="str">
        <f>IF(ISBLANK(INDEX('Policy Characteristics'!L:L,MATCH($C382,'Policy Characteristics'!$C:$C,0))),"",INDEX('Policy Characteristics'!L:L,MATCH($C382,'Policy Characteristics'!$C:$C,0)))</f>
        <v>carbon-capture-and-sequestration.html</v>
      </c>
    </row>
    <row r="383" spans="1:18" x14ac:dyDescent="0.75">
      <c r="A383" s="427" t="str">
        <f>IF(ISBLANK(INDEX('Policy Characteristics'!A:A,MATCH($C383,'Policy Characteristics'!$C:$C,0))),"",INDEX('Policy Characteristics'!A:A,MATCH($C383,'Policy Characteristics'!$C:$C,0)))</f>
        <v>Industry</v>
      </c>
      <c r="B383" s="427" t="str">
        <f>IF(ISBLANK(INDEX('Policy Characteristics'!B:B,MATCH($C383,'Policy Characteristics'!$C:$C,0))),"",INDEX('Policy Characteristics'!B:B,MATCH($C383,'Policy Characteristics'!$C:$C,0)))</f>
        <v>Carbon Capture and Sequestration</v>
      </c>
      <c r="C383" s="431" t="str">
        <f t="shared" si="29"/>
        <v>Industry Sector Fraction of Potential Additional CCS Achieved</v>
      </c>
      <c r="D383" s="300" t="s">
        <v>3268</v>
      </c>
      <c r="E383" s="300" t="s">
        <v>3215</v>
      </c>
      <c r="F383" s="211" t="s">
        <v>3230</v>
      </c>
      <c r="G383" s="53" t="s">
        <v>3216</v>
      </c>
      <c r="H383" s="54">
        <v>940</v>
      </c>
      <c r="I383" s="53" t="s">
        <v>45</v>
      </c>
      <c r="J383" s="429" t="str">
        <f>IF(ISBLANK(INDEX('Policy Characteristics'!D:D,MATCH($C383,'Policy Characteristics'!$C:$C,0))),"",INDEX('Policy Characteristics'!D:D,MATCH($C383,'Policy Characteristics'!$C:$C,0)))</f>
        <v>Industry CCS</v>
      </c>
      <c r="K383" s="427" t="str">
        <f>IF(ISBLANK(INDEX('Policy Characteristics'!E:E,MATCH($C383,'Policy Characteristics'!$C:$C,0))),"",INDEX('Policy Characteristics'!E:E,MATCH($C383,'Policy Characteristics'!$C:$C,0)))</f>
        <v>indst CCS</v>
      </c>
      <c r="L383" s="450">
        <f>IF(ISBLANK(INDEX('Policy Characteristics'!F:F,MATCH($C383,'Policy Characteristics'!$C:$C,0))),"",INDEX('Policy Characteristics'!F:F,MATCH($C383,'Policy Characteristics'!$C:$C,0)))</f>
        <v>0</v>
      </c>
      <c r="M383" s="450">
        <f>IF(ISBLANK(INDEX('Policy Characteristics'!G:G,MATCH($C383,'Policy Characteristics'!$C:$C,0))),"",INDEX('Policy Characteristics'!G:G,MATCH($C383,'Policy Characteristics'!$C:$C,0)))</f>
        <v>1</v>
      </c>
      <c r="N383" s="450">
        <f>IF(ISBLANK(INDEX('Policy Characteristics'!H:H,MATCH($C383,'Policy Characteristics'!$C:$C,0))),"",INDEX('Policy Characteristics'!H:H,MATCH($C383,'Policy Characteristics'!$C:$C,0)))</f>
        <v>0.01</v>
      </c>
      <c r="O383" s="427" t="str">
        <f>IF(ISBLANK(INDEX('Policy Characteristics'!I:I,MATCH($C383,'Policy Characteristics'!$C:$C,0))),"",INDEX('Policy Characteristics'!I:I,MATCH($C383,'Policy Characteristics'!$C:$C,0)))</f>
        <v>% of CO2 captured</v>
      </c>
      <c r="P383" s="427"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427" t="str">
        <f>IF(ISBLANK(INDEX('Policy Characteristics'!K:K,MATCH($C383,'Policy Characteristics'!$C:$C,0))),"",INDEX('Policy Characteristics'!K:K,MATCH($C383,'Policy Characteristics'!$C:$C,0)))</f>
        <v>ccs.html#ccs</v>
      </c>
      <c r="R383" s="427" t="str">
        <f>IF(ISBLANK(INDEX('Policy Characteristics'!L:L,MATCH($C383,'Policy Characteristics'!$C:$C,0))),"",INDEX('Policy Characteristics'!L:L,MATCH($C383,'Policy Characteristics'!$C:$C,0)))</f>
        <v>carbon-capture-and-sequestration.html</v>
      </c>
    </row>
    <row r="384" spans="1:18" x14ac:dyDescent="0.75">
      <c r="A384" s="427" t="str">
        <f>IF(ISBLANK(INDEX('Policy Characteristics'!A:A,MATCH($C384,'Policy Characteristics'!$C:$C,0))),"",INDEX('Policy Characteristics'!A:A,MATCH($C384,'Policy Characteristics'!$C:$C,0)))</f>
        <v>Industry</v>
      </c>
      <c r="B384" s="427" t="str">
        <f>IF(ISBLANK(INDEX('Policy Characteristics'!B:B,MATCH($C384,'Policy Characteristics'!$C:$C,0))),"",INDEX('Policy Characteristics'!B:B,MATCH($C384,'Policy Characteristics'!$C:$C,0)))</f>
        <v>Carbon Capture and Sequestration</v>
      </c>
      <c r="C384" s="431" t="str">
        <f t="shared" si="29"/>
        <v>Industry Sector Fraction of Potential Additional CCS Achieved</v>
      </c>
      <c r="D384" s="300" t="s">
        <v>3268</v>
      </c>
      <c r="E384" s="300" t="s">
        <v>2646</v>
      </c>
      <c r="F384" s="211" t="s">
        <v>3230</v>
      </c>
      <c r="G384" s="53" t="s">
        <v>3217</v>
      </c>
      <c r="H384" s="54">
        <v>941</v>
      </c>
      <c r="I384" s="9" t="s">
        <v>46</v>
      </c>
      <c r="J384" s="429" t="str">
        <f>IF(ISBLANK(INDEX('Policy Characteristics'!D:D,MATCH($C384,'Policy Characteristics'!$C:$C,0))),"",INDEX('Policy Characteristics'!D:D,MATCH($C384,'Policy Characteristics'!$C:$C,0)))</f>
        <v>Industry CCS</v>
      </c>
      <c r="K384" s="427" t="str">
        <f>IF(ISBLANK(INDEX('Policy Characteristics'!E:E,MATCH($C384,'Policy Characteristics'!$C:$C,0))),"",INDEX('Policy Characteristics'!E:E,MATCH($C384,'Policy Characteristics'!$C:$C,0)))</f>
        <v>indst CCS</v>
      </c>
      <c r="L384" s="450">
        <f>IF(ISBLANK(INDEX('Policy Characteristics'!F:F,MATCH($C384,'Policy Characteristics'!$C:$C,0))),"",INDEX('Policy Characteristics'!F:F,MATCH($C384,'Policy Characteristics'!$C:$C,0)))</f>
        <v>0</v>
      </c>
      <c r="M384" s="450">
        <f>IF(ISBLANK(INDEX('Policy Characteristics'!G:G,MATCH($C384,'Policy Characteristics'!$C:$C,0))),"",INDEX('Policy Characteristics'!G:G,MATCH($C384,'Policy Characteristics'!$C:$C,0)))</f>
        <v>1</v>
      </c>
      <c r="N384" s="450">
        <f>IF(ISBLANK(INDEX('Policy Characteristics'!H:H,MATCH($C384,'Policy Characteristics'!$C:$C,0))),"",INDEX('Policy Characteristics'!H:H,MATCH($C384,'Policy Characteristics'!$C:$C,0)))</f>
        <v>0.01</v>
      </c>
      <c r="O384" s="427" t="str">
        <f>IF(ISBLANK(INDEX('Policy Characteristics'!I:I,MATCH($C384,'Policy Characteristics'!$C:$C,0))),"",INDEX('Policy Characteristics'!I:I,MATCH($C384,'Policy Characteristics'!$C:$C,0)))</f>
        <v>% of CO2 captured</v>
      </c>
      <c r="P384" s="427"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427" t="str">
        <f>IF(ISBLANK(INDEX('Policy Characteristics'!K:K,MATCH($C384,'Policy Characteristics'!$C:$C,0))),"",INDEX('Policy Characteristics'!K:K,MATCH($C384,'Policy Characteristics'!$C:$C,0)))</f>
        <v>ccs.html#ccs</v>
      </c>
      <c r="R384" s="427" t="str">
        <f>IF(ISBLANK(INDEX('Policy Characteristics'!L:L,MATCH($C384,'Policy Characteristics'!$C:$C,0))),"",INDEX('Policy Characteristics'!L:L,MATCH($C384,'Policy Characteristics'!$C:$C,0)))</f>
        <v>carbon-capture-and-sequestration.html</v>
      </c>
    </row>
    <row r="385" spans="1:18" x14ac:dyDescent="0.75">
      <c r="A385" s="427" t="str">
        <f>IF(ISBLANK(INDEX('Policy Characteristics'!A:A,MATCH($C385,'Policy Characteristics'!$C:$C,0))),"",INDEX('Policy Characteristics'!A:A,MATCH($C385,'Policy Characteristics'!$C:$C,0)))</f>
        <v>Industry</v>
      </c>
      <c r="B385" s="427" t="str">
        <f>IF(ISBLANK(INDEX('Policy Characteristics'!B:B,MATCH($C385,'Policy Characteristics'!$C:$C,0))),"",INDEX('Policy Characteristics'!B:B,MATCH($C385,'Policy Characteristics'!$C:$C,0)))</f>
        <v>Carbon Capture and Sequestration</v>
      </c>
      <c r="C385" s="431" t="str">
        <f t="shared" si="29"/>
        <v>Industry Sector Fraction of Potential Additional CCS Achieved</v>
      </c>
      <c r="D385" s="300" t="s">
        <v>3269</v>
      </c>
      <c r="E385" s="300" t="s">
        <v>3215</v>
      </c>
      <c r="F385" s="211" t="s">
        <v>3231</v>
      </c>
      <c r="G385" s="53" t="s">
        <v>3216</v>
      </c>
      <c r="H385" s="54">
        <v>942</v>
      </c>
      <c r="I385" s="53" t="s">
        <v>45</v>
      </c>
      <c r="J385" s="429" t="str">
        <f>IF(ISBLANK(INDEX('Policy Characteristics'!D:D,MATCH($C385,'Policy Characteristics'!$C:$C,0))),"",INDEX('Policy Characteristics'!D:D,MATCH($C385,'Policy Characteristics'!$C:$C,0)))</f>
        <v>Industry CCS</v>
      </c>
      <c r="K385" s="427" t="str">
        <f>IF(ISBLANK(INDEX('Policy Characteristics'!E:E,MATCH($C385,'Policy Characteristics'!$C:$C,0))),"",INDEX('Policy Characteristics'!E:E,MATCH($C385,'Policy Characteristics'!$C:$C,0)))</f>
        <v>indst CCS</v>
      </c>
      <c r="L385" s="450">
        <f>IF(ISBLANK(INDEX('Policy Characteristics'!F:F,MATCH($C385,'Policy Characteristics'!$C:$C,0))),"",INDEX('Policy Characteristics'!F:F,MATCH($C385,'Policy Characteristics'!$C:$C,0)))</f>
        <v>0</v>
      </c>
      <c r="M385" s="450">
        <f>IF(ISBLANK(INDEX('Policy Characteristics'!G:G,MATCH($C385,'Policy Characteristics'!$C:$C,0))),"",INDEX('Policy Characteristics'!G:G,MATCH($C385,'Policy Characteristics'!$C:$C,0)))</f>
        <v>1</v>
      </c>
      <c r="N385" s="450">
        <f>IF(ISBLANK(INDEX('Policy Characteristics'!H:H,MATCH($C385,'Policy Characteristics'!$C:$C,0))),"",INDEX('Policy Characteristics'!H:H,MATCH($C385,'Policy Characteristics'!$C:$C,0)))</f>
        <v>0.01</v>
      </c>
      <c r="O385" s="427" t="str">
        <f>IF(ISBLANK(INDEX('Policy Characteristics'!I:I,MATCH($C385,'Policy Characteristics'!$C:$C,0))),"",INDEX('Policy Characteristics'!I:I,MATCH($C385,'Policy Characteristics'!$C:$C,0)))</f>
        <v>% of CO2 captured</v>
      </c>
      <c r="P385" s="427"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427" t="str">
        <f>IF(ISBLANK(INDEX('Policy Characteristics'!K:K,MATCH($C385,'Policy Characteristics'!$C:$C,0))),"",INDEX('Policy Characteristics'!K:K,MATCH($C385,'Policy Characteristics'!$C:$C,0)))</f>
        <v>ccs.html#ccs</v>
      </c>
      <c r="R385" s="427" t="str">
        <f>IF(ISBLANK(INDEX('Policy Characteristics'!L:L,MATCH($C385,'Policy Characteristics'!$C:$C,0))),"",INDEX('Policy Characteristics'!L:L,MATCH($C385,'Policy Characteristics'!$C:$C,0)))</f>
        <v>carbon-capture-and-sequestration.html</v>
      </c>
    </row>
    <row r="386" spans="1:18" x14ac:dyDescent="0.75">
      <c r="A386" s="427" t="str">
        <f>IF(ISBLANK(INDEX('Policy Characteristics'!A:A,MATCH($C386,'Policy Characteristics'!$C:$C,0))),"",INDEX('Policy Characteristics'!A:A,MATCH($C386,'Policy Characteristics'!$C:$C,0)))</f>
        <v>Industry</v>
      </c>
      <c r="B386" s="427" t="str">
        <f>IF(ISBLANK(INDEX('Policy Characteristics'!B:B,MATCH($C386,'Policy Characteristics'!$C:$C,0))),"",INDEX('Policy Characteristics'!B:B,MATCH($C386,'Policy Characteristics'!$C:$C,0)))</f>
        <v>Carbon Capture and Sequestration</v>
      </c>
      <c r="C386" s="431" t="str">
        <f t="shared" si="29"/>
        <v>Industry Sector Fraction of Potential Additional CCS Achieved</v>
      </c>
      <c r="D386" s="300" t="s">
        <v>3269</v>
      </c>
      <c r="E386" s="300" t="s">
        <v>2646</v>
      </c>
      <c r="F386" s="211" t="s">
        <v>3231</v>
      </c>
      <c r="G386" s="53" t="s">
        <v>3217</v>
      </c>
      <c r="H386" s="54">
        <v>943</v>
      </c>
      <c r="I386" s="9" t="s">
        <v>46</v>
      </c>
      <c r="J386" s="429" t="str">
        <f>IF(ISBLANK(INDEX('Policy Characteristics'!D:D,MATCH($C386,'Policy Characteristics'!$C:$C,0))),"",INDEX('Policy Characteristics'!D:D,MATCH($C386,'Policy Characteristics'!$C:$C,0)))</f>
        <v>Industry CCS</v>
      </c>
      <c r="K386" s="427" t="str">
        <f>IF(ISBLANK(INDEX('Policy Characteristics'!E:E,MATCH($C386,'Policy Characteristics'!$C:$C,0))),"",INDEX('Policy Characteristics'!E:E,MATCH($C386,'Policy Characteristics'!$C:$C,0)))</f>
        <v>indst CCS</v>
      </c>
      <c r="L386" s="450">
        <f>IF(ISBLANK(INDEX('Policy Characteristics'!F:F,MATCH($C386,'Policy Characteristics'!$C:$C,0))),"",INDEX('Policy Characteristics'!F:F,MATCH($C386,'Policy Characteristics'!$C:$C,0)))</f>
        <v>0</v>
      </c>
      <c r="M386" s="450">
        <f>IF(ISBLANK(INDEX('Policy Characteristics'!G:G,MATCH($C386,'Policy Characteristics'!$C:$C,0))),"",INDEX('Policy Characteristics'!G:G,MATCH($C386,'Policy Characteristics'!$C:$C,0)))</f>
        <v>1</v>
      </c>
      <c r="N386" s="450">
        <f>IF(ISBLANK(INDEX('Policy Characteristics'!H:H,MATCH($C386,'Policy Characteristics'!$C:$C,0))),"",INDEX('Policy Characteristics'!H:H,MATCH($C386,'Policy Characteristics'!$C:$C,0)))</f>
        <v>0.01</v>
      </c>
      <c r="O386" s="427" t="str">
        <f>IF(ISBLANK(INDEX('Policy Characteristics'!I:I,MATCH($C386,'Policy Characteristics'!$C:$C,0))),"",INDEX('Policy Characteristics'!I:I,MATCH($C386,'Policy Characteristics'!$C:$C,0)))</f>
        <v>% of CO2 captured</v>
      </c>
      <c r="P386" s="427"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427" t="str">
        <f>IF(ISBLANK(INDEX('Policy Characteristics'!K:K,MATCH($C386,'Policy Characteristics'!$C:$C,0))),"",INDEX('Policy Characteristics'!K:K,MATCH($C386,'Policy Characteristics'!$C:$C,0)))</f>
        <v>ccs.html#ccs</v>
      </c>
      <c r="R386" s="427" t="str">
        <f>IF(ISBLANK(INDEX('Policy Characteristics'!L:L,MATCH($C386,'Policy Characteristics'!$C:$C,0))),"",INDEX('Policy Characteristics'!L:L,MATCH($C386,'Policy Characteristics'!$C:$C,0)))</f>
        <v>carbon-capture-and-sequestration.html</v>
      </c>
    </row>
    <row r="387" spans="1:18" x14ac:dyDescent="0.75">
      <c r="A387" s="427" t="str">
        <f>IF(ISBLANK(INDEX('Policy Characteristics'!A:A,MATCH($C387,'Policy Characteristics'!$C:$C,0))),"",INDEX('Policy Characteristics'!A:A,MATCH($C387,'Policy Characteristics'!$C:$C,0)))</f>
        <v>Industry</v>
      </c>
      <c r="B387" s="427" t="str">
        <f>IF(ISBLANK(INDEX('Policy Characteristics'!B:B,MATCH($C387,'Policy Characteristics'!$C:$C,0))),"",INDEX('Policy Characteristics'!B:B,MATCH($C387,'Policy Characteristics'!$C:$C,0)))</f>
        <v>Carbon Capture and Sequestration</v>
      </c>
      <c r="C387" s="431" t="str">
        <f t="shared" si="29"/>
        <v>Industry Sector Fraction of Potential Additional CCS Achieved</v>
      </c>
      <c r="D387" s="300" t="s">
        <v>3270</v>
      </c>
      <c r="E387" s="300" t="s">
        <v>3215</v>
      </c>
      <c r="F387" s="211" t="s">
        <v>3232</v>
      </c>
      <c r="G387" s="53" t="s">
        <v>3216</v>
      </c>
      <c r="H387" s="54">
        <v>944</v>
      </c>
      <c r="I387" s="53" t="s">
        <v>45</v>
      </c>
      <c r="J387" s="429" t="str">
        <f>IF(ISBLANK(INDEX('Policy Characteristics'!D:D,MATCH($C387,'Policy Characteristics'!$C:$C,0))),"",INDEX('Policy Characteristics'!D:D,MATCH($C387,'Policy Characteristics'!$C:$C,0)))</f>
        <v>Industry CCS</v>
      </c>
      <c r="K387" s="427" t="str">
        <f>IF(ISBLANK(INDEX('Policy Characteristics'!E:E,MATCH($C387,'Policy Characteristics'!$C:$C,0))),"",INDEX('Policy Characteristics'!E:E,MATCH($C387,'Policy Characteristics'!$C:$C,0)))</f>
        <v>indst CCS</v>
      </c>
      <c r="L387" s="450">
        <f>IF(ISBLANK(INDEX('Policy Characteristics'!F:F,MATCH($C387,'Policy Characteristics'!$C:$C,0))),"",INDEX('Policy Characteristics'!F:F,MATCH($C387,'Policy Characteristics'!$C:$C,0)))</f>
        <v>0</v>
      </c>
      <c r="M387" s="450">
        <f>IF(ISBLANK(INDEX('Policy Characteristics'!G:G,MATCH($C387,'Policy Characteristics'!$C:$C,0))),"",INDEX('Policy Characteristics'!G:G,MATCH($C387,'Policy Characteristics'!$C:$C,0)))</f>
        <v>1</v>
      </c>
      <c r="N387" s="450">
        <f>IF(ISBLANK(INDEX('Policy Characteristics'!H:H,MATCH($C387,'Policy Characteristics'!$C:$C,0))),"",INDEX('Policy Characteristics'!H:H,MATCH($C387,'Policy Characteristics'!$C:$C,0)))</f>
        <v>0.01</v>
      </c>
      <c r="O387" s="427" t="str">
        <f>IF(ISBLANK(INDEX('Policy Characteristics'!I:I,MATCH($C387,'Policy Characteristics'!$C:$C,0))),"",INDEX('Policy Characteristics'!I:I,MATCH($C387,'Policy Characteristics'!$C:$C,0)))</f>
        <v>% of CO2 captured</v>
      </c>
      <c r="P387" s="427"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427" t="str">
        <f>IF(ISBLANK(INDEX('Policy Characteristics'!K:K,MATCH($C387,'Policy Characteristics'!$C:$C,0))),"",INDEX('Policy Characteristics'!K:K,MATCH($C387,'Policy Characteristics'!$C:$C,0)))</f>
        <v>ccs.html#ccs</v>
      </c>
      <c r="R387" s="427" t="str">
        <f>IF(ISBLANK(INDEX('Policy Characteristics'!L:L,MATCH($C387,'Policy Characteristics'!$C:$C,0))),"",INDEX('Policy Characteristics'!L:L,MATCH($C387,'Policy Characteristics'!$C:$C,0)))</f>
        <v>carbon-capture-and-sequestration.html</v>
      </c>
    </row>
    <row r="388" spans="1:18" x14ac:dyDescent="0.75">
      <c r="A388" s="427" t="str">
        <f>IF(ISBLANK(INDEX('Policy Characteristics'!A:A,MATCH($C388,'Policy Characteristics'!$C:$C,0))),"",INDEX('Policy Characteristics'!A:A,MATCH($C388,'Policy Characteristics'!$C:$C,0)))</f>
        <v>Industry</v>
      </c>
      <c r="B388" s="427" t="str">
        <f>IF(ISBLANK(INDEX('Policy Characteristics'!B:B,MATCH($C388,'Policy Characteristics'!$C:$C,0))),"",INDEX('Policy Characteristics'!B:B,MATCH($C388,'Policy Characteristics'!$C:$C,0)))</f>
        <v>Carbon Capture and Sequestration</v>
      </c>
      <c r="C388" s="431" t="str">
        <f t="shared" si="29"/>
        <v>Industry Sector Fraction of Potential Additional CCS Achieved</v>
      </c>
      <c r="D388" s="300" t="s">
        <v>3270</v>
      </c>
      <c r="E388" s="300" t="s">
        <v>2646</v>
      </c>
      <c r="F388" s="211" t="s">
        <v>3232</v>
      </c>
      <c r="G388" s="53" t="s">
        <v>3217</v>
      </c>
      <c r="H388" s="54">
        <v>945</v>
      </c>
      <c r="I388" s="9" t="s">
        <v>46</v>
      </c>
      <c r="J388" s="429" t="str">
        <f>IF(ISBLANK(INDEX('Policy Characteristics'!D:D,MATCH($C388,'Policy Characteristics'!$C:$C,0))),"",INDEX('Policy Characteristics'!D:D,MATCH($C388,'Policy Characteristics'!$C:$C,0)))</f>
        <v>Industry CCS</v>
      </c>
      <c r="K388" s="427" t="str">
        <f>IF(ISBLANK(INDEX('Policy Characteristics'!E:E,MATCH($C388,'Policy Characteristics'!$C:$C,0))),"",INDEX('Policy Characteristics'!E:E,MATCH($C388,'Policy Characteristics'!$C:$C,0)))</f>
        <v>indst CCS</v>
      </c>
      <c r="L388" s="450">
        <f>IF(ISBLANK(INDEX('Policy Characteristics'!F:F,MATCH($C388,'Policy Characteristics'!$C:$C,0))),"",INDEX('Policy Characteristics'!F:F,MATCH($C388,'Policy Characteristics'!$C:$C,0)))</f>
        <v>0</v>
      </c>
      <c r="M388" s="450">
        <f>IF(ISBLANK(INDEX('Policy Characteristics'!G:G,MATCH($C388,'Policy Characteristics'!$C:$C,0))),"",INDEX('Policy Characteristics'!G:G,MATCH($C388,'Policy Characteristics'!$C:$C,0)))</f>
        <v>1</v>
      </c>
      <c r="N388" s="450">
        <f>IF(ISBLANK(INDEX('Policy Characteristics'!H:H,MATCH($C388,'Policy Characteristics'!$C:$C,0))),"",INDEX('Policy Characteristics'!H:H,MATCH($C388,'Policy Characteristics'!$C:$C,0)))</f>
        <v>0.01</v>
      </c>
      <c r="O388" s="427" t="str">
        <f>IF(ISBLANK(INDEX('Policy Characteristics'!I:I,MATCH($C388,'Policy Characteristics'!$C:$C,0))),"",INDEX('Policy Characteristics'!I:I,MATCH($C388,'Policy Characteristics'!$C:$C,0)))</f>
        <v>% of CO2 captured</v>
      </c>
      <c r="P388" s="427"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427" t="str">
        <f>IF(ISBLANK(INDEX('Policy Characteristics'!K:K,MATCH($C388,'Policy Characteristics'!$C:$C,0))),"",INDEX('Policy Characteristics'!K:K,MATCH($C388,'Policy Characteristics'!$C:$C,0)))</f>
        <v>ccs.html#ccs</v>
      </c>
      <c r="R388" s="427" t="str">
        <f>IF(ISBLANK(INDEX('Policy Characteristics'!L:L,MATCH($C388,'Policy Characteristics'!$C:$C,0))),"",INDEX('Policy Characteristics'!L:L,MATCH($C388,'Policy Characteristics'!$C:$C,0)))</f>
        <v>carbon-capture-and-sequestration.html</v>
      </c>
    </row>
    <row r="389" spans="1:18" x14ac:dyDescent="0.75">
      <c r="A389" s="427" t="str">
        <f>IF(ISBLANK(INDEX('Policy Characteristics'!A:A,MATCH($C389,'Policy Characteristics'!$C:$C,0))),"",INDEX('Policy Characteristics'!A:A,MATCH($C389,'Policy Characteristics'!$C:$C,0)))</f>
        <v>Industry</v>
      </c>
      <c r="B389" s="427" t="str">
        <f>IF(ISBLANK(INDEX('Policy Characteristics'!B:B,MATCH($C389,'Policy Characteristics'!$C:$C,0))),"",INDEX('Policy Characteristics'!B:B,MATCH($C389,'Policy Characteristics'!$C:$C,0)))</f>
        <v>Carbon Capture and Sequestration</v>
      </c>
      <c r="C389" s="431" t="str">
        <f t="shared" si="29"/>
        <v>Industry Sector Fraction of Potential Additional CCS Achieved</v>
      </c>
      <c r="D389" s="300" t="s">
        <v>3271</v>
      </c>
      <c r="E389" s="300" t="s">
        <v>3215</v>
      </c>
      <c r="F389" s="211" t="s">
        <v>3233</v>
      </c>
      <c r="G389" s="53" t="s">
        <v>3216</v>
      </c>
      <c r="H389" s="54">
        <v>946</v>
      </c>
      <c r="I389" s="53" t="s">
        <v>45</v>
      </c>
      <c r="J389" s="429" t="str">
        <f>IF(ISBLANK(INDEX('Policy Characteristics'!D:D,MATCH($C389,'Policy Characteristics'!$C:$C,0))),"",INDEX('Policy Characteristics'!D:D,MATCH($C389,'Policy Characteristics'!$C:$C,0)))</f>
        <v>Industry CCS</v>
      </c>
      <c r="K389" s="427" t="str">
        <f>IF(ISBLANK(INDEX('Policy Characteristics'!E:E,MATCH($C389,'Policy Characteristics'!$C:$C,0))),"",INDEX('Policy Characteristics'!E:E,MATCH($C389,'Policy Characteristics'!$C:$C,0)))</f>
        <v>indst CCS</v>
      </c>
      <c r="L389" s="450">
        <f>IF(ISBLANK(INDEX('Policy Characteristics'!F:F,MATCH($C389,'Policy Characteristics'!$C:$C,0))),"",INDEX('Policy Characteristics'!F:F,MATCH($C389,'Policy Characteristics'!$C:$C,0)))</f>
        <v>0</v>
      </c>
      <c r="M389" s="450">
        <f>IF(ISBLANK(INDEX('Policy Characteristics'!G:G,MATCH($C389,'Policy Characteristics'!$C:$C,0))),"",INDEX('Policy Characteristics'!G:G,MATCH($C389,'Policy Characteristics'!$C:$C,0)))</f>
        <v>1</v>
      </c>
      <c r="N389" s="450">
        <f>IF(ISBLANK(INDEX('Policy Characteristics'!H:H,MATCH($C389,'Policy Characteristics'!$C:$C,0))),"",INDEX('Policy Characteristics'!H:H,MATCH($C389,'Policy Characteristics'!$C:$C,0)))</f>
        <v>0.01</v>
      </c>
      <c r="O389" s="427" t="str">
        <f>IF(ISBLANK(INDEX('Policy Characteristics'!I:I,MATCH($C389,'Policy Characteristics'!$C:$C,0))),"",INDEX('Policy Characteristics'!I:I,MATCH($C389,'Policy Characteristics'!$C:$C,0)))</f>
        <v>% of CO2 captured</v>
      </c>
      <c r="P389" s="427"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427" t="str">
        <f>IF(ISBLANK(INDEX('Policy Characteristics'!K:K,MATCH($C389,'Policy Characteristics'!$C:$C,0))),"",INDEX('Policy Characteristics'!K:K,MATCH($C389,'Policy Characteristics'!$C:$C,0)))</f>
        <v>ccs.html#ccs</v>
      </c>
      <c r="R389" s="427" t="str">
        <f>IF(ISBLANK(INDEX('Policy Characteristics'!L:L,MATCH($C389,'Policy Characteristics'!$C:$C,0))),"",INDEX('Policy Characteristics'!L:L,MATCH($C389,'Policy Characteristics'!$C:$C,0)))</f>
        <v>carbon-capture-and-sequestration.html</v>
      </c>
    </row>
    <row r="390" spans="1:18" x14ac:dyDescent="0.75">
      <c r="A390" s="427" t="str">
        <f>IF(ISBLANK(INDEX('Policy Characteristics'!A:A,MATCH($C390,'Policy Characteristics'!$C:$C,0))),"",INDEX('Policy Characteristics'!A:A,MATCH($C390,'Policy Characteristics'!$C:$C,0)))</f>
        <v>Industry</v>
      </c>
      <c r="B390" s="427" t="str">
        <f>IF(ISBLANK(INDEX('Policy Characteristics'!B:B,MATCH($C390,'Policy Characteristics'!$C:$C,0))),"",INDEX('Policy Characteristics'!B:B,MATCH($C390,'Policy Characteristics'!$C:$C,0)))</f>
        <v>Carbon Capture and Sequestration</v>
      </c>
      <c r="C390" s="431" t="str">
        <f t="shared" si="29"/>
        <v>Industry Sector Fraction of Potential Additional CCS Achieved</v>
      </c>
      <c r="D390" s="300" t="s">
        <v>3271</v>
      </c>
      <c r="E390" s="300" t="s">
        <v>2646</v>
      </c>
      <c r="F390" s="211" t="s">
        <v>3233</v>
      </c>
      <c r="G390" s="53" t="s">
        <v>3217</v>
      </c>
      <c r="H390" s="54">
        <v>947</v>
      </c>
      <c r="I390" s="9" t="s">
        <v>46</v>
      </c>
      <c r="J390" s="429" t="str">
        <f>IF(ISBLANK(INDEX('Policy Characteristics'!D:D,MATCH($C390,'Policy Characteristics'!$C:$C,0))),"",INDEX('Policy Characteristics'!D:D,MATCH($C390,'Policy Characteristics'!$C:$C,0)))</f>
        <v>Industry CCS</v>
      </c>
      <c r="K390" s="427" t="str">
        <f>IF(ISBLANK(INDEX('Policy Characteristics'!E:E,MATCH($C390,'Policy Characteristics'!$C:$C,0))),"",INDEX('Policy Characteristics'!E:E,MATCH($C390,'Policy Characteristics'!$C:$C,0)))</f>
        <v>indst CCS</v>
      </c>
      <c r="L390" s="450">
        <f>IF(ISBLANK(INDEX('Policy Characteristics'!F:F,MATCH($C390,'Policy Characteristics'!$C:$C,0))),"",INDEX('Policy Characteristics'!F:F,MATCH($C390,'Policy Characteristics'!$C:$C,0)))</f>
        <v>0</v>
      </c>
      <c r="M390" s="450">
        <f>IF(ISBLANK(INDEX('Policy Characteristics'!G:G,MATCH($C390,'Policy Characteristics'!$C:$C,0))),"",INDEX('Policy Characteristics'!G:G,MATCH($C390,'Policy Characteristics'!$C:$C,0)))</f>
        <v>1</v>
      </c>
      <c r="N390" s="450">
        <f>IF(ISBLANK(INDEX('Policy Characteristics'!H:H,MATCH($C390,'Policy Characteristics'!$C:$C,0))),"",INDEX('Policy Characteristics'!H:H,MATCH($C390,'Policy Characteristics'!$C:$C,0)))</f>
        <v>0.01</v>
      </c>
      <c r="O390" s="427" t="str">
        <f>IF(ISBLANK(INDEX('Policy Characteristics'!I:I,MATCH($C390,'Policy Characteristics'!$C:$C,0))),"",INDEX('Policy Characteristics'!I:I,MATCH($C390,'Policy Characteristics'!$C:$C,0)))</f>
        <v>% of CO2 captured</v>
      </c>
      <c r="P390" s="427"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427" t="str">
        <f>IF(ISBLANK(INDEX('Policy Characteristics'!K:K,MATCH($C390,'Policy Characteristics'!$C:$C,0))),"",INDEX('Policy Characteristics'!K:K,MATCH($C390,'Policy Characteristics'!$C:$C,0)))</f>
        <v>ccs.html#ccs</v>
      </c>
      <c r="R390" s="427" t="str">
        <f>IF(ISBLANK(INDEX('Policy Characteristics'!L:L,MATCH($C390,'Policy Characteristics'!$C:$C,0))),"",INDEX('Policy Characteristics'!L:L,MATCH($C390,'Policy Characteristics'!$C:$C,0)))</f>
        <v>carbon-capture-and-sequestration.html</v>
      </c>
    </row>
    <row r="391" spans="1:18" x14ac:dyDescent="0.75">
      <c r="A391" s="427" t="str">
        <f>IF(ISBLANK(INDEX('Policy Characteristics'!A:A,MATCH($C391,'Policy Characteristics'!$C:$C,0))),"",INDEX('Policy Characteristics'!A:A,MATCH($C391,'Policy Characteristics'!$C:$C,0)))</f>
        <v>Industry</v>
      </c>
      <c r="B391" s="427" t="str">
        <f>IF(ISBLANK(INDEX('Policy Characteristics'!B:B,MATCH($C391,'Policy Characteristics'!$C:$C,0))),"",INDEX('Policy Characteristics'!B:B,MATCH($C391,'Policy Characteristics'!$C:$C,0)))</f>
        <v>Carbon Capture and Sequestration</v>
      </c>
      <c r="C391" s="431" t="str">
        <f t="shared" si="29"/>
        <v>Industry Sector Fraction of Potential Additional CCS Achieved</v>
      </c>
      <c r="D391" s="300" t="s">
        <v>3272</v>
      </c>
      <c r="E391" s="300" t="s">
        <v>3215</v>
      </c>
      <c r="F391" s="211" t="s">
        <v>3234</v>
      </c>
      <c r="G391" s="53" t="s">
        <v>3216</v>
      </c>
      <c r="H391" s="54">
        <v>948</v>
      </c>
      <c r="I391" s="53" t="s">
        <v>45</v>
      </c>
      <c r="J391" s="429" t="str">
        <f>IF(ISBLANK(INDEX('Policy Characteristics'!D:D,MATCH($C391,'Policy Characteristics'!$C:$C,0))),"",INDEX('Policy Characteristics'!D:D,MATCH($C391,'Policy Characteristics'!$C:$C,0)))</f>
        <v>Industry CCS</v>
      </c>
      <c r="K391" s="427" t="str">
        <f>IF(ISBLANK(INDEX('Policy Characteristics'!E:E,MATCH($C391,'Policy Characteristics'!$C:$C,0))),"",INDEX('Policy Characteristics'!E:E,MATCH($C391,'Policy Characteristics'!$C:$C,0)))</f>
        <v>indst CCS</v>
      </c>
      <c r="L391" s="450">
        <f>IF(ISBLANK(INDEX('Policy Characteristics'!F:F,MATCH($C391,'Policy Characteristics'!$C:$C,0))),"",INDEX('Policy Characteristics'!F:F,MATCH($C391,'Policy Characteristics'!$C:$C,0)))</f>
        <v>0</v>
      </c>
      <c r="M391" s="450">
        <f>IF(ISBLANK(INDEX('Policy Characteristics'!G:G,MATCH($C391,'Policy Characteristics'!$C:$C,0))),"",INDEX('Policy Characteristics'!G:G,MATCH($C391,'Policy Characteristics'!$C:$C,0)))</f>
        <v>1</v>
      </c>
      <c r="N391" s="450">
        <f>IF(ISBLANK(INDEX('Policy Characteristics'!H:H,MATCH($C391,'Policy Characteristics'!$C:$C,0))),"",INDEX('Policy Characteristics'!H:H,MATCH($C391,'Policy Characteristics'!$C:$C,0)))</f>
        <v>0.01</v>
      </c>
      <c r="O391" s="427" t="str">
        <f>IF(ISBLANK(INDEX('Policy Characteristics'!I:I,MATCH($C391,'Policy Characteristics'!$C:$C,0))),"",INDEX('Policy Characteristics'!I:I,MATCH($C391,'Policy Characteristics'!$C:$C,0)))</f>
        <v>% of CO2 captured</v>
      </c>
      <c r="P391" s="427"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427" t="str">
        <f>IF(ISBLANK(INDEX('Policy Characteristics'!K:K,MATCH($C391,'Policy Characteristics'!$C:$C,0))),"",INDEX('Policy Characteristics'!K:K,MATCH($C391,'Policy Characteristics'!$C:$C,0)))</f>
        <v>ccs.html#ccs</v>
      </c>
      <c r="R391" s="427" t="str">
        <f>IF(ISBLANK(INDEX('Policy Characteristics'!L:L,MATCH($C391,'Policy Characteristics'!$C:$C,0))),"",INDEX('Policy Characteristics'!L:L,MATCH($C391,'Policy Characteristics'!$C:$C,0)))</f>
        <v>carbon-capture-and-sequestration.html</v>
      </c>
    </row>
    <row r="392" spans="1:18" x14ac:dyDescent="0.75">
      <c r="A392" s="427" t="str">
        <f>IF(ISBLANK(INDEX('Policy Characteristics'!A:A,MATCH($C392,'Policy Characteristics'!$C:$C,0))),"",INDEX('Policy Characteristics'!A:A,MATCH($C392,'Policy Characteristics'!$C:$C,0)))</f>
        <v>Industry</v>
      </c>
      <c r="B392" s="427" t="str">
        <f>IF(ISBLANK(INDEX('Policy Characteristics'!B:B,MATCH($C392,'Policy Characteristics'!$C:$C,0))),"",INDEX('Policy Characteristics'!B:B,MATCH($C392,'Policy Characteristics'!$C:$C,0)))</f>
        <v>Carbon Capture and Sequestration</v>
      </c>
      <c r="C392" s="431" t="str">
        <f t="shared" si="29"/>
        <v>Industry Sector Fraction of Potential Additional CCS Achieved</v>
      </c>
      <c r="D392" s="300" t="s">
        <v>3272</v>
      </c>
      <c r="E392" s="300" t="s">
        <v>2646</v>
      </c>
      <c r="F392" s="211" t="s">
        <v>3234</v>
      </c>
      <c r="G392" s="53" t="s">
        <v>3217</v>
      </c>
      <c r="H392" s="54">
        <v>949</v>
      </c>
      <c r="I392" s="9" t="s">
        <v>46</v>
      </c>
      <c r="J392" s="429" t="str">
        <f>IF(ISBLANK(INDEX('Policy Characteristics'!D:D,MATCH($C392,'Policy Characteristics'!$C:$C,0))),"",INDEX('Policy Characteristics'!D:D,MATCH($C392,'Policy Characteristics'!$C:$C,0)))</f>
        <v>Industry CCS</v>
      </c>
      <c r="K392" s="427" t="str">
        <f>IF(ISBLANK(INDEX('Policy Characteristics'!E:E,MATCH($C392,'Policy Characteristics'!$C:$C,0))),"",INDEX('Policy Characteristics'!E:E,MATCH($C392,'Policy Characteristics'!$C:$C,0)))</f>
        <v>indst CCS</v>
      </c>
      <c r="L392" s="450">
        <f>IF(ISBLANK(INDEX('Policy Characteristics'!F:F,MATCH($C392,'Policy Characteristics'!$C:$C,0))),"",INDEX('Policy Characteristics'!F:F,MATCH($C392,'Policy Characteristics'!$C:$C,0)))</f>
        <v>0</v>
      </c>
      <c r="M392" s="450">
        <f>IF(ISBLANK(INDEX('Policy Characteristics'!G:G,MATCH($C392,'Policy Characteristics'!$C:$C,0))),"",INDEX('Policy Characteristics'!G:G,MATCH($C392,'Policy Characteristics'!$C:$C,0)))</f>
        <v>1</v>
      </c>
      <c r="N392" s="450">
        <f>IF(ISBLANK(INDEX('Policy Characteristics'!H:H,MATCH($C392,'Policy Characteristics'!$C:$C,0))),"",INDEX('Policy Characteristics'!H:H,MATCH($C392,'Policy Characteristics'!$C:$C,0)))</f>
        <v>0.01</v>
      </c>
      <c r="O392" s="427" t="str">
        <f>IF(ISBLANK(INDEX('Policy Characteristics'!I:I,MATCH($C392,'Policy Characteristics'!$C:$C,0))),"",INDEX('Policy Characteristics'!I:I,MATCH($C392,'Policy Characteristics'!$C:$C,0)))</f>
        <v>% of CO2 captured</v>
      </c>
      <c r="P392" s="427"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427" t="str">
        <f>IF(ISBLANK(INDEX('Policy Characteristics'!K:K,MATCH($C392,'Policy Characteristics'!$C:$C,0))),"",INDEX('Policy Characteristics'!K:K,MATCH($C392,'Policy Characteristics'!$C:$C,0)))</f>
        <v>ccs.html#ccs</v>
      </c>
      <c r="R392" s="427" t="str">
        <f>IF(ISBLANK(INDEX('Policy Characteristics'!L:L,MATCH($C392,'Policy Characteristics'!$C:$C,0))),"",INDEX('Policy Characteristics'!L:L,MATCH($C392,'Policy Characteristics'!$C:$C,0)))</f>
        <v>carbon-capture-and-sequestration.html</v>
      </c>
    </row>
    <row r="393" spans="1:18" x14ac:dyDescent="0.75">
      <c r="A393" s="427" t="str">
        <f>IF(ISBLANK(INDEX('Policy Characteristics'!A:A,MATCH($C393,'Policy Characteristics'!$C:$C,0))),"",INDEX('Policy Characteristics'!A:A,MATCH($C393,'Policy Characteristics'!$C:$C,0)))</f>
        <v>Industry</v>
      </c>
      <c r="B393" s="427" t="str">
        <f>IF(ISBLANK(INDEX('Policy Characteristics'!B:B,MATCH($C393,'Policy Characteristics'!$C:$C,0))),"",INDEX('Policy Characteristics'!B:B,MATCH($C393,'Policy Characteristics'!$C:$C,0)))</f>
        <v>Carbon Capture and Sequestration</v>
      </c>
      <c r="C393" s="431" t="str">
        <f t="shared" si="29"/>
        <v>Industry Sector Fraction of Potential Additional CCS Achieved</v>
      </c>
      <c r="D393" s="300" t="s">
        <v>3273</v>
      </c>
      <c r="E393" s="300" t="s">
        <v>3215</v>
      </c>
      <c r="F393" s="211" t="s">
        <v>3235</v>
      </c>
      <c r="G393" s="53" t="s">
        <v>3216</v>
      </c>
      <c r="H393" s="54">
        <v>950</v>
      </c>
      <c r="I393" s="53" t="s">
        <v>45</v>
      </c>
      <c r="J393" s="429" t="str">
        <f>IF(ISBLANK(INDEX('Policy Characteristics'!D:D,MATCH($C393,'Policy Characteristics'!$C:$C,0))),"",INDEX('Policy Characteristics'!D:D,MATCH($C393,'Policy Characteristics'!$C:$C,0)))</f>
        <v>Industry CCS</v>
      </c>
      <c r="K393" s="427" t="str">
        <f>IF(ISBLANK(INDEX('Policy Characteristics'!E:E,MATCH($C393,'Policy Characteristics'!$C:$C,0))),"",INDEX('Policy Characteristics'!E:E,MATCH($C393,'Policy Characteristics'!$C:$C,0)))</f>
        <v>indst CCS</v>
      </c>
      <c r="L393" s="450">
        <f>IF(ISBLANK(INDEX('Policy Characteristics'!F:F,MATCH($C393,'Policy Characteristics'!$C:$C,0))),"",INDEX('Policy Characteristics'!F:F,MATCH($C393,'Policy Characteristics'!$C:$C,0)))</f>
        <v>0</v>
      </c>
      <c r="M393" s="450">
        <f>IF(ISBLANK(INDEX('Policy Characteristics'!G:G,MATCH($C393,'Policy Characteristics'!$C:$C,0))),"",INDEX('Policy Characteristics'!G:G,MATCH($C393,'Policy Characteristics'!$C:$C,0)))</f>
        <v>1</v>
      </c>
      <c r="N393" s="450">
        <f>IF(ISBLANK(INDEX('Policy Characteristics'!H:H,MATCH($C393,'Policy Characteristics'!$C:$C,0))),"",INDEX('Policy Characteristics'!H:H,MATCH($C393,'Policy Characteristics'!$C:$C,0)))</f>
        <v>0.01</v>
      </c>
      <c r="O393" s="427" t="str">
        <f>IF(ISBLANK(INDEX('Policy Characteristics'!I:I,MATCH($C393,'Policy Characteristics'!$C:$C,0))),"",INDEX('Policy Characteristics'!I:I,MATCH($C393,'Policy Characteristics'!$C:$C,0)))</f>
        <v>% of CO2 captured</v>
      </c>
      <c r="P393" s="427"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427" t="str">
        <f>IF(ISBLANK(INDEX('Policy Characteristics'!K:K,MATCH($C393,'Policy Characteristics'!$C:$C,0))),"",INDEX('Policy Characteristics'!K:K,MATCH($C393,'Policy Characteristics'!$C:$C,0)))</f>
        <v>ccs.html#ccs</v>
      </c>
      <c r="R393" s="427" t="str">
        <f>IF(ISBLANK(INDEX('Policy Characteristics'!L:L,MATCH($C393,'Policy Characteristics'!$C:$C,0))),"",INDEX('Policy Characteristics'!L:L,MATCH($C393,'Policy Characteristics'!$C:$C,0)))</f>
        <v>carbon-capture-and-sequestration.html</v>
      </c>
    </row>
    <row r="394" spans="1:18" x14ac:dyDescent="0.75">
      <c r="A394" s="427" t="str">
        <f>IF(ISBLANK(INDEX('Policy Characteristics'!A:A,MATCH($C394,'Policy Characteristics'!$C:$C,0))),"",INDEX('Policy Characteristics'!A:A,MATCH($C394,'Policy Characteristics'!$C:$C,0)))</f>
        <v>Industry</v>
      </c>
      <c r="B394" s="427" t="str">
        <f>IF(ISBLANK(INDEX('Policy Characteristics'!B:B,MATCH($C394,'Policy Characteristics'!$C:$C,0))),"",INDEX('Policy Characteristics'!B:B,MATCH($C394,'Policy Characteristics'!$C:$C,0)))</f>
        <v>Carbon Capture and Sequestration</v>
      </c>
      <c r="C394" s="431" t="str">
        <f t="shared" si="29"/>
        <v>Industry Sector Fraction of Potential Additional CCS Achieved</v>
      </c>
      <c r="D394" s="300" t="s">
        <v>3273</v>
      </c>
      <c r="E394" s="300" t="s">
        <v>2646</v>
      </c>
      <c r="F394" s="211" t="s">
        <v>3235</v>
      </c>
      <c r="G394" s="53" t="s">
        <v>3217</v>
      </c>
      <c r="H394" s="54">
        <v>951</v>
      </c>
      <c r="I394" s="9" t="s">
        <v>46</v>
      </c>
      <c r="J394" s="429" t="str">
        <f>IF(ISBLANK(INDEX('Policy Characteristics'!D:D,MATCH($C394,'Policy Characteristics'!$C:$C,0))),"",INDEX('Policy Characteristics'!D:D,MATCH($C394,'Policy Characteristics'!$C:$C,0)))</f>
        <v>Industry CCS</v>
      </c>
      <c r="K394" s="427" t="str">
        <f>IF(ISBLANK(INDEX('Policy Characteristics'!E:E,MATCH($C394,'Policy Characteristics'!$C:$C,0))),"",INDEX('Policy Characteristics'!E:E,MATCH($C394,'Policy Characteristics'!$C:$C,0)))</f>
        <v>indst CCS</v>
      </c>
      <c r="L394" s="450">
        <f>IF(ISBLANK(INDEX('Policy Characteristics'!F:F,MATCH($C394,'Policy Characteristics'!$C:$C,0))),"",INDEX('Policy Characteristics'!F:F,MATCH($C394,'Policy Characteristics'!$C:$C,0)))</f>
        <v>0</v>
      </c>
      <c r="M394" s="450">
        <f>IF(ISBLANK(INDEX('Policy Characteristics'!G:G,MATCH($C394,'Policy Characteristics'!$C:$C,0))),"",INDEX('Policy Characteristics'!G:G,MATCH($C394,'Policy Characteristics'!$C:$C,0)))</f>
        <v>1</v>
      </c>
      <c r="N394" s="450">
        <f>IF(ISBLANK(INDEX('Policy Characteristics'!H:H,MATCH($C394,'Policy Characteristics'!$C:$C,0))),"",INDEX('Policy Characteristics'!H:H,MATCH($C394,'Policy Characteristics'!$C:$C,0)))</f>
        <v>0.01</v>
      </c>
      <c r="O394" s="427" t="str">
        <f>IF(ISBLANK(INDEX('Policy Characteristics'!I:I,MATCH($C394,'Policy Characteristics'!$C:$C,0))),"",INDEX('Policy Characteristics'!I:I,MATCH($C394,'Policy Characteristics'!$C:$C,0)))</f>
        <v>% of CO2 captured</v>
      </c>
      <c r="P394" s="427"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427" t="str">
        <f>IF(ISBLANK(INDEX('Policy Characteristics'!K:K,MATCH($C394,'Policy Characteristics'!$C:$C,0))),"",INDEX('Policy Characteristics'!K:K,MATCH($C394,'Policy Characteristics'!$C:$C,0)))</f>
        <v>ccs.html#ccs</v>
      </c>
      <c r="R394" s="427" t="str">
        <f>IF(ISBLANK(INDEX('Policy Characteristics'!L:L,MATCH($C394,'Policy Characteristics'!$C:$C,0))),"",INDEX('Policy Characteristics'!L:L,MATCH($C394,'Policy Characteristics'!$C:$C,0)))</f>
        <v>carbon-capture-and-sequestration.html</v>
      </c>
    </row>
    <row r="395" spans="1:18" x14ac:dyDescent="0.75">
      <c r="A395" s="427" t="str">
        <f>IF(ISBLANK(INDEX('Policy Characteristics'!A:A,MATCH($C395,'Policy Characteristics'!$C:$C,0))),"",INDEX('Policy Characteristics'!A:A,MATCH($C395,'Policy Characteristics'!$C:$C,0)))</f>
        <v>Industry</v>
      </c>
      <c r="B395" s="427" t="str">
        <f>IF(ISBLANK(INDEX('Policy Characteristics'!B:B,MATCH($C395,'Policy Characteristics'!$C:$C,0))),"",INDEX('Policy Characteristics'!B:B,MATCH($C395,'Policy Characteristics'!$C:$C,0)))</f>
        <v>Carbon Capture and Sequestration</v>
      </c>
      <c r="C395" s="431" t="str">
        <f t="shared" si="29"/>
        <v>Industry Sector Fraction of Potential Additional CCS Achieved</v>
      </c>
      <c r="D395" s="300" t="s">
        <v>3274</v>
      </c>
      <c r="E395" s="300" t="s">
        <v>3215</v>
      </c>
      <c r="F395" s="211" t="s">
        <v>3236</v>
      </c>
      <c r="G395" s="53" t="s">
        <v>3216</v>
      </c>
      <c r="H395" s="54">
        <v>952</v>
      </c>
      <c r="I395" s="53" t="s">
        <v>45</v>
      </c>
      <c r="J395" s="429" t="str">
        <f>IF(ISBLANK(INDEX('Policy Characteristics'!D:D,MATCH($C395,'Policy Characteristics'!$C:$C,0))),"",INDEX('Policy Characteristics'!D:D,MATCH($C395,'Policy Characteristics'!$C:$C,0)))</f>
        <v>Industry CCS</v>
      </c>
      <c r="K395" s="427" t="str">
        <f>IF(ISBLANK(INDEX('Policy Characteristics'!E:E,MATCH($C395,'Policy Characteristics'!$C:$C,0))),"",INDEX('Policy Characteristics'!E:E,MATCH($C395,'Policy Characteristics'!$C:$C,0)))</f>
        <v>indst CCS</v>
      </c>
      <c r="L395" s="450">
        <f>IF(ISBLANK(INDEX('Policy Characteristics'!F:F,MATCH($C395,'Policy Characteristics'!$C:$C,0))),"",INDEX('Policy Characteristics'!F:F,MATCH($C395,'Policy Characteristics'!$C:$C,0)))</f>
        <v>0</v>
      </c>
      <c r="M395" s="450">
        <f>IF(ISBLANK(INDEX('Policy Characteristics'!G:G,MATCH($C395,'Policy Characteristics'!$C:$C,0))),"",INDEX('Policy Characteristics'!G:G,MATCH($C395,'Policy Characteristics'!$C:$C,0)))</f>
        <v>1</v>
      </c>
      <c r="N395" s="450">
        <f>IF(ISBLANK(INDEX('Policy Characteristics'!H:H,MATCH($C395,'Policy Characteristics'!$C:$C,0))),"",INDEX('Policy Characteristics'!H:H,MATCH($C395,'Policy Characteristics'!$C:$C,0)))</f>
        <v>0.01</v>
      </c>
      <c r="O395" s="427" t="str">
        <f>IF(ISBLANK(INDEX('Policy Characteristics'!I:I,MATCH($C395,'Policy Characteristics'!$C:$C,0))),"",INDEX('Policy Characteristics'!I:I,MATCH($C395,'Policy Characteristics'!$C:$C,0)))</f>
        <v>% of CO2 captured</v>
      </c>
      <c r="P395" s="427"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427" t="str">
        <f>IF(ISBLANK(INDEX('Policy Characteristics'!K:K,MATCH($C395,'Policy Characteristics'!$C:$C,0))),"",INDEX('Policy Characteristics'!K:K,MATCH($C395,'Policy Characteristics'!$C:$C,0)))</f>
        <v>ccs.html#ccs</v>
      </c>
      <c r="R395" s="427" t="str">
        <f>IF(ISBLANK(INDEX('Policy Characteristics'!L:L,MATCH($C395,'Policy Characteristics'!$C:$C,0))),"",INDEX('Policy Characteristics'!L:L,MATCH($C395,'Policy Characteristics'!$C:$C,0)))</f>
        <v>carbon-capture-and-sequestration.html</v>
      </c>
    </row>
    <row r="396" spans="1:18" x14ac:dyDescent="0.75">
      <c r="A396" s="427" t="str">
        <f>IF(ISBLANK(INDEX('Policy Characteristics'!A:A,MATCH($C396,'Policy Characteristics'!$C:$C,0))),"",INDEX('Policy Characteristics'!A:A,MATCH($C396,'Policy Characteristics'!$C:$C,0)))</f>
        <v>Industry</v>
      </c>
      <c r="B396" s="427" t="str">
        <f>IF(ISBLANK(INDEX('Policy Characteristics'!B:B,MATCH($C396,'Policy Characteristics'!$C:$C,0))),"",INDEX('Policy Characteristics'!B:B,MATCH($C396,'Policy Characteristics'!$C:$C,0)))</f>
        <v>Carbon Capture and Sequestration</v>
      </c>
      <c r="C396" s="431" t="str">
        <f t="shared" si="29"/>
        <v>Industry Sector Fraction of Potential Additional CCS Achieved</v>
      </c>
      <c r="D396" s="300" t="s">
        <v>3274</v>
      </c>
      <c r="E396" s="300" t="s">
        <v>2646</v>
      </c>
      <c r="F396" s="211" t="s">
        <v>3236</v>
      </c>
      <c r="G396" s="53" t="s">
        <v>3217</v>
      </c>
      <c r="H396" s="54">
        <v>953</v>
      </c>
      <c r="I396" s="9" t="s">
        <v>46</v>
      </c>
      <c r="J396" s="429" t="str">
        <f>IF(ISBLANK(INDEX('Policy Characteristics'!D:D,MATCH($C396,'Policy Characteristics'!$C:$C,0))),"",INDEX('Policy Characteristics'!D:D,MATCH($C396,'Policy Characteristics'!$C:$C,0)))</f>
        <v>Industry CCS</v>
      </c>
      <c r="K396" s="427" t="str">
        <f>IF(ISBLANK(INDEX('Policy Characteristics'!E:E,MATCH($C396,'Policy Characteristics'!$C:$C,0))),"",INDEX('Policy Characteristics'!E:E,MATCH($C396,'Policy Characteristics'!$C:$C,0)))</f>
        <v>indst CCS</v>
      </c>
      <c r="L396" s="450">
        <f>IF(ISBLANK(INDEX('Policy Characteristics'!F:F,MATCH($C396,'Policy Characteristics'!$C:$C,0))),"",INDEX('Policy Characteristics'!F:F,MATCH($C396,'Policy Characteristics'!$C:$C,0)))</f>
        <v>0</v>
      </c>
      <c r="M396" s="450">
        <f>IF(ISBLANK(INDEX('Policy Characteristics'!G:G,MATCH($C396,'Policy Characteristics'!$C:$C,0))),"",INDEX('Policy Characteristics'!G:G,MATCH($C396,'Policy Characteristics'!$C:$C,0)))</f>
        <v>1</v>
      </c>
      <c r="N396" s="450">
        <f>IF(ISBLANK(INDEX('Policy Characteristics'!H:H,MATCH($C396,'Policy Characteristics'!$C:$C,0))),"",INDEX('Policy Characteristics'!H:H,MATCH($C396,'Policy Characteristics'!$C:$C,0)))</f>
        <v>0.01</v>
      </c>
      <c r="O396" s="427" t="str">
        <f>IF(ISBLANK(INDEX('Policy Characteristics'!I:I,MATCH($C396,'Policy Characteristics'!$C:$C,0))),"",INDEX('Policy Characteristics'!I:I,MATCH($C396,'Policy Characteristics'!$C:$C,0)))</f>
        <v>% of CO2 captured</v>
      </c>
      <c r="P396" s="427"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427" t="str">
        <f>IF(ISBLANK(INDEX('Policy Characteristics'!K:K,MATCH($C396,'Policy Characteristics'!$C:$C,0))),"",INDEX('Policy Characteristics'!K:K,MATCH($C396,'Policy Characteristics'!$C:$C,0)))</f>
        <v>ccs.html#ccs</v>
      </c>
      <c r="R396" s="427" t="str">
        <f>IF(ISBLANK(INDEX('Policy Characteristics'!L:L,MATCH($C396,'Policy Characteristics'!$C:$C,0))),"",INDEX('Policy Characteristics'!L:L,MATCH($C396,'Policy Characteristics'!$C:$C,0)))</f>
        <v>carbon-capture-and-sequestration.html</v>
      </c>
    </row>
    <row r="397" spans="1:18" x14ac:dyDescent="0.75">
      <c r="A397" s="427" t="str">
        <f>IF(ISBLANK(INDEX('Policy Characteristics'!A:A,MATCH($C397,'Policy Characteristics'!$C:$C,0))),"",INDEX('Policy Characteristics'!A:A,MATCH($C397,'Policy Characteristics'!$C:$C,0)))</f>
        <v>Industry</v>
      </c>
      <c r="B397" s="427" t="str">
        <f>IF(ISBLANK(INDEX('Policy Characteristics'!B:B,MATCH($C397,'Policy Characteristics'!$C:$C,0))),"",INDEX('Policy Characteristics'!B:B,MATCH($C397,'Policy Characteristics'!$C:$C,0)))</f>
        <v>Carbon Capture and Sequestration</v>
      </c>
      <c r="C397" s="431" t="str">
        <f t="shared" si="29"/>
        <v>Industry Sector Fraction of Potential Additional CCS Achieved</v>
      </c>
      <c r="D397" s="300" t="s">
        <v>3275</v>
      </c>
      <c r="E397" s="300" t="s">
        <v>3215</v>
      </c>
      <c r="F397" s="211" t="s">
        <v>3278</v>
      </c>
      <c r="G397" s="53" t="s">
        <v>3216</v>
      </c>
      <c r="H397" s="54">
        <v>954</v>
      </c>
      <c r="I397" s="9" t="s">
        <v>46</v>
      </c>
      <c r="J397" s="429" t="str">
        <f>IF(ISBLANK(INDEX('Policy Characteristics'!D:D,MATCH($C397,'Policy Characteristics'!$C:$C,0))),"",INDEX('Policy Characteristics'!D:D,MATCH($C397,'Policy Characteristics'!$C:$C,0)))</f>
        <v>Industry CCS</v>
      </c>
      <c r="K397" s="427" t="str">
        <f>IF(ISBLANK(INDEX('Policy Characteristics'!E:E,MATCH($C397,'Policy Characteristics'!$C:$C,0))),"",INDEX('Policy Characteristics'!E:E,MATCH($C397,'Policy Characteristics'!$C:$C,0)))</f>
        <v>indst CCS</v>
      </c>
      <c r="L397" s="450">
        <f>IF(ISBLANK(INDEX('Policy Characteristics'!F:F,MATCH($C397,'Policy Characteristics'!$C:$C,0))),"",INDEX('Policy Characteristics'!F:F,MATCH($C397,'Policy Characteristics'!$C:$C,0)))</f>
        <v>0</v>
      </c>
      <c r="M397" s="450">
        <f>IF(ISBLANK(INDEX('Policy Characteristics'!G:G,MATCH($C397,'Policy Characteristics'!$C:$C,0))),"",INDEX('Policy Characteristics'!G:G,MATCH($C397,'Policy Characteristics'!$C:$C,0)))</f>
        <v>1</v>
      </c>
      <c r="N397" s="450">
        <f>IF(ISBLANK(INDEX('Policy Characteristics'!H:H,MATCH($C397,'Policy Characteristics'!$C:$C,0))),"",INDEX('Policy Characteristics'!H:H,MATCH($C397,'Policy Characteristics'!$C:$C,0)))</f>
        <v>0.01</v>
      </c>
      <c r="O397" s="427" t="str">
        <f>IF(ISBLANK(INDEX('Policy Characteristics'!I:I,MATCH($C397,'Policy Characteristics'!$C:$C,0))),"",INDEX('Policy Characteristics'!I:I,MATCH($C397,'Policy Characteristics'!$C:$C,0)))</f>
        <v>% of CO2 captured</v>
      </c>
      <c r="P397" s="427"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427" t="str">
        <f>IF(ISBLANK(INDEX('Policy Characteristics'!K:K,MATCH($C397,'Policy Characteristics'!$C:$C,0))),"",INDEX('Policy Characteristics'!K:K,MATCH($C397,'Policy Characteristics'!$C:$C,0)))</f>
        <v>ccs.html#ccs</v>
      </c>
      <c r="R397" s="427" t="str">
        <f>IF(ISBLANK(INDEX('Policy Characteristics'!L:L,MATCH($C397,'Policy Characteristics'!$C:$C,0))),"",INDEX('Policy Characteristics'!L:L,MATCH($C397,'Policy Characteristics'!$C:$C,0)))</f>
        <v>carbon-capture-and-sequestration.html</v>
      </c>
    </row>
    <row r="398" spans="1:18" x14ac:dyDescent="0.75">
      <c r="A398" s="427" t="str">
        <f>IF(ISBLANK(INDEX('Policy Characteristics'!A:A,MATCH($C398,'Policy Characteristics'!$C:$C,0))),"",INDEX('Policy Characteristics'!A:A,MATCH($C398,'Policy Characteristics'!$C:$C,0)))</f>
        <v>Industry</v>
      </c>
      <c r="B398" s="427" t="str">
        <f>IF(ISBLANK(INDEX('Policy Characteristics'!B:B,MATCH($C398,'Policy Characteristics'!$C:$C,0))),"",INDEX('Policy Characteristics'!B:B,MATCH($C398,'Policy Characteristics'!$C:$C,0)))</f>
        <v>Carbon Capture and Sequestration</v>
      </c>
      <c r="C398" s="431" t="str">
        <f t="shared" si="29"/>
        <v>Industry Sector Fraction of Potential Additional CCS Achieved</v>
      </c>
      <c r="D398" s="300" t="s">
        <v>3275</v>
      </c>
      <c r="E398" s="300" t="s">
        <v>2646</v>
      </c>
      <c r="F398" s="211" t="s">
        <v>3278</v>
      </c>
      <c r="G398" s="53" t="s">
        <v>3217</v>
      </c>
      <c r="H398" s="54">
        <v>955</v>
      </c>
      <c r="I398" s="9" t="s">
        <v>46</v>
      </c>
      <c r="J398" s="429" t="str">
        <f>IF(ISBLANK(INDEX('Policy Characteristics'!D:D,MATCH($C398,'Policy Characteristics'!$C:$C,0))),"",INDEX('Policy Characteristics'!D:D,MATCH($C398,'Policy Characteristics'!$C:$C,0)))</f>
        <v>Industry CCS</v>
      </c>
      <c r="K398" s="427" t="str">
        <f>IF(ISBLANK(INDEX('Policy Characteristics'!E:E,MATCH($C398,'Policy Characteristics'!$C:$C,0))),"",INDEX('Policy Characteristics'!E:E,MATCH($C398,'Policy Characteristics'!$C:$C,0)))</f>
        <v>indst CCS</v>
      </c>
      <c r="L398" s="450">
        <f>IF(ISBLANK(INDEX('Policy Characteristics'!F:F,MATCH($C398,'Policy Characteristics'!$C:$C,0))),"",INDEX('Policy Characteristics'!F:F,MATCH($C398,'Policy Characteristics'!$C:$C,0)))</f>
        <v>0</v>
      </c>
      <c r="M398" s="450">
        <f>IF(ISBLANK(INDEX('Policy Characteristics'!G:G,MATCH($C398,'Policy Characteristics'!$C:$C,0))),"",INDEX('Policy Characteristics'!G:G,MATCH($C398,'Policy Characteristics'!$C:$C,0)))</f>
        <v>1</v>
      </c>
      <c r="N398" s="450">
        <f>IF(ISBLANK(INDEX('Policy Characteristics'!H:H,MATCH($C398,'Policy Characteristics'!$C:$C,0))),"",INDEX('Policy Characteristics'!H:H,MATCH($C398,'Policy Characteristics'!$C:$C,0)))</f>
        <v>0.01</v>
      </c>
      <c r="O398" s="427" t="str">
        <f>IF(ISBLANK(INDEX('Policy Characteristics'!I:I,MATCH($C398,'Policy Characteristics'!$C:$C,0))),"",INDEX('Policy Characteristics'!I:I,MATCH($C398,'Policy Characteristics'!$C:$C,0)))</f>
        <v>% of CO2 captured</v>
      </c>
      <c r="P398" s="427"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427" t="str">
        <f>IF(ISBLANK(INDEX('Policy Characteristics'!K:K,MATCH($C398,'Policy Characteristics'!$C:$C,0))),"",INDEX('Policy Characteristics'!K:K,MATCH($C398,'Policy Characteristics'!$C:$C,0)))</f>
        <v>ccs.html#ccs</v>
      </c>
      <c r="R398" s="427" t="str">
        <f>IF(ISBLANK(INDEX('Policy Characteristics'!L:L,MATCH($C398,'Policy Characteristics'!$C:$C,0))),"",INDEX('Policy Characteristics'!L:L,MATCH($C398,'Policy Characteristics'!$C:$C,0)))</f>
        <v>carbon-capture-and-sequestration.html</v>
      </c>
    </row>
    <row r="399" spans="1:18" x14ac:dyDescent="0.75">
      <c r="A399" s="427" t="str">
        <f>IF(ISBLANK(INDEX('Policy Characteristics'!A:A,MATCH($C399,'Policy Characteristics'!$C:$C,0))),"",INDEX('Policy Characteristics'!A:A,MATCH($C399,'Policy Characteristics'!$C:$C,0)))</f>
        <v>Industry</v>
      </c>
      <c r="B399" s="427" t="str">
        <f>IF(ISBLANK(INDEX('Policy Characteristics'!B:B,MATCH($C399,'Policy Characteristics'!$C:$C,0))),"",INDEX('Policy Characteristics'!B:B,MATCH($C399,'Policy Characteristics'!$C:$C,0)))</f>
        <v>Carbon Capture and Sequestration</v>
      </c>
      <c r="C399" s="431" t="str">
        <f t="shared" si="29"/>
        <v>Industry Sector Fraction of Potential Additional CCS Achieved</v>
      </c>
      <c r="D399" s="300" t="s">
        <v>3276</v>
      </c>
      <c r="E399" s="300" t="s">
        <v>3215</v>
      </c>
      <c r="F399" s="211" t="s">
        <v>3237</v>
      </c>
      <c r="G399" s="53" t="s">
        <v>3216</v>
      </c>
      <c r="H399" s="54">
        <v>956</v>
      </c>
      <c r="I399" s="9" t="s">
        <v>46</v>
      </c>
      <c r="J399" s="429" t="str">
        <f>IF(ISBLANK(INDEX('Policy Characteristics'!D:D,MATCH($C399,'Policy Characteristics'!$C:$C,0))),"",INDEX('Policy Characteristics'!D:D,MATCH($C399,'Policy Characteristics'!$C:$C,0)))</f>
        <v>Industry CCS</v>
      </c>
      <c r="K399" s="427" t="str">
        <f>IF(ISBLANK(INDEX('Policy Characteristics'!E:E,MATCH($C399,'Policy Characteristics'!$C:$C,0))),"",INDEX('Policy Characteristics'!E:E,MATCH($C399,'Policy Characteristics'!$C:$C,0)))</f>
        <v>indst CCS</v>
      </c>
      <c r="L399" s="450">
        <f>IF(ISBLANK(INDEX('Policy Characteristics'!F:F,MATCH($C399,'Policy Characteristics'!$C:$C,0))),"",INDEX('Policy Characteristics'!F:F,MATCH($C399,'Policy Characteristics'!$C:$C,0)))</f>
        <v>0</v>
      </c>
      <c r="M399" s="450">
        <f>IF(ISBLANK(INDEX('Policy Characteristics'!G:G,MATCH($C399,'Policy Characteristics'!$C:$C,0))),"",INDEX('Policy Characteristics'!G:G,MATCH($C399,'Policy Characteristics'!$C:$C,0)))</f>
        <v>1</v>
      </c>
      <c r="N399" s="450">
        <f>IF(ISBLANK(INDEX('Policy Characteristics'!H:H,MATCH($C399,'Policy Characteristics'!$C:$C,0))),"",INDEX('Policy Characteristics'!H:H,MATCH($C399,'Policy Characteristics'!$C:$C,0)))</f>
        <v>0.01</v>
      </c>
      <c r="O399" s="427" t="str">
        <f>IF(ISBLANK(INDEX('Policy Characteristics'!I:I,MATCH($C399,'Policy Characteristics'!$C:$C,0))),"",INDEX('Policy Characteristics'!I:I,MATCH($C399,'Policy Characteristics'!$C:$C,0)))</f>
        <v>% of CO2 captured</v>
      </c>
      <c r="P399" s="427"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427" t="str">
        <f>IF(ISBLANK(INDEX('Policy Characteristics'!K:K,MATCH($C399,'Policy Characteristics'!$C:$C,0))),"",INDEX('Policy Characteristics'!K:K,MATCH($C399,'Policy Characteristics'!$C:$C,0)))</f>
        <v>ccs.html#ccs</v>
      </c>
      <c r="R399" s="427" t="str">
        <f>IF(ISBLANK(INDEX('Policy Characteristics'!L:L,MATCH($C399,'Policy Characteristics'!$C:$C,0))),"",INDEX('Policy Characteristics'!L:L,MATCH($C399,'Policy Characteristics'!$C:$C,0)))</f>
        <v>carbon-capture-and-sequestration.html</v>
      </c>
    </row>
    <row r="400" spans="1:18" x14ac:dyDescent="0.75">
      <c r="A400" s="427" t="str">
        <f>IF(ISBLANK(INDEX('Policy Characteristics'!A:A,MATCH($C400,'Policy Characteristics'!$C:$C,0))),"",INDEX('Policy Characteristics'!A:A,MATCH($C400,'Policy Characteristics'!$C:$C,0)))</f>
        <v>Industry</v>
      </c>
      <c r="B400" s="427" t="str">
        <f>IF(ISBLANK(INDEX('Policy Characteristics'!B:B,MATCH($C400,'Policy Characteristics'!$C:$C,0))),"",INDEX('Policy Characteristics'!B:B,MATCH($C400,'Policy Characteristics'!$C:$C,0)))</f>
        <v>Carbon Capture and Sequestration</v>
      </c>
      <c r="C400" s="431" t="str">
        <f t="shared" si="29"/>
        <v>Industry Sector Fraction of Potential Additional CCS Achieved</v>
      </c>
      <c r="D400" s="300" t="s">
        <v>3276</v>
      </c>
      <c r="E400" s="300" t="s">
        <v>2646</v>
      </c>
      <c r="F400" s="211" t="s">
        <v>3237</v>
      </c>
      <c r="G400" s="53" t="s">
        <v>3217</v>
      </c>
      <c r="H400" s="54">
        <v>957</v>
      </c>
      <c r="I400" s="9" t="s">
        <v>46</v>
      </c>
      <c r="J400" s="429" t="str">
        <f>IF(ISBLANK(INDEX('Policy Characteristics'!D:D,MATCH($C400,'Policy Characteristics'!$C:$C,0))),"",INDEX('Policy Characteristics'!D:D,MATCH($C400,'Policy Characteristics'!$C:$C,0)))</f>
        <v>Industry CCS</v>
      </c>
      <c r="K400" s="427" t="str">
        <f>IF(ISBLANK(INDEX('Policy Characteristics'!E:E,MATCH($C400,'Policy Characteristics'!$C:$C,0))),"",INDEX('Policy Characteristics'!E:E,MATCH($C400,'Policy Characteristics'!$C:$C,0)))</f>
        <v>indst CCS</v>
      </c>
      <c r="L400" s="450">
        <f>IF(ISBLANK(INDEX('Policy Characteristics'!F:F,MATCH($C400,'Policy Characteristics'!$C:$C,0))),"",INDEX('Policy Characteristics'!F:F,MATCH($C400,'Policy Characteristics'!$C:$C,0)))</f>
        <v>0</v>
      </c>
      <c r="M400" s="450">
        <f>IF(ISBLANK(INDEX('Policy Characteristics'!G:G,MATCH($C400,'Policy Characteristics'!$C:$C,0))),"",INDEX('Policy Characteristics'!G:G,MATCH($C400,'Policy Characteristics'!$C:$C,0)))</f>
        <v>1</v>
      </c>
      <c r="N400" s="450">
        <f>IF(ISBLANK(INDEX('Policy Characteristics'!H:H,MATCH($C400,'Policy Characteristics'!$C:$C,0))),"",INDEX('Policy Characteristics'!H:H,MATCH($C400,'Policy Characteristics'!$C:$C,0)))</f>
        <v>0.01</v>
      </c>
      <c r="O400" s="427" t="str">
        <f>IF(ISBLANK(INDEX('Policy Characteristics'!I:I,MATCH($C400,'Policy Characteristics'!$C:$C,0))),"",INDEX('Policy Characteristics'!I:I,MATCH($C400,'Policy Characteristics'!$C:$C,0)))</f>
        <v>% of CO2 captured</v>
      </c>
      <c r="P400" s="427"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427" t="str">
        <f>IF(ISBLANK(INDEX('Policy Characteristics'!K:K,MATCH($C400,'Policy Characteristics'!$C:$C,0))),"",INDEX('Policy Characteristics'!K:K,MATCH($C400,'Policy Characteristics'!$C:$C,0)))</f>
        <v>ccs.html#ccs</v>
      </c>
      <c r="R400" s="427" t="str">
        <f>IF(ISBLANK(INDEX('Policy Characteristics'!L:L,MATCH($C400,'Policy Characteristics'!$C:$C,0))),"",INDEX('Policy Characteristics'!L:L,MATCH($C400,'Policy Characteristics'!$C:$C,0)))</f>
        <v>carbon-capture-and-sequestration.html</v>
      </c>
    </row>
    <row r="401" spans="1:18" x14ac:dyDescent="0.75">
      <c r="A401" s="427" t="str">
        <f>IF(ISBLANK(INDEX('Policy Characteristics'!A:A,MATCH($C401,'Policy Characteristics'!$C:$C,0))),"",INDEX('Policy Characteristics'!A:A,MATCH($C401,'Policy Characteristics'!$C:$C,0)))</f>
        <v>Industry</v>
      </c>
      <c r="B401" s="427" t="str">
        <f>IF(ISBLANK(INDEX('Policy Characteristics'!B:B,MATCH($C401,'Policy Characteristics'!$C:$C,0))),"",INDEX('Policy Characteristics'!B:B,MATCH($C401,'Policy Characteristics'!$C:$C,0)))</f>
        <v>Cement Clinker Substitution</v>
      </c>
      <c r="C401" s="432" t="s">
        <v>2908</v>
      </c>
      <c r="D401" s="53"/>
      <c r="E401" s="53"/>
      <c r="F401" s="53"/>
      <c r="G401" s="53"/>
      <c r="H401" s="54">
        <v>43</v>
      </c>
      <c r="I401" s="53" t="s">
        <v>45</v>
      </c>
      <c r="J401" s="429" t="str">
        <f>IF(ISBLANK(INDEX('Policy Characteristics'!D:D,MATCH($C401,'Policy Characteristics'!$C:$C,0))),"",INDEX('Policy Characteristics'!D:D,MATCH($C401,'Policy Characteristics'!$C:$C,0)))</f>
        <v>Cement Clinker Substitution</v>
      </c>
      <c r="K401" s="427" t="str">
        <f>IF(ISBLANK(INDEX('Policy Characteristics'!E:E,MATCH($C401,'Policy Characteristics'!$C:$C,0))),"",INDEX('Policy Characteristics'!E:E,MATCH($C401,'Policy Characteristics'!$C:$C,0)))</f>
        <v>indst cement measures</v>
      </c>
      <c r="L401" s="450">
        <f>IF(ISBLANK(INDEX('Policy Characteristics'!F:F,MATCH($C401,'Policy Characteristics'!$C:$C,0))),"",INDEX('Policy Characteristics'!F:F,MATCH($C401,'Policy Characteristics'!$C:$C,0)))</f>
        <v>0</v>
      </c>
      <c r="M401" s="450">
        <f>IF(ISBLANK(INDEX('Policy Characteristics'!G:G,MATCH($C401,'Policy Characteristics'!$C:$C,0))),"",INDEX('Policy Characteristics'!G:G,MATCH($C401,'Policy Characteristics'!$C:$C,0)))</f>
        <v>1</v>
      </c>
      <c r="N401" s="450">
        <f>IF(ISBLANK(INDEX('Policy Characteristics'!H:H,MATCH($C401,'Policy Characteristics'!$C:$C,0))),"",INDEX('Policy Characteristics'!H:H,MATCH($C401,'Policy Characteristics'!$C:$C,0)))</f>
        <v>0.01</v>
      </c>
      <c r="O401" s="427" t="str">
        <f>IF(ISBLANK(INDEX('Policy Characteristics'!I:I,MATCH($C401,'Policy Characteristics'!$C:$C,0))),"",INDEX('Policy Characteristics'!I:I,MATCH($C401,'Policy Characteristics'!$C:$C,0)))</f>
        <v>% of potential achieved</v>
      </c>
      <c r="P401" s="427" t="str">
        <f>IF(ISBLANK(INDEX('Policy Characteristics'!J:J,MATCH($C401,'Policy Characteristics'!$C:$C,0))),"",INDEX('Policy Characteristics'!J:J,MATCH($C401,'Policy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01" s="427" t="str">
        <f>IF(ISBLANK(INDEX('Policy Characteristics'!K:K,MATCH($C401,'Policy Characteristics'!$C:$C,0))),"",INDEX('Policy Characteristics'!K:K,MATCH($C401,'Policy Characteristics'!$C:$C,0)))</f>
        <v>industry-ag-main.html#clinker</v>
      </c>
      <c r="R401" s="427" t="str">
        <f>IF(ISBLANK(INDEX('Policy Characteristics'!L:L,MATCH($C401,'Policy Characteristics'!$C:$C,0))),"",INDEX('Policy Characteristics'!L:L,MATCH($C401,'Policy Characteristics'!$C:$C,0)))</f>
        <v>cement-clinker-substitution.html</v>
      </c>
    </row>
    <row r="402" spans="1:18" s="5" customFormat="1" x14ac:dyDescent="0.75">
      <c r="A402" s="427" t="str">
        <f>IF(ISBLANK(INDEX('Policy Characteristics'!A:A,MATCH($C402,'Policy Characteristics'!$C:$C,0))),"",INDEX('Policy Characteristics'!A:A,MATCH($C402,'Policy Characteristics'!$C:$C,0)))</f>
        <v>Industry</v>
      </c>
      <c r="B402" s="427" t="str">
        <f>IF(ISBLANK(INDEX('Policy Characteristics'!B:B,MATCH($C402,'Policy Characteristics'!$C:$C,0))),"",INDEX('Policy Characteristics'!B:B,MATCH($C402,'Policy Characteristics'!$C:$C,0)))</f>
        <v>Cogeneration and Waste Heat Recovery</v>
      </c>
      <c r="C402" s="432" t="s">
        <v>299</v>
      </c>
      <c r="D402" s="53"/>
      <c r="E402" s="53"/>
      <c r="F402" s="53"/>
      <c r="G402" s="53"/>
      <c r="H402" s="54">
        <v>44</v>
      </c>
      <c r="I402" s="53" t="s">
        <v>45</v>
      </c>
      <c r="J402" s="429" t="str">
        <f>IF(ISBLANK(INDEX('Policy Characteristics'!D:D,MATCH($C402,'Policy Characteristics'!$C:$C,0))),"",INDEX('Policy Characteristics'!D:D,MATCH($C402,'Policy Characteristics'!$C:$C,0)))</f>
        <v>Cogeneration and Waste Heat Recovery</v>
      </c>
      <c r="K402" s="427" t="str">
        <f>IF(ISBLANK(INDEX('Policy Characteristics'!E:E,MATCH($C402,'Policy Characteristics'!$C:$C,0))),"",INDEX('Policy Characteristics'!E:E,MATCH($C402,'Policy Characteristics'!$C:$C,0)))</f>
        <v>indst CHP</v>
      </c>
      <c r="L402" s="450">
        <f>IF(ISBLANK(INDEX('Policy Characteristics'!F:F,MATCH($C402,'Policy Characteristics'!$C:$C,0))),"",INDEX('Policy Characteristics'!F:F,MATCH($C402,'Policy Characteristics'!$C:$C,0)))</f>
        <v>0</v>
      </c>
      <c r="M402" s="450">
        <f>IF(ISBLANK(INDEX('Policy Characteristics'!G:G,MATCH($C402,'Policy Characteristics'!$C:$C,0))),"",INDEX('Policy Characteristics'!G:G,MATCH($C402,'Policy Characteristics'!$C:$C,0)))</f>
        <v>1</v>
      </c>
      <c r="N402" s="450">
        <f>IF(ISBLANK(INDEX('Policy Characteristics'!H:H,MATCH($C402,'Policy Characteristics'!$C:$C,0))),"",INDEX('Policy Characteristics'!H:H,MATCH($C402,'Policy Characteristics'!$C:$C,0)))</f>
        <v>0.01</v>
      </c>
      <c r="O402" s="427" t="str">
        <f>IF(ISBLANK(INDEX('Policy Characteristics'!I:I,MATCH($C402,'Policy Characteristics'!$C:$C,0))),"",INDEX('Policy Characteristics'!I:I,MATCH($C402,'Policy Characteristics'!$C:$C,0)))</f>
        <v>% of potential achieved</v>
      </c>
      <c r="P402" s="427" t="str">
        <f>IF(ISBLANK(INDEX('Policy Characteristics'!J:J,MATCH($C402,'Policy Characteristics'!$C:$C,0))),"",INDEX('Policy Characteristics'!J:J,MATCH($C402,'Policy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02" s="427" t="str">
        <f>IF(ISBLANK(INDEX('Policy Characteristics'!K:K,MATCH($C402,'Policy Characteristics'!$C:$C,0))),"",INDEX('Policy Characteristics'!K:K,MATCH($C402,'Policy Characteristics'!$C:$C,0)))</f>
        <v>industry-ag-main.html#cogen</v>
      </c>
      <c r="R402" s="427" t="str">
        <f>IF(ISBLANK(INDEX('Policy Characteristics'!L:L,MATCH($C402,'Policy Characteristics'!$C:$C,0))),"",INDEX('Policy Characteristics'!L:L,MATCH($C402,'Policy Characteristics'!$C:$C,0)))</f>
        <v>cogeneration-and-waste-heat-recovery.html</v>
      </c>
    </row>
    <row r="403" spans="1:18" s="5" customFormat="1" x14ac:dyDescent="0.75">
      <c r="A403" s="427" t="str">
        <f>IF(ISBLANK(INDEX('Policy Characteristics'!A:A,MATCH($C403,'Policy Characteristics'!$C:$C,0))),"",INDEX('Policy Characteristics'!A:A,MATCH($C403,'Policy Characteristics'!$C:$C,0)))</f>
        <v>Industry</v>
      </c>
      <c r="B403" s="427" t="str">
        <f>IF(ISBLANK(INDEX('Policy Characteristics'!B:B,MATCH($C403,'Policy Characteristics'!$C:$C,0))),"",INDEX('Policy Characteristics'!B:B,MATCH($C403,'Policy Characteristics'!$C:$C,0)))</f>
        <v>Early Retirement of Industrial Facilities</v>
      </c>
      <c r="C403" s="432" t="s">
        <v>60</v>
      </c>
      <c r="D403" s="53"/>
      <c r="E403" s="53"/>
      <c r="F403" s="53"/>
      <c r="G403" s="53"/>
      <c r="H403" s="54">
        <v>45</v>
      </c>
      <c r="I403" s="53" t="s">
        <v>45</v>
      </c>
      <c r="J403" s="429" t="str">
        <f>IF(ISBLANK(INDEX('Policy Characteristics'!D:D,MATCH($C403,'Policy Characteristics'!$C:$C,0))),"",INDEX('Policy Characteristics'!D:D,MATCH($C403,'Policy Characteristics'!$C:$C,0)))</f>
        <v>Early Retirement of Industrial Facilities</v>
      </c>
      <c r="K403" s="427" t="str">
        <f>IF(ISBLANK(INDEX('Policy Characteristics'!E:E,MATCH($C403,'Policy Characteristics'!$C:$C,0))),"",INDEX('Policy Characteristics'!E:E,MATCH($C403,'Policy Characteristics'!$C:$C,0)))</f>
        <v>indst early retirement</v>
      </c>
      <c r="L403" s="450">
        <f>IF(ISBLANK(INDEX('Policy Characteristics'!F:F,MATCH($C403,'Policy Characteristics'!$C:$C,0))),"",INDEX('Policy Characteristics'!F:F,MATCH($C403,'Policy Characteristics'!$C:$C,0)))</f>
        <v>0</v>
      </c>
      <c r="M403" s="450">
        <f>IF(ISBLANK(INDEX('Policy Characteristics'!G:G,MATCH($C403,'Policy Characteristics'!$C:$C,0))),"",INDEX('Policy Characteristics'!G:G,MATCH($C403,'Policy Characteristics'!$C:$C,0)))</f>
        <v>1</v>
      </c>
      <c r="N403" s="450">
        <f>IF(ISBLANK(INDEX('Policy Characteristics'!H:H,MATCH($C403,'Policy Characteristics'!$C:$C,0))),"",INDEX('Policy Characteristics'!H:H,MATCH($C403,'Policy Characteristics'!$C:$C,0)))</f>
        <v>0.01</v>
      </c>
      <c r="O403" s="427" t="str">
        <f>IF(ISBLANK(INDEX('Policy Characteristics'!I:I,MATCH($C403,'Policy Characteristics'!$C:$C,0))),"",INDEX('Policy Characteristics'!I:I,MATCH($C403,'Policy Characteristics'!$C:$C,0)))</f>
        <v>% of potential achieved</v>
      </c>
      <c r="P403" s="427" t="str">
        <f>IF(ISBLANK(INDEX('Policy Characteristics'!J:J,MATCH($C403,'Policy Characteristics'!$C:$C,0))),"",INDEX('Policy Characteristics'!J:J,MATCH($C403,'Policy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03" s="427" t="str">
        <f>IF(ISBLANK(INDEX('Policy Characteristics'!K:K,MATCH($C403,'Policy Characteristics'!$C:$C,0))),"",INDEX('Policy Characteristics'!K:K,MATCH($C403,'Policy Characteristics'!$C:$C,0)))</f>
        <v>industry-ag-main.html#early-ret</v>
      </c>
      <c r="R403" s="427" t="str">
        <f>IF(ISBLANK(INDEX('Policy Characteristics'!L:L,MATCH($C403,'Policy Characteristics'!$C:$C,0))),"",INDEX('Policy Characteristics'!L:L,MATCH($C403,'Policy Characteristics'!$C:$C,0)))</f>
        <v>early-retirement-of-industrial-facilities.html</v>
      </c>
    </row>
    <row r="404" spans="1:18" s="5" customFormat="1" x14ac:dyDescent="0.75">
      <c r="A404" s="427" t="str">
        <f>IF(ISBLANK(INDEX('Policy Characteristics'!A:A,MATCH($C404,'Policy Characteristics'!$C:$C,0))),"",INDEX('Policy Characteristics'!A:A,MATCH($C404,'Policy Characteristics'!$C:$C,0)))</f>
        <v>Industry</v>
      </c>
      <c r="B404" s="427" t="str">
        <f>IF(ISBLANK(INDEX('Policy Characteristics'!B:B,MATCH($C404,'Policy Characteristics'!$C:$C,0))),"",INDEX('Policy Characteristics'!B:B,MATCH($C404,'Policy Characteristics'!$C:$C,0)))</f>
        <v>Industry Energy Efficiency Standards</v>
      </c>
      <c r="C404" s="432" t="s">
        <v>300</v>
      </c>
      <c r="D404" s="53" t="s">
        <v>3252</v>
      </c>
      <c r="E404" s="53" t="s">
        <v>2480</v>
      </c>
      <c r="F404" s="211" t="s">
        <v>3277</v>
      </c>
      <c r="G404" s="53" t="s">
        <v>2486</v>
      </c>
      <c r="H404" s="54">
        <v>958</v>
      </c>
      <c r="I404" s="53" t="s">
        <v>45</v>
      </c>
      <c r="J404" s="429" t="str">
        <f>IF(ISBLANK(INDEX('Policy Characteristics'!D:D,MATCH($C404,'Policy Characteristics'!$C:$C,0))),"",INDEX('Policy Characteristics'!D:D,MATCH($C404,'Policy Characteristics'!$C:$C,0)))</f>
        <v>Industry Energy Efficiency Standards</v>
      </c>
      <c r="K404" s="427" t="str">
        <f>IF(ISBLANK(INDEX('Policy Characteristics'!E:E,MATCH($C404,'Policy Characteristics'!$C:$C,0))),"",INDEX('Policy Characteristics'!E:E,MATCH($C404,'Policy Characteristics'!$C:$C,0)))</f>
        <v>indst efficiency standards</v>
      </c>
      <c r="L404" s="450">
        <f>IF(ISBLANK(INDEX('Policy Characteristics'!F:F,MATCH($C404,'Policy Characteristics'!$C:$C,0))),"",INDEX('Policy Characteristics'!F:F,MATCH($C404,'Policy Characteristics'!$C:$C,0)))</f>
        <v>0</v>
      </c>
      <c r="M404" s="450">
        <f>IF(ISBLANK(INDEX('Policy Characteristics'!G:G,MATCH($C404,'Policy Characteristics'!$C:$C,0))),"",INDEX('Policy Characteristics'!G:G,MATCH($C404,'Policy Characteristics'!$C:$C,0)))</f>
        <v>0.25</v>
      </c>
      <c r="N404" s="450">
        <f>IF(ISBLANK(INDEX('Policy Characteristics'!H:H,MATCH($C404,'Policy Characteristics'!$C:$C,0))),"",INDEX('Policy Characteristics'!H:H,MATCH($C404,'Policy Characteristics'!$C:$C,0)))</f>
        <v>0.01</v>
      </c>
      <c r="O404" s="427" t="str">
        <f>IF(ISBLANK(INDEX('Policy Characteristics'!I:I,MATCH($C404,'Policy Characteristics'!$C:$C,0))),"",INDEX('Policy Characteristics'!I:I,MATCH($C404,'Policy Characteristics'!$C:$C,0)))</f>
        <v>% reduction in energy use</v>
      </c>
      <c r="P404" s="427" t="str">
        <f>IF(ISBLANK(INDEX('Policy Characteristics'!J:J,MATCH($C404,'Policy Characteristics'!$C:$C,0))),"",INDEX('Policy Characteristics'!J:J,MATCH($C404,'Policy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4" s="427" t="str">
        <f>IF(ISBLANK(INDEX('Policy Characteristics'!K:K,MATCH($C404,'Policy Characteristics'!$C:$C,0))),"",INDEX('Policy Characteristics'!K:K,MATCH($C404,'Policy Characteristics'!$C:$C,0)))</f>
        <v>industry-ag-main.html#eff-stds</v>
      </c>
      <c r="R404" s="427" t="str">
        <f>IF(ISBLANK(INDEX('Policy Characteristics'!L:L,MATCH($C404,'Policy Characteristics'!$C:$C,0))),"",INDEX('Policy Characteristics'!L:L,MATCH($C404,'Policy Characteristics'!$C:$C,0)))</f>
        <v>industry-energy-efficiency-standards.html</v>
      </c>
    </row>
    <row r="405" spans="1:18" s="5" customFormat="1" x14ac:dyDescent="0.75">
      <c r="A405" s="427" t="str">
        <f>IF(ISBLANK(INDEX('Policy Characteristics'!A:A,MATCH($C405,'Policy Characteristics'!$C:$C,0))),"",INDEX('Policy Characteristics'!A:A,MATCH($C405,'Policy Characteristics'!$C:$C,0)))</f>
        <v>Industry</v>
      </c>
      <c r="B405" s="427" t="str">
        <f>IF(ISBLANK(INDEX('Policy Characteristics'!B:B,MATCH($C405,'Policy Characteristics'!$C:$C,0))),"",INDEX('Policy Characteristics'!B:B,MATCH($C405,'Policy Characteristics'!$C:$C,0)))</f>
        <v>Industry Energy Efficiency Standards</v>
      </c>
      <c r="C405" s="431" t="str">
        <f t="shared" ref="C405:C420" si="30">C$404</f>
        <v>Percentage Improvement in Eqpt Efficiency Standards above BAU</v>
      </c>
      <c r="D405" s="53" t="s">
        <v>3252</v>
      </c>
      <c r="E405" s="53" t="s">
        <v>2481</v>
      </c>
      <c r="F405" s="211" t="s">
        <v>3277</v>
      </c>
      <c r="G405" s="53" t="s">
        <v>2489</v>
      </c>
      <c r="H405" s="54">
        <v>959</v>
      </c>
      <c r="I405" s="53" t="s">
        <v>46</v>
      </c>
      <c r="J405" s="429" t="str">
        <f>IF(ISBLANK(INDEX('Policy Characteristics'!D:D,MATCH($C405,'Policy Characteristics'!$C:$C,0))),"",INDEX('Policy Characteristics'!D:D,MATCH($C405,'Policy Characteristics'!$C:$C,0)))</f>
        <v>Industry Energy Efficiency Standards</v>
      </c>
      <c r="K405" s="427" t="str">
        <f>IF(ISBLANK(INDEX('Policy Characteristics'!E:E,MATCH($C405,'Policy Characteristics'!$C:$C,0))),"",INDEX('Policy Characteristics'!E:E,MATCH($C405,'Policy Characteristics'!$C:$C,0)))</f>
        <v>indst efficiency standards</v>
      </c>
      <c r="L405" s="450">
        <f>IF(ISBLANK(INDEX('Policy Characteristics'!F:F,MATCH($C405,'Policy Characteristics'!$C:$C,0))),"",INDEX('Policy Characteristics'!F:F,MATCH($C405,'Policy Characteristics'!$C:$C,0)))</f>
        <v>0</v>
      </c>
      <c r="M405" s="450">
        <f>IF(ISBLANK(INDEX('Policy Characteristics'!G:G,MATCH($C405,'Policy Characteristics'!$C:$C,0))),"",INDEX('Policy Characteristics'!G:G,MATCH($C405,'Policy Characteristics'!$C:$C,0)))</f>
        <v>0.25</v>
      </c>
      <c r="N405" s="450">
        <f>IF(ISBLANK(INDEX('Policy Characteristics'!H:H,MATCH($C405,'Policy Characteristics'!$C:$C,0))),"",INDEX('Policy Characteristics'!H:H,MATCH($C405,'Policy Characteristics'!$C:$C,0)))</f>
        <v>0.01</v>
      </c>
      <c r="O405" s="427" t="str">
        <f>IF(ISBLANK(INDEX('Policy Characteristics'!I:I,MATCH($C405,'Policy Characteristics'!$C:$C,0))),"",INDEX('Policy Characteristics'!I:I,MATCH($C405,'Policy Characteristics'!$C:$C,0)))</f>
        <v>% reduction in energy use</v>
      </c>
      <c r="P405" s="427" t="str">
        <f>IF(ISBLANK(INDEX('Policy Characteristics'!J:J,MATCH($C405,'Policy Characteristics'!$C:$C,0))),"",INDEX('Policy Characteristics'!J:J,MATCH($C405,'Policy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5" s="427" t="str">
        <f>IF(ISBLANK(INDEX('Policy Characteristics'!K:K,MATCH($C405,'Policy Characteristics'!$C:$C,0))),"",INDEX('Policy Characteristics'!K:K,MATCH($C405,'Policy Characteristics'!$C:$C,0)))</f>
        <v>industry-ag-main.html#eff-stds</v>
      </c>
      <c r="R405" s="427" t="str">
        <f>IF(ISBLANK(INDEX('Policy Characteristics'!L:L,MATCH($C405,'Policy Characteristics'!$C:$C,0))),"",INDEX('Policy Characteristics'!L:L,MATCH($C405,'Policy Characteristics'!$C:$C,0)))</f>
        <v>industry-energy-efficiency-standards.html</v>
      </c>
    </row>
    <row r="406" spans="1:18" s="5" customFormat="1" x14ac:dyDescent="0.75">
      <c r="A406" s="427" t="str">
        <f>IF(ISBLANK(INDEX('Policy Characteristics'!A:A,MATCH($C406,'Policy Characteristics'!$C:$C,0))),"",INDEX('Policy Characteristics'!A:A,MATCH($C406,'Policy Characteristics'!$C:$C,0)))</f>
        <v>Industry</v>
      </c>
      <c r="B406" s="427" t="str">
        <f>IF(ISBLANK(INDEX('Policy Characteristics'!B:B,MATCH($C406,'Policy Characteristics'!$C:$C,0))),"",INDEX('Policy Characteristics'!B:B,MATCH($C406,'Policy Characteristics'!$C:$C,0)))</f>
        <v>Industry Energy Efficiency Standards</v>
      </c>
      <c r="C406" s="431" t="str">
        <f t="shared" si="30"/>
        <v>Percentage Improvement in Eqpt Efficiency Standards above BAU</v>
      </c>
      <c r="D406" s="53" t="s">
        <v>3252</v>
      </c>
      <c r="E406" s="53" t="s">
        <v>2482</v>
      </c>
      <c r="F406" s="211" t="s">
        <v>3277</v>
      </c>
      <c r="G406" s="53" t="s">
        <v>2490</v>
      </c>
      <c r="H406" s="54">
        <v>960</v>
      </c>
      <c r="I406" s="53" t="s">
        <v>45</v>
      </c>
      <c r="J406" s="429" t="str">
        <f>IF(ISBLANK(INDEX('Policy Characteristics'!D:D,MATCH($C406,'Policy Characteristics'!$C:$C,0))),"",INDEX('Policy Characteristics'!D:D,MATCH($C406,'Policy Characteristics'!$C:$C,0)))</f>
        <v>Industry Energy Efficiency Standards</v>
      </c>
      <c r="K406" s="427" t="str">
        <f>IF(ISBLANK(INDEX('Policy Characteristics'!E:E,MATCH($C406,'Policy Characteristics'!$C:$C,0))),"",INDEX('Policy Characteristics'!E:E,MATCH($C406,'Policy Characteristics'!$C:$C,0)))</f>
        <v>indst efficiency standards</v>
      </c>
      <c r="L406" s="450">
        <f>IF(ISBLANK(INDEX('Policy Characteristics'!F:F,MATCH($C406,'Policy Characteristics'!$C:$C,0))),"",INDEX('Policy Characteristics'!F:F,MATCH($C406,'Policy Characteristics'!$C:$C,0)))</f>
        <v>0</v>
      </c>
      <c r="M406" s="450">
        <f>IF(ISBLANK(INDEX('Policy Characteristics'!G:G,MATCH($C406,'Policy Characteristics'!$C:$C,0))),"",INDEX('Policy Characteristics'!G:G,MATCH($C406,'Policy Characteristics'!$C:$C,0)))</f>
        <v>0.25</v>
      </c>
      <c r="N406" s="450">
        <f>IF(ISBLANK(INDEX('Policy Characteristics'!H:H,MATCH($C406,'Policy Characteristics'!$C:$C,0))),"",INDEX('Policy Characteristics'!H:H,MATCH($C406,'Policy Characteristics'!$C:$C,0)))</f>
        <v>0.01</v>
      </c>
      <c r="O406" s="427" t="str">
        <f>IF(ISBLANK(INDEX('Policy Characteristics'!I:I,MATCH($C406,'Policy Characteristics'!$C:$C,0))),"",INDEX('Policy Characteristics'!I:I,MATCH($C406,'Policy Characteristics'!$C:$C,0)))</f>
        <v>% reduction in energy use</v>
      </c>
      <c r="P406" s="427" t="str">
        <f>IF(ISBLANK(INDEX('Policy Characteristics'!J:J,MATCH($C406,'Policy Characteristics'!$C:$C,0))),"",INDEX('Policy Characteristics'!J:J,MATCH($C406,'Policy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6" s="427" t="str">
        <f>IF(ISBLANK(INDEX('Policy Characteristics'!K:K,MATCH($C406,'Policy Characteristics'!$C:$C,0))),"",INDEX('Policy Characteristics'!K:K,MATCH($C406,'Policy Characteristics'!$C:$C,0)))</f>
        <v>industry-ag-main.html#eff-stds</v>
      </c>
      <c r="R406" s="427" t="str">
        <f>IF(ISBLANK(INDEX('Policy Characteristics'!L:L,MATCH($C406,'Policy Characteristics'!$C:$C,0))),"",INDEX('Policy Characteristics'!L:L,MATCH($C406,'Policy Characteristics'!$C:$C,0)))</f>
        <v>industry-energy-efficiency-standards.html</v>
      </c>
    </row>
    <row r="407" spans="1:18" s="5" customFormat="1" x14ac:dyDescent="0.75">
      <c r="A407" s="427" t="str">
        <f>IF(ISBLANK(INDEX('Policy Characteristics'!A:A,MATCH($C407,'Policy Characteristics'!$C:$C,0))),"",INDEX('Policy Characteristics'!A:A,MATCH($C407,'Policy Characteristics'!$C:$C,0)))</f>
        <v>Industry</v>
      </c>
      <c r="B407" s="427" t="str">
        <f>IF(ISBLANK(INDEX('Policy Characteristics'!B:B,MATCH($C407,'Policy Characteristics'!$C:$C,0))),"",INDEX('Policy Characteristics'!B:B,MATCH($C407,'Policy Characteristics'!$C:$C,0)))</f>
        <v>Industry Energy Efficiency Standards</v>
      </c>
      <c r="C407" s="431" t="str">
        <f t="shared" si="30"/>
        <v>Percentage Improvement in Eqpt Efficiency Standards above BAU</v>
      </c>
      <c r="D407" s="53" t="s">
        <v>3252</v>
      </c>
      <c r="E407" s="53" t="s">
        <v>2483</v>
      </c>
      <c r="F407" s="211" t="s">
        <v>3277</v>
      </c>
      <c r="G407" s="53" t="s">
        <v>2487</v>
      </c>
      <c r="H407" s="54">
        <v>961</v>
      </c>
      <c r="I407" s="53" t="s">
        <v>46</v>
      </c>
      <c r="J407" s="429" t="str">
        <f>IF(ISBLANK(INDEX('Policy Characteristics'!D:D,MATCH($C407,'Policy Characteristics'!$C:$C,0))),"",INDEX('Policy Characteristics'!D:D,MATCH($C407,'Policy Characteristics'!$C:$C,0)))</f>
        <v>Industry Energy Efficiency Standards</v>
      </c>
      <c r="K407" s="427" t="str">
        <f>IF(ISBLANK(INDEX('Policy Characteristics'!E:E,MATCH($C407,'Policy Characteristics'!$C:$C,0))),"",INDEX('Policy Characteristics'!E:E,MATCH($C407,'Policy Characteristics'!$C:$C,0)))</f>
        <v>indst efficiency standards</v>
      </c>
      <c r="L407" s="450">
        <f>IF(ISBLANK(INDEX('Policy Characteristics'!F:F,MATCH($C407,'Policy Characteristics'!$C:$C,0))),"",INDEX('Policy Characteristics'!F:F,MATCH($C407,'Policy Characteristics'!$C:$C,0)))</f>
        <v>0</v>
      </c>
      <c r="M407" s="450">
        <f>IF(ISBLANK(INDEX('Policy Characteristics'!G:G,MATCH($C407,'Policy Characteristics'!$C:$C,0))),"",INDEX('Policy Characteristics'!G:G,MATCH($C407,'Policy Characteristics'!$C:$C,0)))</f>
        <v>0.25</v>
      </c>
      <c r="N407" s="450">
        <f>IF(ISBLANK(INDEX('Policy Characteristics'!H:H,MATCH($C407,'Policy Characteristics'!$C:$C,0))),"",INDEX('Policy Characteristics'!H:H,MATCH($C407,'Policy Characteristics'!$C:$C,0)))</f>
        <v>0.01</v>
      </c>
      <c r="O407" s="427" t="str">
        <f>IF(ISBLANK(INDEX('Policy Characteristics'!I:I,MATCH($C407,'Policy Characteristics'!$C:$C,0))),"",INDEX('Policy Characteristics'!I:I,MATCH($C407,'Policy Characteristics'!$C:$C,0)))</f>
        <v>% reduction in energy use</v>
      </c>
      <c r="P407" s="427" t="str">
        <f>IF(ISBLANK(INDEX('Policy Characteristics'!J:J,MATCH($C407,'Policy Characteristics'!$C:$C,0))),"",INDEX('Policy Characteristics'!J:J,MATCH($C407,'Policy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7" s="427" t="str">
        <f>IF(ISBLANK(INDEX('Policy Characteristics'!K:K,MATCH($C407,'Policy Characteristics'!$C:$C,0))),"",INDEX('Policy Characteristics'!K:K,MATCH($C407,'Policy Characteristics'!$C:$C,0)))</f>
        <v>industry-ag-main.html#eff-stds</v>
      </c>
      <c r="R407" s="427" t="str">
        <f>IF(ISBLANK(INDEX('Policy Characteristics'!L:L,MATCH($C407,'Policy Characteristics'!$C:$C,0))),"",INDEX('Policy Characteristics'!L:L,MATCH($C407,'Policy Characteristics'!$C:$C,0)))</f>
        <v>industry-energy-efficiency-standards.html</v>
      </c>
    </row>
    <row r="408" spans="1:18" s="5" customFormat="1" x14ac:dyDescent="0.75">
      <c r="A408" s="427" t="str">
        <f>IF(ISBLANK(INDEX('Policy Characteristics'!A:A,MATCH($C408,'Policy Characteristics'!$C:$C,0))),"",INDEX('Policy Characteristics'!A:A,MATCH($C408,'Policy Characteristics'!$C:$C,0)))</f>
        <v>Industry</v>
      </c>
      <c r="B408" s="427" t="str">
        <f>IF(ISBLANK(INDEX('Policy Characteristics'!B:B,MATCH($C408,'Policy Characteristics'!$C:$C,0))),"",INDEX('Policy Characteristics'!B:B,MATCH($C408,'Policy Characteristics'!$C:$C,0)))</f>
        <v>Industry Energy Efficiency Standards</v>
      </c>
      <c r="C408" s="431" t="str">
        <f t="shared" si="30"/>
        <v>Percentage Improvement in Eqpt Efficiency Standards above BAU</v>
      </c>
      <c r="D408" s="53" t="s">
        <v>3252</v>
      </c>
      <c r="E408" s="53" t="s">
        <v>2484</v>
      </c>
      <c r="F408" s="211" t="s">
        <v>3277</v>
      </c>
      <c r="G408" s="53" t="s">
        <v>2488</v>
      </c>
      <c r="H408" s="54">
        <v>962</v>
      </c>
      <c r="I408" s="53" t="s">
        <v>45</v>
      </c>
      <c r="J408" s="429" t="str">
        <f>IF(ISBLANK(INDEX('Policy Characteristics'!D:D,MATCH($C408,'Policy Characteristics'!$C:$C,0))),"",INDEX('Policy Characteristics'!D:D,MATCH($C408,'Policy Characteristics'!$C:$C,0)))</f>
        <v>Industry Energy Efficiency Standards</v>
      </c>
      <c r="K408" s="427" t="str">
        <f>IF(ISBLANK(INDEX('Policy Characteristics'!E:E,MATCH($C408,'Policy Characteristics'!$C:$C,0))),"",INDEX('Policy Characteristics'!E:E,MATCH($C408,'Policy Characteristics'!$C:$C,0)))</f>
        <v>indst efficiency standards</v>
      </c>
      <c r="L408" s="450">
        <f>IF(ISBLANK(INDEX('Policy Characteristics'!F:F,MATCH($C408,'Policy Characteristics'!$C:$C,0))),"",INDEX('Policy Characteristics'!F:F,MATCH($C408,'Policy Characteristics'!$C:$C,0)))</f>
        <v>0</v>
      </c>
      <c r="M408" s="450">
        <f>IF(ISBLANK(INDEX('Policy Characteristics'!G:G,MATCH($C408,'Policy Characteristics'!$C:$C,0))),"",INDEX('Policy Characteristics'!G:G,MATCH($C408,'Policy Characteristics'!$C:$C,0)))</f>
        <v>0.25</v>
      </c>
      <c r="N408" s="450">
        <f>IF(ISBLANK(INDEX('Policy Characteristics'!H:H,MATCH($C408,'Policy Characteristics'!$C:$C,0))),"",INDEX('Policy Characteristics'!H:H,MATCH($C408,'Policy Characteristics'!$C:$C,0)))</f>
        <v>0.01</v>
      </c>
      <c r="O408" s="427" t="str">
        <f>IF(ISBLANK(INDEX('Policy Characteristics'!I:I,MATCH($C408,'Policy Characteristics'!$C:$C,0))),"",INDEX('Policy Characteristics'!I:I,MATCH($C408,'Policy Characteristics'!$C:$C,0)))</f>
        <v>% reduction in energy use</v>
      </c>
      <c r="P408" s="427" t="str">
        <f>IF(ISBLANK(INDEX('Policy Characteristics'!J:J,MATCH($C408,'Policy Characteristics'!$C:$C,0))),"",INDEX('Policy Characteristics'!J:J,MATCH($C408,'Policy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8" s="427" t="str">
        <f>IF(ISBLANK(INDEX('Policy Characteristics'!K:K,MATCH($C408,'Policy Characteristics'!$C:$C,0))),"",INDEX('Policy Characteristics'!K:K,MATCH($C408,'Policy Characteristics'!$C:$C,0)))</f>
        <v>industry-ag-main.html#eff-stds</v>
      </c>
      <c r="R408" s="427" t="str">
        <f>IF(ISBLANK(INDEX('Policy Characteristics'!L:L,MATCH($C408,'Policy Characteristics'!$C:$C,0))),"",INDEX('Policy Characteristics'!L:L,MATCH($C408,'Policy Characteristics'!$C:$C,0)))</f>
        <v>industry-energy-efficiency-standards.html</v>
      </c>
    </row>
    <row r="409" spans="1:18" s="5" customFormat="1" x14ac:dyDescent="0.75">
      <c r="A409" s="427" t="str">
        <f>IF(ISBLANK(INDEX('Policy Characteristics'!A:A,MATCH($C409,'Policy Characteristics'!$C:$C,0))),"",INDEX('Policy Characteristics'!A:A,MATCH($C409,'Policy Characteristics'!$C:$C,0)))</f>
        <v>Industry</v>
      </c>
      <c r="B409" s="427" t="str">
        <f>IF(ISBLANK(INDEX('Policy Characteristics'!B:B,MATCH($C409,'Policy Characteristics'!$C:$C,0))),"",INDEX('Policy Characteristics'!B:B,MATCH($C409,'Policy Characteristics'!$C:$C,0)))</f>
        <v>Industry Energy Efficiency Standards</v>
      </c>
      <c r="C409" s="431" t="str">
        <f t="shared" si="30"/>
        <v>Percentage Improvement in Eqpt Efficiency Standards above BAU</v>
      </c>
      <c r="D409" s="53" t="s">
        <v>3252</v>
      </c>
      <c r="E409" s="53" t="s">
        <v>2485</v>
      </c>
      <c r="F409" s="211" t="s">
        <v>3277</v>
      </c>
      <c r="G409" s="53" t="s">
        <v>2491</v>
      </c>
      <c r="H409" s="54">
        <v>963</v>
      </c>
      <c r="I409" s="53" t="s">
        <v>46</v>
      </c>
      <c r="J409" s="429" t="str">
        <f>IF(ISBLANK(INDEX('Policy Characteristics'!D:D,MATCH($C409,'Policy Characteristics'!$C:$C,0))),"",INDEX('Policy Characteristics'!D:D,MATCH($C409,'Policy Characteristics'!$C:$C,0)))</f>
        <v>Industry Energy Efficiency Standards</v>
      </c>
      <c r="K409" s="427" t="str">
        <f>IF(ISBLANK(INDEX('Policy Characteristics'!E:E,MATCH($C409,'Policy Characteristics'!$C:$C,0))),"",INDEX('Policy Characteristics'!E:E,MATCH($C409,'Policy Characteristics'!$C:$C,0)))</f>
        <v>indst efficiency standards</v>
      </c>
      <c r="L409" s="450">
        <f>IF(ISBLANK(INDEX('Policy Characteristics'!F:F,MATCH($C409,'Policy Characteristics'!$C:$C,0))),"",INDEX('Policy Characteristics'!F:F,MATCH($C409,'Policy Characteristics'!$C:$C,0)))</f>
        <v>0</v>
      </c>
      <c r="M409" s="450">
        <f>IF(ISBLANK(INDEX('Policy Characteristics'!G:G,MATCH($C409,'Policy Characteristics'!$C:$C,0))),"",INDEX('Policy Characteristics'!G:G,MATCH($C409,'Policy Characteristics'!$C:$C,0)))</f>
        <v>0.25</v>
      </c>
      <c r="N409" s="450">
        <f>IF(ISBLANK(INDEX('Policy Characteristics'!H:H,MATCH($C409,'Policy Characteristics'!$C:$C,0))),"",INDEX('Policy Characteristics'!H:H,MATCH($C409,'Policy Characteristics'!$C:$C,0)))</f>
        <v>0.01</v>
      </c>
      <c r="O409" s="427" t="str">
        <f>IF(ISBLANK(INDEX('Policy Characteristics'!I:I,MATCH($C409,'Policy Characteristics'!$C:$C,0))),"",INDEX('Policy Characteristics'!I:I,MATCH($C409,'Policy Characteristics'!$C:$C,0)))</f>
        <v>% reduction in energy use</v>
      </c>
      <c r="P409" s="427" t="str">
        <f>IF(ISBLANK(INDEX('Policy Characteristics'!J:J,MATCH($C409,'Policy Characteristics'!$C:$C,0))),"",INDEX('Policy Characteristics'!J:J,MATCH($C409,'Policy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9" s="427" t="str">
        <f>IF(ISBLANK(INDEX('Policy Characteristics'!K:K,MATCH($C409,'Policy Characteristics'!$C:$C,0))),"",INDEX('Policy Characteristics'!K:K,MATCH($C409,'Policy Characteristics'!$C:$C,0)))</f>
        <v>industry-ag-main.html#eff-stds</v>
      </c>
      <c r="R409" s="427" t="str">
        <f>IF(ISBLANK(INDEX('Policy Characteristics'!L:L,MATCH($C409,'Policy Characteristics'!$C:$C,0))),"",INDEX('Policy Characteristics'!L:L,MATCH($C409,'Policy Characteristics'!$C:$C,0)))</f>
        <v>industry-energy-efficiency-standards.html</v>
      </c>
    </row>
    <row r="410" spans="1:18" x14ac:dyDescent="0.75">
      <c r="A410" s="427" t="str">
        <f>IF(ISBLANK(INDEX('Policy Characteristics'!A:A,MATCH($C410,'Policy Characteristics'!$C:$C,0))),"",INDEX('Policy Characteristics'!A:A,MATCH($C410,'Policy Characteristics'!$C:$C,0)))</f>
        <v>Industry</v>
      </c>
      <c r="B410" s="427" t="str">
        <f>IF(ISBLANK(INDEX('Policy Characteristics'!B:B,MATCH($C410,'Policy Characteristics'!$C:$C,0))),"",INDEX('Policy Characteristics'!B:B,MATCH($C410,'Policy Characteristics'!$C:$C,0)))</f>
        <v>Industry Energy Efficiency Standards</v>
      </c>
      <c r="C410" s="431" t="str">
        <f>C$404</f>
        <v>Percentage Improvement in Eqpt Efficiency Standards above BAU</v>
      </c>
      <c r="D410" s="53" t="s">
        <v>3252</v>
      </c>
      <c r="E410" s="53" t="s">
        <v>2837</v>
      </c>
      <c r="F410" s="211" t="s">
        <v>3277</v>
      </c>
      <c r="G410" s="53" t="s">
        <v>2840</v>
      </c>
      <c r="H410" s="54">
        <v>964</v>
      </c>
      <c r="I410" s="53" t="s">
        <v>46</v>
      </c>
      <c r="J410" s="429" t="str">
        <f>IF(ISBLANK(INDEX('Policy Characteristics'!D:D,MATCH($C410,'Policy Characteristics'!$C:$C,0))),"",INDEX('Policy Characteristics'!D:D,MATCH($C410,'Policy Characteristics'!$C:$C,0)))</f>
        <v>Industry Energy Efficiency Standards</v>
      </c>
      <c r="K410" s="427" t="str">
        <f>IF(ISBLANK(INDEX('Policy Characteristics'!E:E,MATCH($C410,'Policy Characteristics'!$C:$C,0))),"",INDEX('Policy Characteristics'!E:E,MATCH($C410,'Policy Characteristics'!$C:$C,0)))</f>
        <v>indst efficiency standards</v>
      </c>
      <c r="L410" s="450">
        <f>IF(ISBLANK(INDEX('Policy Characteristics'!F:F,MATCH($C410,'Policy Characteristics'!$C:$C,0))),"",INDEX('Policy Characteristics'!F:F,MATCH($C410,'Policy Characteristics'!$C:$C,0)))</f>
        <v>0</v>
      </c>
      <c r="M410" s="450">
        <f>IF(ISBLANK(INDEX('Policy Characteristics'!G:G,MATCH($C410,'Policy Characteristics'!$C:$C,0))),"",INDEX('Policy Characteristics'!G:G,MATCH($C410,'Policy Characteristics'!$C:$C,0)))</f>
        <v>0.25</v>
      </c>
      <c r="N410" s="450">
        <f>IF(ISBLANK(INDEX('Policy Characteristics'!H:H,MATCH($C410,'Policy Characteristics'!$C:$C,0))),"",INDEX('Policy Characteristics'!H:H,MATCH($C410,'Policy Characteristics'!$C:$C,0)))</f>
        <v>0.01</v>
      </c>
      <c r="O410" s="427" t="str">
        <f>IF(ISBLANK(INDEX('Policy Characteristics'!I:I,MATCH($C410,'Policy Characteristics'!$C:$C,0))),"",INDEX('Policy Characteristics'!I:I,MATCH($C410,'Policy Characteristics'!$C:$C,0)))</f>
        <v>% reduction in energy use</v>
      </c>
      <c r="P410" s="427" t="str">
        <f>IF(ISBLANK(INDEX('Policy Characteristics'!J:J,MATCH($C410,'Policy Characteristics'!$C:$C,0))),"",INDEX('Policy Characteristics'!J:J,MATCH($C410,'Policy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0" s="427" t="str">
        <f>IF(ISBLANK(INDEX('Policy Characteristics'!K:K,MATCH($C410,'Policy Characteristics'!$C:$C,0))),"",INDEX('Policy Characteristics'!K:K,MATCH($C410,'Policy Characteristics'!$C:$C,0)))</f>
        <v>industry-ag-main.html#eff-stds</v>
      </c>
      <c r="R410" s="427" t="str">
        <f>IF(ISBLANK(INDEX('Policy Characteristics'!L:L,MATCH($C410,'Policy Characteristics'!$C:$C,0))),"",INDEX('Policy Characteristics'!L:L,MATCH($C410,'Policy Characteristics'!$C:$C,0)))</f>
        <v>industry-energy-efficiency-standards.html</v>
      </c>
    </row>
    <row r="411" spans="1:18" s="5" customFormat="1" x14ac:dyDescent="0.75">
      <c r="A411" s="427" t="str">
        <f>IF(ISBLANK(INDEX('Policy Characteristics'!A:A,MATCH($C411,'Policy Characteristics'!$C:$C,0))),"",INDEX('Policy Characteristics'!A:A,MATCH($C411,'Policy Characteristics'!$C:$C,0)))</f>
        <v>Industry</v>
      </c>
      <c r="B411" s="427" t="str">
        <f>IF(ISBLANK(INDEX('Policy Characteristics'!B:B,MATCH($C411,'Policy Characteristics'!$C:$C,0))),"",INDEX('Policy Characteristics'!B:B,MATCH($C411,'Policy Characteristics'!$C:$C,0)))</f>
        <v>Industry Energy Efficiency Standards</v>
      </c>
      <c r="C411" s="431" t="str">
        <f t="shared" si="30"/>
        <v>Percentage Improvement in Eqpt Efficiency Standards above BAU</v>
      </c>
      <c r="D411" s="53" t="s">
        <v>3252</v>
      </c>
      <c r="E411" s="53" t="s">
        <v>2838</v>
      </c>
      <c r="F411" s="211" t="s">
        <v>3277</v>
      </c>
      <c r="G411" s="53" t="s">
        <v>2842</v>
      </c>
      <c r="H411" s="54">
        <v>965</v>
      </c>
      <c r="I411" s="53" t="s">
        <v>45</v>
      </c>
      <c r="J411" s="429" t="str">
        <f>IF(ISBLANK(INDEX('Policy Characteristics'!D:D,MATCH($C411,'Policy Characteristics'!$C:$C,0))),"",INDEX('Policy Characteristics'!D:D,MATCH($C411,'Policy Characteristics'!$C:$C,0)))</f>
        <v>Industry Energy Efficiency Standards</v>
      </c>
      <c r="K411" s="427" t="str">
        <f>IF(ISBLANK(INDEX('Policy Characteristics'!E:E,MATCH($C411,'Policy Characteristics'!$C:$C,0))),"",INDEX('Policy Characteristics'!E:E,MATCH($C411,'Policy Characteristics'!$C:$C,0)))</f>
        <v>indst efficiency standards</v>
      </c>
      <c r="L411" s="450">
        <f>IF(ISBLANK(INDEX('Policy Characteristics'!F:F,MATCH($C411,'Policy Characteristics'!$C:$C,0))),"",INDEX('Policy Characteristics'!F:F,MATCH($C411,'Policy Characteristics'!$C:$C,0)))</f>
        <v>0</v>
      </c>
      <c r="M411" s="450">
        <f>IF(ISBLANK(INDEX('Policy Characteristics'!G:G,MATCH($C411,'Policy Characteristics'!$C:$C,0))),"",INDEX('Policy Characteristics'!G:G,MATCH($C411,'Policy Characteristics'!$C:$C,0)))</f>
        <v>0.25</v>
      </c>
      <c r="N411" s="450">
        <f>IF(ISBLANK(INDEX('Policy Characteristics'!H:H,MATCH($C411,'Policy Characteristics'!$C:$C,0))),"",INDEX('Policy Characteristics'!H:H,MATCH($C411,'Policy Characteristics'!$C:$C,0)))</f>
        <v>0.01</v>
      </c>
      <c r="O411" s="427" t="str">
        <f>IF(ISBLANK(INDEX('Policy Characteristics'!I:I,MATCH($C411,'Policy Characteristics'!$C:$C,0))),"",INDEX('Policy Characteristics'!I:I,MATCH($C411,'Policy Characteristics'!$C:$C,0)))</f>
        <v>% reduction in energy use</v>
      </c>
      <c r="P411" s="427" t="str">
        <f>IF(ISBLANK(INDEX('Policy Characteristics'!J:J,MATCH($C411,'Policy Characteristics'!$C:$C,0))),"",INDEX('Policy Characteristics'!J:J,MATCH($C411,'Policy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1" s="427" t="str">
        <f>IF(ISBLANK(INDEX('Policy Characteristics'!K:K,MATCH($C411,'Policy Characteristics'!$C:$C,0))),"",INDEX('Policy Characteristics'!K:K,MATCH($C411,'Policy Characteristics'!$C:$C,0)))</f>
        <v>industry-ag-main.html#eff-stds</v>
      </c>
      <c r="R411" s="427" t="str">
        <f>IF(ISBLANK(INDEX('Policy Characteristics'!L:L,MATCH($C411,'Policy Characteristics'!$C:$C,0))),"",INDEX('Policy Characteristics'!L:L,MATCH($C411,'Policy Characteristics'!$C:$C,0)))</f>
        <v>industry-energy-efficiency-standards.html</v>
      </c>
    </row>
    <row r="412" spans="1:18" s="5" customFormat="1" x14ac:dyDescent="0.75">
      <c r="A412" s="427" t="str">
        <f>IF(ISBLANK(INDEX('Policy Characteristics'!A:A,MATCH($C412,'Policy Characteristics'!$C:$C,0))),"",INDEX('Policy Characteristics'!A:A,MATCH($C412,'Policy Characteristics'!$C:$C,0)))</f>
        <v>Industry</v>
      </c>
      <c r="B412" s="427" t="str">
        <f>IF(ISBLANK(INDEX('Policy Characteristics'!B:B,MATCH($C412,'Policy Characteristics'!$C:$C,0))),"",INDEX('Policy Characteristics'!B:B,MATCH($C412,'Policy Characteristics'!$C:$C,0)))</f>
        <v>Industry Energy Efficiency Standards</v>
      </c>
      <c r="C412" s="431" t="str">
        <f t="shared" si="30"/>
        <v>Percentage Improvement in Eqpt Efficiency Standards above BAU</v>
      </c>
      <c r="D412" s="53" t="s">
        <v>3252</v>
      </c>
      <c r="E412" s="53" t="s">
        <v>2839</v>
      </c>
      <c r="F412" s="211" t="s">
        <v>3277</v>
      </c>
      <c r="G412" s="53" t="s">
        <v>2843</v>
      </c>
      <c r="H412" s="54">
        <v>966</v>
      </c>
      <c r="I412" s="53" t="s">
        <v>45</v>
      </c>
      <c r="J412" s="429" t="str">
        <f>IF(ISBLANK(INDEX('Policy Characteristics'!D:D,MATCH($C412,'Policy Characteristics'!$C:$C,0))),"",INDEX('Policy Characteristics'!D:D,MATCH($C412,'Policy Characteristics'!$C:$C,0)))</f>
        <v>Industry Energy Efficiency Standards</v>
      </c>
      <c r="K412" s="427" t="str">
        <f>IF(ISBLANK(INDEX('Policy Characteristics'!E:E,MATCH($C412,'Policy Characteristics'!$C:$C,0))),"",INDEX('Policy Characteristics'!E:E,MATCH($C412,'Policy Characteristics'!$C:$C,0)))</f>
        <v>indst efficiency standards</v>
      </c>
      <c r="L412" s="450">
        <f>IF(ISBLANK(INDEX('Policy Characteristics'!F:F,MATCH($C412,'Policy Characteristics'!$C:$C,0))),"",INDEX('Policy Characteristics'!F:F,MATCH($C412,'Policy Characteristics'!$C:$C,0)))</f>
        <v>0</v>
      </c>
      <c r="M412" s="450">
        <f>IF(ISBLANK(INDEX('Policy Characteristics'!G:G,MATCH($C412,'Policy Characteristics'!$C:$C,0))),"",INDEX('Policy Characteristics'!G:G,MATCH($C412,'Policy Characteristics'!$C:$C,0)))</f>
        <v>0.25</v>
      </c>
      <c r="N412" s="450">
        <f>IF(ISBLANK(INDEX('Policy Characteristics'!H:H,MATCH($C412,'Policy Characteristics'!$C:$C,0))),"",INDEX('Policy Characteristics'!H:H,MATCH($C412,'Policy Characteristics'!$C:$C,0)))</f>
        <v>0.01</v>
      </c>
      <c r="O412" s="427" t="str">
        <f>IF(ISBLANK(INDEX('Policy Characteristics'!I:I,MATCH($C412,'Policy Characteristics'!$C:$C,0))),"",INDEX('Policy Characteristics'!I:I,MATCH($C412,'Policy Characteristics'!$C:$C,0)))</f>
        <v>% reduction in energy use</v>
      </c>
      <c r="P412" s="427" t="str">
        <f>IF(ISBLANK(INDEX('Policy Characteristics'!J:J,MATCH($C412,'Policy Characteristics'!$C:$C,0))),"",INDEX('Policy Characteristics'!J:J,MATCH($C412,'Policy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2" s="427" t="str">
        <f>IF(ISBLANK(INDEX('Policy Characteristics'!K:K,MATCH($C412,'Policy Characteristics'!$C:$C,0))),"",INDEX('Policy Characteristics'!K:K,MATCH($C412,'Policy Characteristics'!$C:$C,0)))</f>
        <v>industry-ag-main.html#eff-stds</v>
      </c>
      <c r="R412" s="427" t="str">
        <f>IF(ISBLANK(INDEX('Policy Characteristics'!L:L,MATCH($C412,'Policy Characteristics'!$C:$C,0))),"",INDEX('Policy Characteristics'!L:L,MATCH($C412,'Policy Characteristics'!$C:$C,0)))</f>
        <v>industry-energy-efficiency-standards.html</v>
      </c>
    </row>
    <row r="413" spans="1:18" s="5" customFormat="1" x14ac:dyDescent="0.75">
      <c r="A413" s="427" t="str">
        <f>IF(ISBLANK(INDEX('Policy Characteristics'!A:A,MATCH($C413,'Policy Characteristics'!$C:$C,0))),"",INDEX('Policy Characteristics'!A:A,MATCH($C413,'Policy Characteristics'!$C:$C,0)))</f>
        <v>Industry</v>
      </c>
      <c r="B413" s="427" t="str">
        <f>IF(ISBLANK(INDEX('Policy Characteristics'!B:B,MATCH($C413,'Policy Characteristics'!$C:$C,0))),"",INDEX('Policy Characteristics'!B:B,MATCH($C413,'Policy Characteristics'!$C:$C,0)))</f>
        <v>Industry Energy Efficiency Standards</v>
      </c>
      <c r="C413" s="431" t="str">
        <f t="shared" si="30"/>
        <v>Percentage Improvement in Eqpt Efficiency Standards above BAU</v>
      </c>
      <c r="D413" s="53" t="s">
        <v>3252</v>
      </c>
      <c r="E413" s="53" t="s">
        <v>2836</v>
      </c>
      <c r="F413" s="211" t="s">
        <v>3277</v>
      </c>
      <c r="G413" s="53" t="s">
        <v>2841</v>
      </c>
      <c r="H413" s="54">
        <v>967</v>
      </c>
      <c r="I413" s="53" t="s">
        <v>46</v>
      </c>
      <c r="J413" s="429" t="str">
        <f>IF(ISBLANK(INDEX('Policy Characteristics'!D:D,MATCH($C413,'Policy Characteristics'!$C:$C,0))),"",INDEX('Policy Characteristics'!D:D,MATCH($C413,'Policy Characteristics'!$C:$C,0)))</f>
        <v>Industry Energy Efficiency Standards</v>
      </c>
      <c r="K413" s="427" t="str">
        <f>IF(ISBLANK(INDEX('Policy Characteristics'!E:E,MATCH($C413,'Policy Characteristics'!$C:$C,0))),"",INDEX('Policy Characteristics'!E:E,MATCH($C413,'Policy Characteristics'!$C:$C,0)))</f>
        <v>indst efficiency standards</v>
      </c>
      <c r="L413" s="450">
        <f>IF(ISBLANK(INDEX('Policy Characteristics'!F:F,MATCH($C413,'Policy Characteristics'!$C:$C,0))),"",INDEX('Policy Characteristics'!F:F,MATCH($C413,'Policy Characteristics'!$C:$C,0)))</f>
        <v>0</v>
      </c>
      <c r="M413" s="450">
        <f>IF(ISBLANK(INDEX('Policy Characteristics'!G:G,MATCH($C413,'Policy Characteristics'!$C:$C,0))),"",INDEX('Policy Characteristics'!G:G,MATCH($C413,'Policy Characteristics'!$C:$C,0)))</f>
        <v>0.25</v>
      </c>
      <c r="N413" s="450">
        <f>IF(ISBLANK(INDEX('Policy Characteristics'!H:H,MATCH($C413,'Policy Characteristics'!$C:$C,0))),"",INDEX('Policy Characteristics'!H:H,MATCH($C413,'Policy Characteristics'!$C:$C,0)))</f>
        <v>0.01</v>
      </c>
      <c r="O413" s="427" t="str">
        <f>IF(ISBLANK(INDEX('Policy Characteristics'!I:I,MATCH($C413,'Policy Characteristics'!$C:$C,0))),"",INDEX('Policy Characteristics'!I:I,MATCH($C413,'Policy Characteristics'!$C:$C,0)))</f>
        <v>% reduction in energy use</v>
      </c>
      <c r="P413" s="427" t="str">
        <f>IF(ISBLANK(INDEX('Policy Characteristics'!J:J,MATCH($C413,'Policy Characteristics'!$C:$C,0))),"",INDEX('Policy Characteristics'!J:J,MATCH($C413,'Policy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3" s="427" t="str">
        <f>IF(ISBLANK(INDEX('Policy Characteristics'!K:K,MATCH($C413,'Policy Characteristics'!$C:$C,0))),"",INDEX('Policy Characteristics'!K:K,MATCH($C413,'Policy Characteristics'!$C:$C,0)))</f>
        <v>industry-ag-main.html#eff-stds</v>
      </c>
      <c r="R413" s="427" t="str">
        <f>IF(ISBLANK(INDEX('Policy Characteristics'!L:L,MATCH($C413,'Policy Characteristics'!$C:$C,0))),"",INDEX('Policy Characteristics'!L:L,MATCH($C413,'Policy Characteristics'!$C:$C,0)))</f>
        <v>industry-energy-efficiency-standards.html</v>
      </c>
    </row>
    <row r="414" spans="1:18" s="5" customFormat="1" x14ac:dyDescent="0.75">
      <c r="A414" s="427" t="str">
        <f>IF(ISBLANK(INDEX('Policy Characteristics'!A:A,MATCH($C414,'Policy Characteristics'!$C:$C,0))),"",INDEX('Policy Characteristics'!A:A,MATCH($C414,'Policy Characteristics'!$C:$C,0)))</f>
        <v>Industry</v>
      </c>
      <c r="B414" s="427" t="str">
        <f>IF(ISBLANK(INDEX('Policy Characteristics'!B:B,MATCH($C414,'Policy Characteristics'!$C:$C,0))),"",INDEX('Policy Characteristics'!B:B,MATCH($C414,'Policy Characteristics'!$C:$C,0)))</f>
        <v>Industry Energy Efficiency Standards</v>
      </c>
      <c r="C414" s="431" t="str">
        <f t="shared" si="30"/>
        <v>Percentage Improvement in Eqpt Efficiency Standards above BAU</v>
      </c>
      <c r="D414" s="9" t="s">
        <v>3253</v>
      </c>
      <c r="E414" s="53" t="s">
        <v>2480</v>
      </c>
      <c r="F414" s="211" t="s">
        <v>2896</v>
      </c>
      <c r="G414" s="53" t="s">
        <v>2486</v>
      </c>
      <c r="H414" s="54">
        <v>968</v>
      </c>
      <c r="I414" s="53" t="s">
        <v>45</v>
      </c>
      <c r="J414" s="429" t="str">
        <f>IF(ISBLANK(INDEX('Policy Characteristics'!D:D,MATCH($C414,'Policy Characteristics'!$C:$C,0))),"",INDEX('Policy Characteristics'!D:D,MATCH($C414,'Policy Characteristics'!$C:$C,0)))</f>
        <v>Industry Energy Efficiency Standards</v>
      </c>
      <c r="K414" s="427" t="str">
        <f>IF(ISBLANK(INDEX('Policy Characteristics'!E:E,MATCH($C414,'Policy Characteristics'!$C:$C,0))),"",INDEX('Policy Characteristics'!E:E,MATCH($C414,'Policy Characteristics'!$C:$C,0)))</f>
        <v>indst efficiency standards</v>
      </c>
      <c r="L414" s="450">
        <f>IF(ISBLANK(INDEX('Policy Characteristics'!F:F,MATCH($C414,'Policy Characteristics'!$C:$C,0))),"",INDEX('Policy Characteristics'!F:F,MATCH($C414,'Policy Characteristics'!$C:$C,0)))</f>
        <v>0</v>
      </c>
      <c r="M414" s="450">
        <f>IF(ISBLANK(INDEX('Policy Characteristics'!G:G,MATCH($C414,'Policy Characteristics'!$C:$C,0))),"",INDEX('Policy Characteristics'!G:G,MATCH($C414,'Policy Characteristics'!$C:$C,0)))</f>
        <v>0.25</v>
      </c>
      <c r="N414" s="450">
        <f>IF(ISBLANK(INDEX('Policy Characteristics'!H:H,MATCH($C414,'Policy Characteristics'!$C:$C,0))),"",INDEX('Policy Characteristics'!H:H,MATCH($C414,'Policy Characteristics'!$C:$C,0)))</f>
        <v>0.01</v>
      </c>
      <c r="O414" s="427" t="str">
        <f>IF(ISBLANK(INDEX('Policy Characteristics'!I:I,MATCH($C414,'Policy Characteristics'!$C:$C,0))),"",INDEX('Policy Characteristics'!I:I,MATCH($C414,'Policy Characteristics'!$C:$C,0)))</f>
        <v>% reduction in energy use</v>
      </c>
      <c r="P414" s="427" t="str">
        <f>IF(ISBLANK(INDEX('Policy Characteristics'!J:J,MATCH($C414,'Policy Characteristics'!$C:$C,0))),"",INDEX('Policy Characteristics'!J:J,MATCH($C414,'Policy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4" s="427" t="str">
        <f>IF(ISBLANK(INDEX('Policy Characteristics'!K:K,MATCH($C414,'Policy Characteristics'!$C:$C,0))),"",INDEX('Policy Characteristics'!K:K,MATCH($C414,'Policy Characteristics'!$C:$C,0)))</f>
        <v>industry-ag-main.html#eff-stds</v>
      </c>
      <c r="R414" s="427" t="str">
        <f>IF(ISBLANK(INDEX('Policy Characteristics'!L:L,MATCH($C414,'Policy Characteristics'!$C:$C,0))),"",INDEX('Policy Characteristics'!L:L,MATCH($C414,'Policy Characteristics'!$C:$C,0)))</f>
        <v>industry-energy-efficiency-standards.html</v>
      </c>
    </row>
    <row r="415" spans="1:18" s="5" customFormat="1" x14ac:dyDescent="0.75">
      <c r="A415" s="427" t="str">
        <f>IF(ISBLANK(INDEX('Policy Characteristics'!A:A,MATCH($C415,'Policy Characteristics'!$C:$C,0))),"",INDEX('Policy Characteristics'!A:A,MATCH($C415,'Policy Characteristics'!$C:$C,0)))</f>
        <v>Industry</v>
      </c>
      <c r="B415" s="427" t="str">
        <f>IF(ISBLANK(INDEX('Policy Characteristics'!B:B,MATCH($C415,'Policy Characteristics'!$C:$C,0))),"",INDEX('Policy Characteristics'!B:B,MATCH($C415,'Policy Characteristics'!$C:$C,0)))</f>
        <v>Industry Energy Efficiency Standards</v>
      </c>
      <c r="C415" s="431" t="str">
        <f t="shared" si="30"/>
        <v>Percentage Improvement in Eqpt Efficiency Standards above BAU</v>
      </c>
      <c r="D415" s="9" t="s">
        <v>3253</v>
      </c>
      <c r="E415" s="53" t="s">
        <v>2481</v>
      </c>
      <c r="F415" s="211" t="s">
        <v>2896</v>
      </c>
      <c r="G415" s="53" t="s">
        <v>2489</v>
      </c>
      <c r="H415" s="54">
        <v>969</v>
      </c>
      <c r="I415" s="53" t="s">
        <v>45</v>
      </c>
      <c r="J415" s="429" t="str">
        <f>IF(ISBLANK(INDEX('Policy Characteristics'!D:D,MATCH($C415,'Policy Characteristics'!$C:$C,0))),"",INDEX('Policy Characteristics'!D:D,MATCH($C415,'Policy Characteristics'!$C:$C,0)))</f>
        <v>Industry Energy Efficiency Standards</v>
      </c>
      <c r="K415" s="427" t="str">
        <f>IF(ISBLANK(INDEX('Policy Characteristics'!E:E,MATCH($C415,'Policy Characteristics'!$C:$C,0))),"",INDEX('Policy Characteristics'!E:E,MATCH($C415,'Policy Characteristics'!$C:$C,0)))</f>
        <v>indst efficiency standards</v>
      </c>
      <c r="L415" s="450">
        <f>IF(ISBLANK(INDEX('Policy Characteristics'!F:F,MATCH($C415,'Policy Characteristics'!$C:$C,0))),"",INDEX('Policy Characteristics'!F:F,MATCH($C415,'Policy Characteristics'!$C:$C,0)))</f>
        <v>0</v>
      </c>
      <c r="M415" s="450">
        <f>IF(ISBLANK(INDEX('Policy Characteristics'!G:G,MATCH($C415,'Policy Characteristics'!$C:$C,0))),"",INDEX('Policy Characteristics'!G:G,MATCH($C415,'Policy Characteristics'!$C:$C,0)))</f>
        <v>0.25</v>
      </c>
      <c r="N415" s="450">
        <f>IF(ISBLANK(INDEX('Policy Characteristics'!H:H,MATCH($C415,'Policy Characteristics'!$C:$C,0))),"",INDEX('Policy Characteristics'!H:H,MATCH($C415,'Policy Characteristics'!$C:$C,0)))</f>
        <v>0.01</v>
      </c>
      <c r="O415" s="427" t="str">
        <f>IF(ISBLANK(INDEX('Policy Characteristics'!I:I,MATCH($C415,'Policy Characteristics'!$C:$C,0))),"",INDEX('Policy Characteristics'!I:I,MATCH($C415,'Policy Characteristics'!$C:$C,0)))</f>
        <v>% reduction in energy use</v>
      </c>
      <c r="P415" s="427" t="str">
        <f>IF(ISBLANK(INDEX('Policy Characteristics'!J:J,MATCH($C415,'Policy Characteristics'!$C:$C,0))),"",INDEX('Policy Characteristics'!J:J,MATCH($C415,'Policy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5" s="427" t="str">
        <f>IF(ISBLANK(INDEX('Policy Characteristics'!K:K,MATCH($C415,'Policy Characteristics'!$C:$C,0))),"",INDEX('Policy Characteristics'!K:K,MATCH($C415,'Policy Characteristics'!$C:$C,0)))</f>
        <v>industry-ag-main.html#eff-stds</v>
      </c>
      <c r="R415" s="427" t="str">
        <f>IF(ISBLANK(INDEX('Policy Characteristics'!L:L,MATCH($C415,'Policy Characteristics'!$C:$C,0))),"",INDEX('Policy Characteristics'!L:L,MATCH($C415,'Policy Characteristics'!$C:$C,0)))</f>
        <v>industry-energy-efficiency-standards.html</v>
      </c>
    </row>
    <row r="416" spans="1:18" s="5" customFormat="1" x14ac:dyDescent="0.75">
      <c r="A416" s="427" t="str">
        <f>IF(ISBLANK(INDEX('Policy Characteristics'!A:A,MATCH($C416,'Policy Characteristics'!$C:$C,0))),"",INDEX('Policy Characteristics'!A:A,MATCH($C416,'Policy Characteristics'!$C:$C,0)))</f>
        <v>Industry</v>
      </c>
      <c r="B416" s="427" t="str">
        <f>IF(ISBLANK(INDEX('Policy Characteristics'!B:B,MATCH($C416,'Policy Characteristics'!$C:$C,0))),"",INDEX('Policy Characteristics'!B:B,MATCH($C416,'Policy Characteristics'!$C:$C,0)))</f>
        <v>Industry Energy Efficiency Standards</v>
      </c>
      <c r="C416" s="431" t="str">
        <f t="shared" si="30"/>
        <v>Percentage Improvement in Eqpt Efficiency Standards above BAU</v>
      </c>
      <c r="D416" s="9" t="s">
        <v>3253</v>
      </c>
      <c r="E416" s="53" t="s">
        <v>2482</v>
      </c>
      <c r="F416" s="211" t="s">
        <v>2896</v>
      </c>
      <c r="G416" s="53" t="s">
        <v>2490</v>
      </c>
      <c r="H416" s="54">
        <v>970</v>
      </c>
      <c r="I416" s="53" t="s">
        <v>45</v>
      </c>
      <c r="J416" s="429" t="str">
        <f>IF(ISBLANK(INDEX('Policy Characteristics'!D:D,MATCH($C416,'Policy Characteristics'!$C:$C,0))),"",INDEX('Policy Characteristics'!D:D,MATCH($C416,'Policy Characteristics'!$C:$C,0)))</f>
        <v>Industry Energy Efficiency Standards</v>
      </c>
      <c r="K416" s="427" t="str">
        <f>IF(ISBLANK(INDEX('Policy Characteristics'!E:E,MATCH($C416,'Policy Characteristics'!$C:$C,0))),"",INDEX('Policy Characteristics'!E:E,MATCH($C416,'Policy Characteristics'!$C:$C,0)))</f>
        <v>indst efficiency standards</v>
      </c>
      <c r="L416" s="450">
        <f>IF(ISBLANK(INDEX('Policy Characteristics'!F:F,MATCH($C416,'Policy Characteristics'!$C:$C,0))),"",INDEX('Policy Characteristics'!F:F,MATCH($C416,'Policy Characteristics'!$C:$C,0)))</f>
        <v>0</v>
      </c>
      <c r="M416" s="450">
        <f>IF(ISBLANK(INDEX('Policy Characteristics'!G:G,MATCH($C416,'Policy Characteristics'!$C:$C,0))),"",INDEX('Policy Characteristics'!G:G,MATCH($C416,'Policy Characteristics'!$C:$C,0)))</f>
        <v>0.25</v>
      </c>
      <c r="N416" s="450">
        <f>IF(ISBLANK(INDEX('Policy Characteristics'!H:H,MATCH($C416,'Policy Characteristics'!$C:$C,0))),"",INDEX('Policy Characteristics'!H:H,MATCH($C416,'Policy Characteristics'!$C:$C,0)))</f>
        <v>0.01</v>
      </c>
      <c r="O416" s="427" t="str">
        <f>IF(ISBLANK(INDEX('Policy Characteristics'!I:I,MATCH($C416,'Policy Characteristics'!$C:$C,0))),"",INDEX('Policy Characteristics'!I:I,MATCH($C416,'Policy Characteristics'!$C:$C,0)))</f>
        <v>% reduction in energy use</v>
      </c>
      <c r="P416" s="427" t="str">
        <f>IF(ISBLANK(INDEX('Policy Characteristics'!J:J,MATCH($C416,'Policy Characteristics'!$C:$C,0))),"",INDEX('Policy Characteristics'!J:J,MATCH($C416,'Policy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6" s="427" t="str">
        <f>IF(ISBLANK(INDEX('Policy Characteristics'!K:K,MATCH($C416,'Policy Characteristics'!$C:$C,0))),"",INDEX('Policy Characteristics'!K:K,MATCH($C416,'Policy Characteristics'!$C:$C,0)))</f>
        <v>industry-ag-main.html#eff-stds</v>
      </c>
      <c r="R416" s="427" t="str">
        <f>IF(ISBLANK(INDEX('Policy Characteristics'!L:L,MATCH($C416,'Policy Characteristics'!$C:$C,0))),"",INDEX('Policy Characteristics'!L:L,MATCH($C416,'Policy Characteristics'!$C:$C,0)))</f>
        <v>industry-energy-efficiency-standards.html</v>
      </c>
    </row>
    <row r="417" spans="1:18" s="5" customFormat="1" x14ac:dyDescent="0.75">
      <c r="A417" s="427" t="str">
        <f>IF(ISBLANK(INDEX('Policy Characteristics'!A:A,MATCH($C417,'Policy Characteristics'!$C:$C,0))),"",INDEX('Policy Characteristics'!A:A,MATCH($C417,'Policy Characteristics'!$C:$C,0)))</f>
        <v>Industry</v>
      </c>
      <c r="B417" s="427" t="str">
        <f>IF(ISBLANK(INDEX('Policy Characteristics'!B:B,MATCH($C417,'Policy Characteristics'!$C:$C,0))),"",INDEX('Policy Characteristics'!B:B,MATCH($C417,'Policy Characteristics'!$C:$C,0)))</f>
        <v>Industry Energy Efficiency Standards</v>
      </c>
      <c r="C417" s="431" t="str">
        <f t="shared" si="30"/>
        <v>Percentage Improvement in Eqpt Efficiency Standards above BAU</v>
      </c>
      <c r="D417" s="9" t="s">
        <v>3253</v>
      </c>
      <c r="E417" s="53" t="s">
        <v>2483</v>
      </c>
      <c r="F417" s="211" t="s">
        <v>2896</v>
      </c>
      <c r="G417" s="53" t="s">
        <v>2487</v>
      </c>
      <c r="H417" s="54">
        <v>971</v>
      </c>
      <c r="I417" s="53" t="s">
        <v>46</v>
      </c>
      <c r="J417" s="429" t="str">
        <f>IF(ISBLANK(INDEX('Policy Characteristics'!D:D,MATCH($C417,'Policy Characteristics'!$C:$C,0))),"",INDEX('Policy Characteristics'!D:D,MATCH($C417,'Policy Characteristics'!$C:$C,0)))</f>
        <v>Industry Energy Efficiency Standards</v>
      </c>
      <c r="K417" s="427" t="str">
        <f>IF(ISBLANK(INDEX('Policy Characteristics'!E:E,MATCH($C417,'Policy Characteristics'!$C:$C,0))),"",INDEX('Policy Characteristics'!E:E,MATCH($C417,'Policy Characteristics'!$C:$C,0)))</f>
        <v>indst efficiency standards</v>
      </c>
      <c r="L417" s="450">
        <f>IF(ISBLANK(INDEX('Policy Characteristics'!F:F,MATCH($C417,'Policy Characteristics'!$C:$C,0))),"",INDEX('Policy Characteristics'!F:F,MATCH($C417,'Policy Characteristics'!$C:$C,0)))</f>
        <v>0</v>
      </c>
      <c r="M417" s="450">
        <f>IF(ISBLANK(INDEX('Policy Characteristics'!G:G,MATCH($C417,'Policy Characteristics'!$C:$C,0))),"",INDEX('Policy Characteristics'!G:G,MATCH($C417,'Policy Characteristics'!$C:$C,0)))</f>
        <v>0.25</v>
      </c>
      <c r="N417" s="450">
        <f>IF(ISBLANK(INDEX('Policy Characteristics'!H:H,MATCH($C417,'Policy Characteristics'!$C:$C,0))),"",INDEX('Policy Characteristics'!H:H,MATCH($C417,'Policy Characteristics'!$C:$C,0)))</f>
        <v>0.01</v>
      </c>
      <c r="O417" s="427" t="str">
        <f>IF(ISBLANK(INDEX('Policy Characteristics'!I:I,MATCH($C417,'Policy Characteristics'!$C:$C,0))),"",INDEX('Policy Characteristics'!I:I,MATCH($C417,'Policy Characteristics'!$C:$C,0)))</f>
        <v>% reduction in energy use</v>
      </c>
      <c r="P417" s="427" t="str">
        <f>IF(ISBLANK(INDEX('Policy Characteristics'!J:J,MATCH($C417,'Policy Characteristics'!$C:$C,0))),"",INDEX('Policy Characteristics'!J:J,MATCH($C417,'Policy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7" s="427" t="str">
        <f>IF(ISBLANK(INDEX('Policy Characteristics'!K:K,MATCH($C417,'Policy Characteristics'!$C:$C,0))),"",INDEX('Policy Characteristics'!K:K,MATCH($C417,'Policy Characteristics'!$C:$C,0)))</f>
        <v>industry-ag-main.html#eff-stds</v>
      </c>
      <c r="R417" s="427" t="str">
        <f>IF(ISBLANK(INDEX('Policy Characteristics'!L:L,MATCH($C417,'Policy Characteristics'!$C:$C,0))),"",INDEX('Policy Characteristics'!L:L,MATCH($C417,'Policy Characteristics'!$C:$C,0)))</f>
        <v>industry-energy-efficiency-standards.html</v>
      </c>
    </row>
    <row r="418" spans="1:18" s="5" customFormat="1" x14ac:dyDescent="0.75">
      <c r="A418" s="427" t="str">
        <f>IF(ISBLANK(INDEX('Policy Characteristics'!A:A,MATCH($C418,'Policy Characteristics'!$C:$C,0))),"",INDEX('Policy Characteristics'!A:A,MATCH($C418,'Policy Characteristics'!$C:$C,0)))</f>
        <v>Industry</v>
      </c>
      <c r="B418" s="427" t="str">
        <f>IF(ISBLANK(INDEX('Policy Characteristics'!B:B,MATCH($C418,'Policy Characteristics'!$C:$C,0))),"",INDEX('Policy Characteristics'!B:B,MATCH($C418,'Policy Characteristics'!$C:$C,0)))</f>
        <v>Industry Energy Efficiency Standards</v>
      </c>
      <c r="C418" s="431" t="str">
        <f t="shared" si="30"/>
        <v>Percentage Improvement in Eqpt Efficiency Standards above BAU</v>
      </c>
      <c r="D418" s="9" t="s">
        <v>3253</v>
      </c>
      <c r="E418" s="53" t="s">
        <v>2484</v>
      </c>
      <c r="F418" s="211" t="s">
        <v>2896</v>
      </c>
      <c r="G418" s="53" t="s">
        <v>2488</v>
      </c>
      <c r="H418" s="54">
        <v>972</v>
      </c>
      <c r="I418" s="53" t="s">
        <v>45</v>
      </c>
      <c r="J418" s="429" t="str">
        <f>IF(ISBLANK(INDEX('Policy Characteristics'!D:D,MATCH($C418,'Policy Characteristics'!$C:$C,0))),"",INDEX('Policy Characteristics'!D:D,MATCH($C418,'Policy Characteristics'!$C:$C,0)))</f>
        <v>Industry Energy Efficiency Standards</v>
      </c>
      <c r="K418" s="427" t="str">
        <f>IF(ISBLANK(INDEX('Policy Characteristics'!E:E,MATCH($C418,'Policy Characteristics'!$C:$C,0))),"",INDEX('Policy Characteristics'!E:E,MATCH($C418,'Policy Characteristics'!$C:$C,0)))</f>
        <v>indst efficiency standards</v>
      </c>
      <c r="L418" s="450">
        <f>IF(ISBLANK(INDEX('Policy Characteristics'!F:F,MATCH($C418,'Policy Characteristics'!$C:$C,0))),"",INDEX('Policy Characteristics'!F:F,MATCH($C418,'Policy Characteristics'!$C:$C,0)))</f>
        <v>0</v>
      </c>
      <c r="M418" s="450">
        <f>IF(ISBLANK(INDEX('Policy Characteristics'!G:G,MATCH($C418,'Policy Characteristics'!$C:$C,0))),"",INDEX('Policy Characteristics'!G:G,MATCH($C418,'Policy Characteristics'!$C:$C,0)))</f>
        <v>0.25</v>
      </c>
      <c r="N418" s="450">
        <f>IF(ISBLANK(INDEX('Policy Characteristics'!H:H,MATCH($C418,'Policy Characteristics'!$C:$C,0))),"",INDEX('Policy Characteristics'!H:H,MATCH($C418,'Policy Characteristics'!$C:$C,0)))</f>
        <v>0.01</v>
      </c>
      <c r="O418" s="427" t="str">
        <f>IF(ISBLANK(INDEX('Policy Characteristics'!I:I,MATCH($C418,'Policy Characteristics'!$C:$C,0))),"",INDEX('Policy Characteristics'!I:I,MATCH($C418,'Policy Characteristics'!$C:$C,0)))</f>
        <v>% reduction in energy use</v>
      </c>
      <c r="P418" s="427" t="str">
        <f>IF(ISBLANK(INDEX('Policy Characteristics'!J:J,MATCH($C418,'Policy Characteristics'!$C:$C,0))),"",INDEX('Policy Characteristics'!J:J,MATCH($C418,'Policy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8" s="427" t="str">
        <f>IF(ISBLANK(INDEX('Policy Characteristics'!K:K,MATCH($C418,'Policy Characteristics'!$C:$C,0))),"",INDEX('Policy Characteristics'!K:K,MATCH($C418,'Policy Characteristics'!$C:$C,0)))</f>
        <v>industry-ag-main.html#eff-stds</v>
      </c>
      <c r="R418" s="427" t="str">
        <f>IF(ISBLANK(INDEX('Policy Characteristics'!L:L,MATCH($C418,'Policy Characteristics'!$C:$C,0))),"",INDEX('Policy Characteristics'!L:L,MATCH($C418,'Policy Characteristics'!$C:$C,0)))</f>
        <v>industry-energy-efficiency-standards.html</v>
      </c>
    </row>
    <row r="419" spans="1:18" s="5" customFormat="1" x14ac:dyDescent="0.75">
      <c r="A419" s="427" t="str">
        <f>IF(ISBLANK(INDEX('Policy Characteristics'!A:A,MATCH($C419,'Policy Characteristics'!$C:$C,0))),"",INDEX('Policy Characteristics'!A:A,MATCH($C419,'Policy Characteristics'!$C:$C,0)))</f>
        <v>Industry</v>
      </c>
      <c r="B419" s="427" t="str">
        <f>IF(ISBLANK(INDEX('Policy Characteristics'!B:B,MATCH($C419,'Policy Characteristics'!$C:$C,0))),"",INDEX('Policy Characteristics'!B:B,MATCH($C419,'Policy Characteristics'!$C:$C,0)))</f>
        <v>Industry Energy Efficiency Standards</v>
      </c>
      <c r="C419" s="431" t="str">
        <f t="shared" si="30"/>
        <v>Percentage Improvement in Eqpt Efficiency Standards above BAU</v>
      </c>
      <c r="D419" s="9" t="s">
        <v>3253</v>
      </c>
      <c r="E419" s="53" t="s">
        <v>2485</v>
      </c>
      <c r="F419" s="211" t="s">
        <v>2896</v>
      </c>
      <c r="G419" s="53" t="s">
        <v>2491</v>
      </c>
      <c r="H419" s="54">
        <v>973</v>
      </c>
      <c r="I419" s="53" t="s">
        <v>46</v>
      </c>
      <c r="J419" s="429" t="str">
        <f>IF(ISBLANK(INDEX('Policy Characteristics'!D:D,MATCH($C419,'Policy Characteristics'!$C:$C,0))),"",INDEX('Policy Characteristics'!D:D,MATCH($C419,'Policy Characteristics'!$C:$C,0)))</f>
        <v>Industry Energy Efficiency Standards</v>
      </c>
      <c r="K419" s="427" t="str">
        <f>IF(ISBLANK(INDEX('Policy Characteristics'!E:E,MATCH($C419,'Policy Characteristics'!$C:$C,0))),"",INDEX('Policy Characteristics'!E:E,MATCH($C419,'Policy Characteristics'!$C:$C,0)))</f>
        <v>indst efficiency standards</v>
      </c>
      <c r="L419" s="450">
        <f>IF(ISBLANK(INDEX('Policy Characteristics'!F:F,MATCH($C419,'Policy Characteristics'!$C:$C,0))),"",INDEX('Policy Characteristics'!F:F,MATCH($C419,'Policy Characteristics'!$C:$C,0)))</f>
        <v>0</v>
      </c>
      <c r="M419" s="450">
        <f>IF(ISBLANK(INDEX('Policy Characteristics'!G:G,MATCH($C419,'Policy Characteristics'!$C:$C,0))),"",INDEX('Policy Characteristics'!G:G,MATCH($C419,'Policy Characteristics'!$C:$C,0)))</f>
        <v>0.25</v>
      </c>
      <c r="N419" s="450">
        <f>IF(ISBLANK(INDEX('Policy Characteristics'!H:H,MATCH($C419,'Policy Characteristics'!$C:$C,0))),"",INDEX('Policy Characteristics'!H:H,MATCH($C419,'Policy Characteristics'!$C:$C,0)))</f>
        <v>0.01</v>
      </c>
      <c r="O419" s="427" t="str">
        <f>IF(ISBLANK(INDEX('Policy Characteristics'!I:I,MATCH($C419,'Policy Characteristics'!$C:$C,0))),"",INDEX('Policy Characteristics'!I:I,MATCH($C419,'Policy Characteristics'!$C:$C,0)))</f>
        <v>% reduction in energy use</v>
      </c>
      <c r="P419" s="427" t="str">
        <f>IF(ISBLANK(INDEX('Policy Characteristics'!J:J,MATCH($C419,'Policy Characteristics'!$C:$C,0))),"",INDEX('Policy Characteristics'!J:J,MATCH($C419,'Policy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9" s="427" t="str">
        <f>IF(ISBLANK(INDEX('Policy Characteristics'!K:K,MATCH($C419,'Policy Characteristics'!$C:$C,0))),"",INDEX('Policy Characteristics'!K:K,MATCH($C419,'Policy Characteristics'!$C:$C,0)))</f>
        <v>industry-ag-main.html#eff-stds</v>
      </c>
      <c r="R419" s="427" t="str">
        <f>IF(ISBLANK(INDEX('Policy Characteristics'!L:L,MATCH($C419,'Policy Characteristics'!$C:$C,0))),"",INDEX('Policy Characteristics'!L:L,MATCH($C419,'Policy Characteristics'!$C:$C,0)))</f>
        <v>industry-energy-efficiency-standards.html</v>
      </c>
    </row>
    <row r="420" spans="1:18" s="5" customFormat="1" x14ac:dyDescent="0.75">
      <c r="A420" s="427" t="str">
        <f>IF(ISBLANK(INDEX('Policy Characteristics'!A:A,MATCH($C420,'Policy Characteristics'!$C:$C,0))),"",INDEX('Policy Characteristics'!A:A,MATCH($C420,'Policy Characteristics'!$C:$C,0)))</f>
        <v>Industry</v>
      </c>
      <c r="B420" s="427" t="str">
        <f>IF(ISBLANK(INDEX('Policy Characteristics'!B:B,MATCH($C420,'Policy Characteristics'!$C:$C,0))),"",INDEX('Policy Characteristics'!B:B,MATCH($C420,'Policy Characteristics'!$C:$C,0)))</f>
        <v>Industry Energy Efficiency Standards</v>
      </c>
      <c r="C420" s="431" t="str">
        <f t="shared" si="30"/>
        <v>Percentage Improvement in Eqpt Efficiency Standards above BAU</v>
      </c>
      <c r="D420" s="9" t="s">
        <v>3253</v>
      </c>
      <c r="E420" s="53" t="s">
        <v>2837</v>
      </c>
      <c r="F420" s="211" t="s">
        <v>2896</v>
      </c>
      <c r="G420" s="53" t="s">
        <v>2840</v>
      </c>
      <c r="H420" s="54">
        <v>974</v>
      </c>
      <c r="I420" s="53" t="s">
        <v>46</v>
      </c>
      <c r="J420" s="429" t="str">
        <f>IF(ISBLANK(INDEX('Policy Characteristics'!D:D,MATCH($C420,'Policy Characteristics'!$C:$C,0))),"",INDEX('Policy Characteristics'!D:D,MATCH($C420,'Policy Characteristics'!$C:$C,0)))</f>
        <v>Industry Energy Efficiency Standards</v>
      </c>
      <c r="K420" s="427" t="str">
        <f>IF(ISBLANK(INDEX('Policy Characteristics'!E:E,MATCH($C420,'Policy Characteristics'!$C:$C,0))),"",INDEX('Policy Characteristics'!E:E,MATCH($C420,'Policy Characteristics'!$C:$C,0)))</f>
        <v>indst efficiency standards</v>
      </c>
      <c r="L420" s="450">
        <f>IF(ISBLANK(INDEX('Policy Characteristics'!F:F,MATCH($C420,'Policy Characteristics'!$C:$C,0))),"",INDEX('Policy Characteristics'!F:F,MATCH($C420,'Policy Characteristics'!$C:$C,0)))</f>
        <v>0</v>
      </c>
      <c r="M420" s="450">
        <f>IF(ISBLANK(INDEX('Policy Characteristics'!G:G,MATCH($C420,'Policy Characteristics'!$C:$C,0))),"",INDEX('Policy Characteristics'!G:G,MATCH($C420,'Policy Characteristics'!$C:$C,0)))</f>
        <v>0.25</v>
      </c>
      <c r="N420" s="450">
        <f>IF(ISBLANK(INDEX('Policy Characteristics'!H:H,MATCH($C420,'Policy Characteristics'!$C:$C,0))),"",INDEX('Policy Characteristics'!H:H,MATCH($C420,'Policy Characteristics'!$C:$C,0)))</f>
        <v>0.01</v>
      </c>
      <c r="O420" s="427" t="str">
        <f>IF(ISBLANK(INDEX('Policy Characteristics'!I:I,MATCH($C420,'Policy Characteristics'!$C:$C,0))),"",INDEX('Policy Characteristics'!I:I,MATCH($C420,'Policy Characteristics'!$C:$C,0)))</f>
        <v>% reduction in energy use</v>
      </c>
      <c r="P420" s="427" t="str">
        <f>IF(ISBLANK(INDEX('Policy Characteristics'!J:J,MATCH($C420,'Policy Characteristics'!$C:$C,0))),"",INDEX('Policy Characteristics'!J:J,MATCH($C420,'Policy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0" s="427" t="str">
        <f>IF(ISBLANK(INDEX('Policy Characteristics'!K:K,MATCH($C420,'Policy Characteristics'!$C:$C,0))),"",INDEX('Policy Characteristics'!K:K,MATCH($C420,'Policy Characteristics'!$C:$C,0)))</f>
        <v>industry-ag-main.html#eff-stds</v>
      </c>
      <c r="R420" s="427" t="str">
        <f>IF(ISBLANK(INDEX('Policy Characteristics'!L:L,MATCH($C420,'Policy Characteristics'!$C:$C,0))),"",INDEX('Policy Characteristics'!L:L,MATCH($C420,'Policy Characteristics'!$C:$C,0)))</f>
        <v>industry-energy-efficiency-standards.html</v>
      </c>
    </row>
    <row r="421" spans="1:18" s="5" customFormat="1" x14ac:dyDescent="0.75">
      <c r="A421" s="427" t="str">
        <f>IF(ISBLANK(INDEX('Policy Characteristics'!A:A,MATCH($C421,'Policy Characteristics'!$C:$C,0))),"",INDEX('Policy Characteristics'!A:A,MATCH($C421,'Policy Characteristics'!$C:$C,0)))</f>
        <v>Industry</v>
      </c>
      <c r="B421" s="427" t="str">
        <f>IF(ISBLANK(INDEX('Policy Characteristics'!B:B,MATCH($C421,'Policy Characteristics'!$C:$C,0))),"",INDEX('Policy Characteristics'!B:B,MATCH($C421,'Policy Characteristics'!$C:$C,0)))</f>
        <v>Industry Energy Efficiency Standards</v>
      </c>
      <c r="C421" s="431" t="str">
        <f t="shared" ref="C421" si="31">C$404</f>
        <v>Percentage Improvement in Eqpt Efficiency Standards above BAU</v>
      </c>
      <c r="D421" s="9" t="s">
        <v>3253</v>
      </c>
      <c r="E421" s="53" t="s">
        <v>2838</v>
      </c>
      <c r="F421" s="211" t="s">
        <v>2896</v>
      </c>
      <c r="G421" s="53" t="s">
        <v>2842</v>
      </c>
      <c r="H421" s="54">
        <v>975</v>
      </c>
      <c r="I421" s="53" t="s">
        <v>45</v>
      </c>
      <c r="J421" s="429" t="str">
        <f>IF(ISBLANK(INDEX('Policy Characteristics'!D:D,MATCH($C421,'Policy Characteristics'!$C:$C,0))),"",INDEX('Policy Characteristics'!D:D,MATCH($C421,'Policy Characteristics'!$C:$C,0)))</f>
        <v>Industry Energy Efficiency Standards</v>
      </c>
      <c r="K421" s="427" t="str">
        <f>IF(ISBLANK(INDEX('Policy Characteristics'!E:E,MATCH($C421,'Policy Characteristics'!$C:$C,0))),"",INDEX('Policy Characteristics'!E:E,MATCH($C421,'Policy Characteristics'!$C:$C,0)))</f>
        <v>indst efficiency standards</v>
      </c>
      <c r="L421" s="450">
        <f>IF(ISBLANK(INDEX('Policy Characteristics'!F:F,MATCH($C421,'Policy Characteristics'!$C:$C,0))),"",INDEX('Policy Characteristics'!F:F,MATCH($C421,'Policy Characteristics'!$C:$C,0)))</f>
        <v>0</v>
      </c>
      <c r="M421" s="450">
        <f>IF(ISBLANK(INDEX('Policy Characteristics'!G:G,MATCH($C421,'Policy Characteristics'!$C:$C,0))),"",INDEX('Policy Characteristics'!G:G,MATCH($C421,'Policy Characteristics'!$C:$C,0)))</f>
        <v>0.25</v>
      </c>
      <c r="N421" s="450">
        <f>IF(ISBLANK(INDEX('Policy Characteristics'!H:H,MATCH($C421,'Policy Characteristics'!$C:$C,0))),"",INDEX('Policy Characteristics'!H:H,MATCH($C421,'Policy Characteristics'!$C:$C,0)))</f>
        <v>0.01</v>
      </c>
      <c r="O421" s="427" t="str">
        <f>IF(ISBLANK(INDEX('Policy Characteristics'!I:I,MATCH($C421,'Policy Characteristics'!$C:$C,0))),"",INDEX('Policy Characteristics'!I:I,MATCH($C421,'Policy Characteristics'!$C:$C,0)))</f>
        <v>% reduction in energy use</v>
      </c>
      <c r="P421" s="427" t="str">
        <f>IF(ISBLANK(INDEX('Policy Characteristics'!J:J,MATCH($C421,'Policy Characteristics'!$C:$C,0))),"",INDEX('Policy Characteristics'!J:J,MATCH($C421,'Policy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1" s="427" t="str">
        <f>IF(ISBLANK(INDEX('Policy Characteristics'!K:K,MATCH($C421,'Policy Characteristics'!$C:$C,0))),"",INDEX('Policy Characteristics'!K:K,MATCH($C421,'Policy Characteristics'!$C:$C,0)))</f>
        <v>industry-ag-main.html#eff-stds</v>
      </c>
      <c r="R421" s="427" t="str">
        <f>IF(ISBLANK(INDEX('Policy Characteristics'!L:L,MATCH($C421,'Policy Characteristics'!$C:$C,0))),"",INDEX('Policy Characteristics'!L:L,MATCH($C421,'Policy Characteristics'!$C:$C,0)))</f>
        <v>industry-energy-efficiency-standards.html</v>
      </c>
    </row>
    <row r="422" spans="1:18" s="5" customFormat="1" x14ac:dyDescent="0.75">
      <c r="A422" s="427" t="str">
        <f>IF(ISBLANK(INDEX('Policy Characteristics'!A:A,MATCH($C422,'Policy Characteristics'!$C:$C,0))),"",INDEX('Policy Characteristics'!A:A,MATCH($C422,'Policy Characteristics'!$C:$C,0)))</f>
        <v>Industry</v>
      </c>
      <c r="B422" s="427" t="str">
        <f>IF(ISBLANK(INDEX('Policy Characteristics'!B:B,MATCH($C422,'Policy Characteristics'!$C:$C,0))),"",INDEX('Policy Characteristics'!B:B,MATCH($C422,'Policy Characteristics'!$C:$C,0)))</f>
        <v>Industry Energy Efficiency Standards</v>
      </c>
      <c r="C422" s="431" t="str">
        <f t="shared" ref="C422:C484" si="32">C$404</f>
        <v>Percentage Improvement in Eqpt Efficiency Standards above BAU</v>
      </c>
      <c r="D422" s="9" t="s">
        <v>3253</v>
      </c>
      <c r="E422" s="53" t="s">
        <v>2839</v>
      </c>
      <c r="F422" s="211" t="s">
        <v>2896</v>
      </c>
      <c r="G422" s="53" t="s">
        <v>2843</v>
      </c>
      <c r="H422" s="54">
        <v>976</v>
      </c>
      <c r="I422" s="53" t="s">
        <v>46</v>
      </c>
      <c r="J422" s="429" t="str">
        <f>IF(ISBLANK(INDEX('Policy Characteristics'!D:D,MATCH($C422,'Policy Characteristics'!$C:$C,0))),"",INDEX('Policy Characteristics'!D:D,MATCH($C422,'Policy Characteristics'!$C:$C,0)))</f>
        <v>Industry Energy Efficiency Standards</v>
      </c>
      <c r="K422" s="427" t="str">
        <f>IF(ISBLANK(INDEX('Policy Characteristics'!E:E,MATCH($C422,'Policy Characteristics'!$C:$C,0))),"",INDEX('Policy Characteristics'!E:E,MATCH($C422,'Policy Characteristics'!$C:$C,0)))</f>
        <v>indst efficiency standards</v>
      </c>
      <c r="L422" s="450">
        <f>IF(ISBLANK(INDEX('Policy Characteristics'!F:F,MATCH($C422,'Policy Characteristics'!$C:$C,0))),"",INDEX('Policy Characteristics'!F:F,MATCH($C422,'Policy Characteristics'!$C:$C,0)))</f>
        <v>0</v>
      </c>
      <c r="M422" s="450">
        <f>IF(ISBLANK(INDEX('Policy Characteristics'!G:G,MATCH($C422,'Policy Characteristics'!$C:$C,0))),"",INDEX('Policy Characteristics'!G:G,MATCH($C422,'Policy Characteristics'!$C:$C,0)))</f>
        <v>0.25</v>
      </c>
      <c r="N422" s="450">
        <f>IF(ISBLANK(INDEX('Policy Characteristics'!H:H,MATCH($C422,'Policy Characteristics'!$C:$C,0))),"",INDEX('Policy Characteristics'!H:H,MATCH($C422,'Policy Characteristics'!$C:$C,0)))</f>
        <v>0.01</v>
      </c>
      <c r="O422" s="427" t="str">
        <f>IF(ISBLANK(INDEX('Policy Characteristics'!I:I,MATCH($C422,'Policy Characteristics'!$C:$C,0))),"",INDEX('Policy Characteristics'!I:I,MATCH($C422,'Policy Characteristics'!$C:$C,0)))</f>
        <v>% reduction in energy use</v>
      </c>
      <c r="P422" s="427" t="str">
        <f>IF(ISBLANK(INDEX('Policy Characteristics'!J:J,MATCH($C422,'Policy Characteristics'!$C:$C,0))),"",INDEX('Policy Characteristics'!J:J,MATCH($C422,'Policy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2" s="427" t="str">
        <f>IF(ISBLANK(INDEX('Policy Characteristics'!K:K,MATCH($C422,'Policy Characteristics'!$C:$C,0))),"",INDEX('Policy Characteristics'!K:K,MATCH($C422,'Policy Characteristics'!$C:$C,0)))</f>
        <v>industry-ag-main.html#eff-stds</v>
      </c>
      <c r="R422" s="427" t="str">
        <f>IF(ISBLANK(INDEX('Policy Characteristics'!L:L,MATCH($C422,'Policy Characteristics'!$C:$C,0))),"",INDEX('Policy Characteristics'!L:L,MATCH($C422,'Policy Characteristics'!$C:$C,0)))</f>
        <v>industry-energy-efficiency-standards.html</v>
      </c>
    </row>
    <row r="423" spans="1:18" s="5" customFormat="1" x14ac:dyDescent="0.75">
      <c r="A423" s="427" t="str">
        <f>IF(ISBLANK(INDEX('Policy Characteristics'!A:A,MATCH($C423,'Policy Characteristics'!$C:$C,0))),"",INDEX('Policy Characteristics'!A:A,MATCH($C423,'Policy Characteristics'!$C:$C,0)))</f>
        <v>Industry</v>
      </c>
      <c r="B423" s="427" t="str">
        <f>IF(ISBLANK(INDEX('Policy Characteristics'!B:B,MATCH($C423,'Policy Characteristics'!$C:$C,0))),"",INDEX('Policy Characteristics'!B:B,MATCH($C423,'Policy Characteristics'!$C:$C,0)))</f>
        <v>Industry Energy Efficiency Standards</v>
      </c>
      <c r="C423" s="431" t="str">
        <f t="shared" si="32"/>
        <v>Percentage Improvement in Eqpt Efficiency Standards above BAU</v>
      </c>
      <c r="D423" s="9" t="s">
        <v>3253</v>
      </c>
      <c r="E423" s="53" t="s">
        <v>2836</v>
      </c>
      <c r="F423" s="211" t="s">
        <v>2896</v>
      </c>
      <c r="G423" s="53" t="s">
        <v>2841</v>
      </c>
      <c r="H423" s="54">
        <v>977</v>
      </c>
      <c r="I423" s="53" t="s">
        <v>46</v>
      </c>
      <c r="J423" s="429" t="str">
        <f>IF(ISBLANK(INDEX('Policy Characteristics'!D:D,MATCH($C423,'Policy Characteristics'!$C:$C,0))),"",INDEX('Policy Characteristics'!D:D,MATCH($C423,'Policy Characteristics'!$C:$C,0)))</f>
        <v>Industry Energy Efficiency Standards</v>
      </c>
      <c r="K423" s="427" t="str">
        <f>IF(ISBLANK(INDEX('Policy Characteristics'!E:E,MATCH($C423,'Policy Characteristics'!$C:$C,0))),"",INDEX('Policy Characteristics'!E:E,MATCH($C423,'Policy Characteristics'!$C:$C,0)))</f>
        <v>indst efficiency standards</v>
      </c>
      <c r="L423" s="450">
        <f>IF(ISBLANK(INDEX('Policy Characteristics'!F:F,MATCH($C423,'Policy Characteristics'!$C:$C,0))),"",INDEX('Policy Characteristics'!F:F,MATCH($C423,'Policy Characteristics'!$C:$C,0)))</f>
        <v>0</v>
      </c>
      <c r="M423" s="450">
        <f>IF(ISBLANK(INDEX('Policy Characteristics'!G:G,MATCH($C423,'Policy Characteristics'!$C:$C,0))),"",INDEX('Policy Characteristics'!G:G,MATCH($C423,'Policy Characteristics'!$C:$C,0)))</f>
        <v>0.25</v>
      </c>
      <c r="N423" s="450">
        <f>IF(ISBLANK(INDEX('Policy Characteristics'!H:H,MATCH($C423,'Policy Characteristics'!$C:$C,0))),"",INDEX('Policy Characteristics'!H:H,MATCH($C423,'Policy Characteristics'!$C:$C,0)))</f>
        <v>0.01</v>
      </c>
      <c r="O423" s="427" t="str">
        <f>IF(ISBLANK(INDEX('Policy Characteristics'!I:I,MATCH($C423,'Policy Characteristics'!$C:$C,0))),"",INDEX('Policy Characteristics'!I:I,MATCH($C423,'Policy Characteristics'!$C:$C,0)))</f>
        <v>% reduction in energy use</v>
      </c>
      <c r="P423" s="427" t="str">
        <f>IF(ISBLANK(INDEX('Policy Characteristics'!J:J,MATCH($C423,'Policy Characteristics'!$C:$C,0))),"",INDEX('Policy Characteristics'!J:J,MATCH($C423,'Policy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3" s="427" t="str">
        <f>IF(ISBLANK(INDEX('Policy Characteristics'!K:K,MATCH($C423,'Policy Characteristics'!$C:$C,0))),"",INDEX('Policy Characteristics'!K:K,MATCH($C423,'Policy Characteristics'!$C:$C,0)))</f>
        <v>industry-ag-main.html#eff-stds</v>
      </c>
      <c r="R423" s="427" t="str">
        <f>IF(ISBLANK(INDEX('Policy Characteristics'!L:L,MATCH($C423,'Policy Characteristics'!$C:$C,0))),"",INDEX('Policy Characteristics'!L:L,MATCH($C423,'Policy Characteristics'!$C:$C,0)))</f>
        <v>industry-energy-efficiency-standards.html</v>
      </c>
    </row>
    <row r="424" spans="1:18" s="5" customFormat="1" x14ac:dyDescent="0.75">
      <c r="A424" s="427" t="str">
        <f>IF(ISBLANK(INDEX('Policy Characteristics'!A:A,MATCH($C424,'Policy Characteristics'!$C:$C,0))),"",INDEX('Policy Characteristics'!A:A,MATCH($C424,'Policy Characteristics'!$C:$C,0)))</f>
        <v>Industry</v>
      </c>
      <c r="B424" s="427" t="str">
        <f>IF(ISBLANK(INDEX('Policy Characteristics'!B:B,MATCH($C424,'Policy Characteristics'!$C:$C,0))),"",INDEX('Policy Characteristics'!B:B,MATCH($C424,'Policy Characteristics'!$C:$C,0)))</f>
        <v>Industry Energy Efficiency Standards</v>
      </c>
      <c r="C424" s="431" t="str">
        <f t="shared" si="32"/>
        <v>Percentage Improvement in Eqpt Efficiency Standards above BAU</v>
      </c>
      <c r="D424" s="9" t="s">
        <v>3254</v>
      </c>
      <c r="E424" s="53" t="s">
        <v>2480</v>
      </c>
      <c r="F424" s="211" t="s">
        <v>3218</v>
      </c>
      <c r="G424" s="53" t="s">
        <v>2486</v>
      </c>
      <c r="H424" s="54">
        <v>978</v>
      </c>
      <c r="I424" s="53" t="s">
        <v>45</v>
      </c>
      <c r="J424" s="429" t="str">
        <f>IF(ISBLANK(INDEX('Policy Characteristics'!D:D,MATCH($C424,'Policy Characteristics'!$C:$C,0))),"",INDEX('Policy Characteristics'!D:D,MATCH($C424,'Policy Characteristics'!$C:$C,0)))</f>
        <v>Industry Energy Efficiency Standards</v>
      </c>
      <c r="K424" s="427" t="str">
        <f>IF(ISBLANK(INDEX('Policy Characteristics'!E:E,MATCH($C424,'Policy Characteristics'!$C:$C,0))),"",INDEX('Policy Characteristics'!E:E,MATCH($C424,'Policy Characteristics'!$C:$C,0)))</f>
        <v>indst efficiency standards</v>
      </c>
      <c r="L424" s="450">
        <f>IF(ISBLANK(INDEX('Policy Characteristics'!F:F,MATCH($C424,'Policy Characteristics'!$C:$C,0))),"",INDEX('Policy Characteristics'!F:F,MATCH($C424,'Policy Characteristics'!$C:$C,0)))</f>
        <v>0</v>
      </c>
      <c r="M424" s="450">
        <f>IF(ISBLANK(INDEX('Policy Characteristics'!G:G,MATCH($C424,'Policy Characteristics'!$C:$C,0))),"",INDEX('Policy Characteristics'!G:G,MATCH($C424,'Policy Characteristics'!$C:$C,0)))</f>
        <v>0.25</v>
      </c>
      <c r="N424" s="450">
        <f>IF(ISBLANK(INDEX('Policy Characteristics'!H:H,MATCH($C424,'Policy Characteristics'!$C:$C,0))),"",INDEX('Policy Characteristics'!H:H,MATCH($C424,'Policy Characteristics'!$C:$C,0)))</f>
        <v>0.01</v>
      </c>
      <c r="O424" s="427" t="str">
        <f>IF(ISBLANK(INDEX('Policy Characteristics'!I:I,MATCH($C424,'Policy Characteristics'!$C:$C,0))),"",INDEX('Policy Characteristics'!I:I,MATCH($C424,'Policy Characteristics'!$C:$C,0)))</f>
        <v>% reduction in energy use</v>
      </c>
      <c r="P424" s="427" t="str">
        <f>IF(ISBLANK(INDEX('Policy Characteristics'!J:J,MATCH($C424,'Policy Characteristics'!$C:$C,0))),"",INDEX('Policy Characteristics'!J:J,MATCH($C424,'Policy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4" s="427" t="str">
        <f>IF(ISBLANK(INDEX('Policy Characteristics'!K:K,MATCH($C424,'Policy Characteristics'!$C:$C,0))),"",INDEX('Policy Characteristics'!K:K,MATCH($C424,'Policy Characteristics'!$C:$C,0)))</f>
        <v>industry-ag-main.html#eff-stds</v>
      </c>
      <c r="R424" s="427" t="str">
        <f>IF(ISBLANK(INDEX('Policy Characteristics'!L:L,MATCH($C424,'Policy Characteristics'!$C:$C,0))),"",INDEX('Policy Characteristics'!L:L,MATCH($C424,'Policy Characteristics'!$C:$C,0)))</f>
        <v>industry-energy-efficiency-standards.html</v>
      </c>
    </row>
    <row r="425" spans="1:18" s="5" customFormat="1" x14ac:dyDescent="0.75">
      <c r="A425" s="427" t="str">
        <f>IF(ISBLANK(INDEX('Policy Characteristics'!A:A,MATCH($C425,'Policy Characteristics'!$C:$C,0))),"",INDEX('Policy Characteristics'!A:A,MATCH($C425,'Policy Characteristics'!$C:$C,0)))</f>
        <v>Industry</v>
      </c>
      <c r="B425" s="427" t="str">
        <f>IF(ISBLANK(INDEX('Policy Characteristics'!B:B,MATCH($C425,'Policy Characteristics'!$C:$C,0))),"",INDEX('Policy Characteristics'!B:B,MATCH($C425,'Policy Characteristics'!$C:$C,0)))</f>
        <v>Industry Energy Efficiency Standards</v>
      </c>
      <c r="C425" s="431" t="str">
        <f t="shared" si="32"/>
        <v>Percentage Improvement in Eqpt Efficiency Standards above BAU</v>
      </c>
      <c r="D425" s="9" t="s">
        <v>3254</v>
      </c>
      <c r="E425" s="53" t="s">
        <v>2481</v>
      </c>
      <c r="F425" s="211" t="s">
        <v>3218</v>
      </c>
      <c r="G425" s="53" t="s">
        <v>2489</v>
      </c>
      <c r="H425" s="54">
        <v>979</v>
      </c>
      <c r="I425" s="53" t="s">
        <v>46</v>
      </c>
      <c r="J425" s="429" t="str">
        <f>IF(ISBLANK(INDEX('Policy Characteristics'!D:D,MATCH($C425,'Policy Characteristics'!$C:$C,0))),"",INDEX('Policy Characteristics'!D:D,MATCH($C425,'Policy Characteristics'!$C:$C,0)))</f>
        <v>Industry Energy Efficiency Standards</v>
      </c>
      <c r="K425" s="427" t="str">
        <f>IF(ISBLANK(INDEX('Policy Characteristics'!E:E,MATCH($C425,'Policy Characteristics'!$C:$C,0))),"",INDEX('Policy Characteristics'!E:E,MATCH($C425,'Policy Characteristics'!$C:$C,0)))</f>
        <v>indst efficiency standards</v>
      </c>
      <c r="L425" s="450">
        <f>IF(ISBLANK(INDEX('Policy Characteristics'!F:F,MATCH($C425,'Policy Characteristics'!$C:$C,0))),"",INDEX('Policy Characteristics'!F:F,MATCH($C425,'Policy Characteristics'!$C:$C,0)))</f>
        <v>0</v>
      </c>
      <c r="M425" s="450">
        <f>IF(ISBLANK(INDEX('Policy Characteristics'!G:G,MATCH($C425,'Policy Characteristics'!$C:$C,0))),"",INDEX('Policy Characteristics'!G:G,MATCH($C425,'Policy Characteristics'!$C:$C,0)))</f>
        <v>0.25</v>
      </c>
      <c r="N425" s="450">
        <f>IF(ISBLANK(INDEX('Policy Characteristics'!H:H,MATCH($C425,'Policy Characteristics'!$C:$C,0))),"",INDEX('Policy Characteristics'!H:H,MATCH($C425,'Policy Characteristics'!$C:$C,0)))</f>
        <v>0.01</v>
      </c>
      <c r="O425" s="427" t="str">
        <f>IF(ISBLANK(INDEX('Policy Characteristics'!I:I,MATCH($C425,'Policy Characteristics'!$C:$C,0))),"",INDEX('Policy Characteristics'!I:I,MATCH($C425,'Policy Characteristics'!$C:$C,0)))</f>
        <v>% reduction in energy use</v>
      </c>
      <c r="P425" s="427" t="str">
        <f>IF(ISBLANK(INDEX('Policy Characteristics'!J:J,MATCH($C425,'Policy Characteristics'!$C:$C,0))),"",INDEX('Policy Characteristics'!J:J,MATCH($C425,'Policy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5" s="427" t="str">
        <f>IF(ISBLANK(INDEX('Policy Characteristics'!K:K,MATCH($C425,'Policy Characteristics'!$C:$C,0))),"",INDEX('Policy Characteristics'!K:K,MATCH($C425,'Policy Characteristics'!$C:$C,0)))</f>
        <v>industry-ag-main.html#eff-stds</v>
      </c>
      <c r="R425" s="427" t="str">
        <f>IF(ISBLANK(INDEX('Policy Characteristics'!L:L,MATCH($C425,'Policy Characteristics'!$C:$C,0))),"",INDEX('Policy Characteristics'!L:L,MATCH($C425,'Policy Characteristics'!$C:$C,0)))</f>
        <v>industry-energy-efficiency-standards.html</v>
      </c>
    </row>
    <row r="426" spans="1:18" s="5" customFormat="1" x14ac:dyDescent="0.75">
      <c r="A426" s="427" t="str">
        <f>IF(ISBLANK(INDEX('Policy Characteristics'!A:A,MATCH($C426,'Policy Characteristics'!$C:$C,0))),"",INDEX('Policy Characteristics'!A:A,MATCH($C426,'Policy Characteristics'!$C:$C,0)))</f>
        <v>Industry</v>
      </c>
      <c r="B426" s="427" t="str">
        <f>IF(ISBLANK(INDEX('Policy Characteristics'!B:B,MATCH($C426,'Policy Characteristics'!$C:$C,0))),"",INDEX('Policy Characteristics'!B:B,MATCH($C426,'Policy Characteristics'!$C:$C,0)))</f>
        <v>Industry Energy Efficiency Standards</v>
      </c>
      <c r="C426" s="431" t="str">
        <f t="shared" si="32"/>
        <v>Percentage Improvement in Eqpt Efficiency Standards above BAU</v>
      </c>
      <c r="D426" s="9" t="s">
        <v>3254</v>
      </c>
      <c r="E426" s="53" t="s">
        <v>2482</v>
      </c>
      <c r="F426" s="211" t="s">
        <v>3218</v>
      </c>
      <c r="G426" s="53" t="s">
        <v>2490</v>
      </c>
      <c r="H426" s="54">
        <v>980</v>
      </c>
      <c r="I426" s="53" t="s">
        <v>45</v>
      </c>
      <c r="J426" s="429" t="str">
        <f>IF(ISBLANK(INDEX('Policy Characteristics'!D:D,MATCH($C426,'Policy Characteristics'!$C:$C,0))),"",INDEX('Policy Characteristics'!D:D,MATCH($C426,'Policy Characteristics'!$C:$C,0)))</f>
        <v>Industry Energy Efficiency Standards</v>
      </c>
      <c r="K426" s="427" t="str">
        <f>IF(ISBLANK(INDEX('Policy Characteristics'!E:E,MATCH($C426,'Policy Characteristics'!$C:$C,0))),"",INDEX('Policy Characteristics'!E:E,MATCH($C426,'Policy Characteristics'!$C:$C,0)))</f>
        <v>indst efficiency standards</v>
      </c>
      <c r="L426" s="450">
        <f>IF(ISBLANK(INDEX('Policy Characteristics'!F:F,MATCH($C426,'Policy Characteristics'!$C:$C,0))),"",INDEX('Policy Characteristics'!F:F,MATCH($C426,'Policy Characteristics'!$C:$C,0)))</f>
        <v>0</v>
      </c>
      <c r="M426" s="450">
        <f>IF(ISBLANK(INDEX('Policy Characteristics'!G:G,MATCH($C426,'Policy Characteristics'!$C:$C,0))),"",INDEX('Policy Characteristics'!G:G,MATCH($C426,'Policy Characteristics'!$C:$C,0)))</f>
        <v>0.25</v>
      </c>
      <c r="N426" s="450">
        <f>IF(ISBLANK(INDEX('Policy Characteristics'!H:H,MATCH($C426,'Policy Characteristics'!$C:$C,0))),"",INDEX('Policy Characteristics'!H:H,MATCH($C426,'Policy Characteristics'!$C:$C,0)))</f>
        <v>0.01</v>
      </c>
      <c r="O426" s="427" t="str">
        <f>IF(ISBLANK(INDEX('Policy Characteristics'!I:I,MATCH($C426,'Policy Characteristics'!$C:$C,0))),"",INDEX('Policy Characteristics'!I:I,MATCH($C426,'Policy Characteristics'!$C:$C,0)))</f>
        <v>% reduction in energy use</v>
      </c>
      <c r="P426" s="427" t="str">
        <f>IF(ISBLANK(INDEX('Policy Characteristics'!J:J,MATCH($C426,'Policy Characteristics'!$C:$C,0))),"",INDEX('Policy Characteristics'!J:J,MATCH($C426,'Policy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6" s="427" t="str">
        <f>IF(ISBLANK(INDEX('Policy Characteristics'!K:K,MATCH($C426,'Policy Characteristics'!$C:$C,0))),"",INDEX('Policy Characteristics'!K:K,MATCH($C426,'Policy Characteristics'!$C:$C,0)))</f>
        <v>industry-ag-main.html#eff-stds</v>
      </c>
      <c r="R426" s="427" t="str">
        <f>IF(ISBLANK(INDEX('Policy Characteristics'!L:L,MATCH($C426,'Policy Characteristics'!$C:$C,0))),"",INDEX('Policy Characteristics'!L:L,MATCH($C426,'Policy Characteristics'!$C:$C,0)))</f>
        <v>industry-energy-efficiency-standards.html</v>
      </c>
    </row>
    <row r="427" spans="1:18" s="5" customFormat="1" x14ac:dyDescent="0.75">
      <c r="A427" s="427" t="str">
        <f>IF(ISBLANK(INDEX('Policy Characteristics'!A:A,MATCH($C427,'Policy Characteristics'!$C:$C,0))),"",INDEX('Policy Characteristics'!A:A,MATCH($C427,'Policy Characteristics'!$C:$C,0)))</f>
        <v>Industry</v>
      </c>
      <c r="B427" s="427" t="str">
        <f>IF(ISBLANK(INDEX('Policy Characteristics'!B:B,MATCH($C427,'Policy Characteristics'!$C:$C,0))),"",INDEX('Policy Characteristics'!B:B,MATCH($C427,'Policy Characteristics'!$C:$C,0)))</f>
        <v>Industry Energy Efficiency Standards</v>
      </c>
      <c r="C427" s="431" t="str">
        <f t="shared" si="32"/>
        <v>Percentage Improvement in Eqpt Efficiency Standards above BAU</v>
      </c>
      <c r="D427" s="9" t="s">
        <v>3254</v>
      </c>
      <c r="E427" s="53" t="s">
        <v>2483</v>
      </c>
      <c r="F427" s="211" t="s">
        <v>3218</v>
      </c>
      <c r="G427" s="53" t="s">
        <v>2487</v>
      </c>
      <c r="H427" s="54">
        <v>981</v>
      </c>
      <c r="I427" s="53" t="s">
        <v>46</v>
      </c>
      <c r="J427" s="429" t="str">
        <f>IF(ISBLANK(INDEX('Policy Characteristics'!D:D,MATCH($C427,'Policy Characteristics'!$C:$C,0))),"",INDEX('Policy Characteristics'!D:D,MATCH($C427,'Policy Characteristics'!$C:$C,0)))</f>
        <v>Industry Energy Efficiency Standards</v>
      </c>
      <c r="K427" s="427" t="str">
        <f>IF(ISBLANK(INDEX('Policy Characteristics'!E:E,MATCH($C427,'Policy Characteristics'!$C:$C,0))),"",INDEX('Policy Characteristics'!E:E,MATCH($C427,'Policy Characteristics'!$C:$C,0)))</f>
        <v>indst efficiency standards</v>
      </c>
      <c r="L427" s="450">
        <f>IF(ISBLANK(INDEX('Policy Characteristics'!F:F,MATCH($C427,'Policy Characteristics'!$C:$C,0))),"",INDEX('Policy Characteristics'!F:F,MATCH($C427,'Policy Characteristics'!$C:$C,0)))</f>
        <v>0</v>
      </c>
      <c r="M427" s="450">
        <f>IF(ISBLANK(INDEX('Policy Characteristics'!G:G,MATCH($C427,'Policy Characteristics'!$C:$C,0))),"",INDEX('Policy Characteristics'!G:G,MATCH($C427,'Policy Characteristics'!$C:$C,0)))</f>
        <v>0.25</v>
      </c>
      <c r="N427" s="450">
        <f>IF(ISBLANK(INDEX('Policy Characteristics'!H:H,MATCH($C427,'Policy Characteristics'!$C:$C,0))),"",INDEX('Policy Characteristics'!H:H,MATCH($C427,'Policy Characteristics'!$C:$C,0)))</f>
        <v>0.01</v>
      </c>
      <c r="O427" s="427" t="str">
        <f>IF(ISBLANK(INDEX('Policy Characteristics'!I:I,MATCH($C427,'Policy Characteristics'!$C:$C,0))),"",INDEX('Policy Characteristics'!I:I,MATCH($C427,'Policy Characteristics'!$C:$C,0)))</f>
        <v>% reduction in energy use</v>
      </c>
      <c r="P427" s="427" t="str">
        <f>IF(ISBLANK(INDEX('Policy Characteristics'!J:J,MATCH($C427,'Policy Characteristics'!$C:$C,0))),"",INDEX('Policy Characteristics'!J:J,MATCH($C427,'Policy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7" s="427" t="str">
        <f>IF(ISBLANK(INDEX('Policy Characteristics'!K:K,MATCH($C427,'Policy Characteristics'!$C:$C,0))),"",INDEX('Policy Characteristics'!K:K,MATCH($C427,'Policy Characteristics'!$C:$C,0)))</f>
        <v>industry-ag-main.html#eff-stds</v>
      </c>
      <c r="R427" s="427" t="str">
        <f>IF(ISBLANK(INDEX('Policy Characteristics'!L:L,MATCH($C427,'Policy Characteristics'!$C:$C,0))),"",INDEX('Policy Characteristics'!L:L,MATCH($C427,'Policy Characteristics'!$C:$C,0)))</f>
        <v>industry-energy-efficiency-standards.html</v>
      </c>
    </row>
    <row r="428" spans="1:18" s="5" customFormat="1" x14ac:dyDescent="0.75">
      <c r="A428" s="427" t="str">
        <f>IF(ISBLANK(INDEX('Policy Characteristics'!A:A,MATCH($C428,'Policy Characteristics'!$C:$C,0))),"",INDEX('Policy Characteristics'!A:A,MATCH($C428,'Policy Characteristics'!$C:$C,0)))</f>
        <v>Industry</v>
      </c>
      <c r="B428" s="427" t="str">
        <f>IF(ISBLANK(INDEX('Policy Characteristics'!B:B,MATCH($C428,'Policy Characteristics'!$C:$C,0))),"",INDEX('Policy Characteristics'!B:B,MATCH($C428,'Policy Characteristics'!$C:$C,0)))</f>
        <v>Industry Energy Efficiency Standards</v>
      </c>
      <c r="C428" s="431" t="str">
        <f t="shared" si="32"/>
        <v>Percentage Improvement in Eqpt Efficiency Standards above BAU</v>
      </c>
      <c r="D428" s="9" t="s">
        <v>3254</v>
      </c>
      <c r="E428" s="53" t="s">
        <v>2484</v>
      </c>
      <c r="F428" s="211" t="s">
        <v>3218</v>
      </c>
      <c r="G428" s="53" t="s">
        <v>2488</v>
      </c>
      <c r="H428" s="54">
        <v>982</v>
      </c>
      <c r="I428" s="53" t="s">
        <v>45</v>
      </c>
      <c r="J428" s="429" t="str">
        <f>IF(ISBLANK(INDEX('Policy Characteristics'!D:D,MATCH($C428,'Policy Characteristics'!$C:$C,0))),"",INDEX('Policy Characteristics'!D:D,MATCH($C428,'Policy Characteristics'!$C:$C,0)))</f>
        <v>Industry Energy Efficiency Standards</v>
      </c>
      <c r="K428" s="427" t="str">
        <f>IF(ISBLANK(INDEX('Policy Characteristics'!E:E,MATCH($C428,'Policy Characteristics'!$C:$C,0))),"",INDEX('Policy Characteristics'!E:E,MATCH($C428,'Policy Characteristics'!$C:$C,0)))</f>
        <v>indst efficiency standards</v>
      </c>
      <c r="L428" s="450">
        <f>IF(ISBLANK(INDEX('Policy Characteristics'!F:F,MATCH($C428,'Policy Characteristics'!$C:$C,0))),"",INDEX('Policy Characteristics'!F:F,MATCH($C428,'Policy Characteristics'!$C:$C,0)))</f>
        <v>0</v>
      </c>
      <c r="M428" s="450">
        <f>IF(ISBLANK(INDEX('Policy Characteristics'!G:G,MATCH($C428,'Policy Characteristics'!$C:$C,0))),"",INDEX('Policy Characteristics'!G:G,MATCH($C428,'Policy Characteristics'!$C:$C,0)))</f>
        <v>0.25</v>
      </c>
      <c r="N428" s="450">
        <f>IF(ISBLANK(INDEX('Policy Characteristics'!H:H,MATCH($C428,'Policy Characteristics'!$C:$C,0))),"",INDEX('Policy Characteristics'!H:H,MATCH($C428,'Policy Characteristics'!$C:$C,0)))</f>
        <v>0.01</v>
      </c>
      <c r="O428" s="427" t="str">
        <f>IF(ISBLANK(INDEX('Policy Characteristics'!I:I,MATCH($C428,'Policy Characteristics'!$C:$C,0))),"",INDEX('Policy Characteristics'!I:I,MATCH($C428,'Policy Characteristics'!$C:$C,0)))</f>
        <v>% reduction in energy use</v>
      </c>
      <c r="P428" s="427" t="str">
        <f>IF(ISBLANK(INDEX('Policy Characteristics'!J:J,MATCH($C428,'Policy Characteristics'!$C:$C,0))),"",INDEX('Policy Characteristics'!J:J,MATCH($C428,'Policy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8" s="427" t="str">
        <f>IF(ISBLANK(INDEX('Policy Characteristics'!K:K,MATCH($C428,'Policy Characteristics'!$C:$C,0))),"",INDEX('Policy Characteristics'!K:K,MATCH($C428,'Policy Characteristics'!$C:$C,0)))</f>
        <v>industry-ag-main.html#eff-stds</v>
      </c>
      <c r="R428" s="427" t="str">
        <f>IF(ISBLANK(INDEX('Policy Characteristics'!L:L,MATCH($C428,'Policy Characteristics'!$C:$C,0))),"",INDEX('Policy Characteristics'!L:L,MATCH($C428,'Policy Characteristics'!$C:$C,0)))</f>
        <v>industry-energy-efficiency-standards.html</v>
      </c>
    </row>
    <row r="429" spans="1:18" s="5" customFormat="1" x14ac:dyDescent="0.75">
      <c r="A429" s="427" t="str">
        <f>IF(ISBLANK(INDEX('Policy Characteristics'!A:A,MATCH($C429,'Policy Characteristics'!$C:$C,0))),"",INDEX('Policy Characteristics'!A:A,MATCH($C429,'Policy Characteristics'!$C:$C,0)))</f>
        <v>Industry</v>
      </c>
      <c r="B429" s="427" t="str">
        <f>IF(ISBLANK(INDEX('Policy Characteristics'!B:B,MATCH($C429,'Policy Characteristics'!$C:$C,0))),"",INDEX('Policy Characteristics'!B:B,MATCH($C429,'Policy Characteristics'!$C:$C,0)))</f>
        <v>Industry Energy Efficiency Standards</v>
      </c>
      <c r="C429" s="431" t="str">
        <f t="shared" si="32"/>
        <v>Percentage Improvement in Eqpt Efficiency Standards above BAU</v>
      </c>
      <c r="D429" s="9" t="s">
        <v>3254</v>
      </c>
      <c r="E429" s="53" t="s">
        <v>2485</v>
      </c>
      <c r="F429" s="211" t="s">
        <v>3218</v>
      </c>
      <c r="G429" s="53" t="s">
        <v>2491</v>
      </c>
      <c r="H429" s="54">
        <v>983</v>
      </c>
      <c r="I429" s="53" t="s">
        <v>46</v>
      </c>
      <c r="J429" s="429" t="str">
        <f>IF(ISBLANK(INDEX('Policy Characteristics'!D:D,MATCH($C429,'Policy Characteristics'!$C:$C,0))),"",INDEX('Policy Characteristics'!D:D,MATCH($C429,'Policy Characteristics'!$C:$C,0)))</f>
        <v>Industry Energy Efficiency Standards</v>
      </c>
      <c r="K429" s="427" t="str">
        <f>IF(ISBLANK(INDEX('Policy Characteristics'!E:E,MATCH($C429,'Policy Characteristics'!$C:$C,0))),"",INDEX('Policy Characteristics'!E:E,MATCH($C429,'Policy Characteristics'!$C:$C,0)))</f>
        <v>indst efficiency standards</v>
      </c>
      <c r="L429" s="450">
        <f>IF(ISBLANK(INDEX('Policy Characteristics'!F:F,MATCH($C429,'Policy Characteristics'!$C:$C,0))),"",INDEX('Policy Characteristics'!F:F,MATCH($C429,'Policy Characteristics'!$C:$C,0)))</f>
        <v>0</v>
      </c>
      <c r="M429" s="450">
        <f>IF(ISBLANK(INDEX('Policy Characteristics'!G:G,MATCH($C429,'Policy Characteristics'!$C:$C,0))),"",INDEX('Policy Characteristics'!G:G,MATCH($C429,'Policy Characteristics'!$C:$C,0)))</f>
        <v>0.25</v>
      </c>
      <c r="N429" s="450">
        <f>IF(ISBLANK(INDEX('Policy Characteristics'!H:H,MATCH($C429,'Policy Characteristics'!$C:$C,0))),"",INDEX('Policy Characteristics'!H:H,MATCH($C429,'Policy Characteristics'!$C:$C,0)))</f>
        <v>0.01</v>
      </c>
      <c r="O429" s="427" t="str">
        <f>IF(ISBLANK(INDEX('Policy Characteristics'!I:I,MATCH($C429,'Policy Characteristics'!$C:$C,0))),"",INDEX('Policy Characteristics'!I:I,MATCH($C429,'Policy Characteristics'!$C:$C,0)))</f>
        <v>% reduction in energy use</v>
      </c>
      <c r="P429" s="427" t="str">
        <f>IF(ISBLANK(INDEX('Policy Characteristics'!J:J,MATCH($C429,'Policy Characteristics'!$C:$C,0))),"",INDEX('Policy Characteristics'!J:J,MATCH($C429,'Policy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9" s="427" t="str">
        <f>IF(ISBLANK(INDEX('Policy Characteristics'!K:K,MATCH($C429,'Policy Characteristics'!$C:$C,0))),"",INDEX('Policy Characteristics'!K:K,MATCH($C429,'Policy Characteristics'!$C:$C,0)))</f>
        <v>industry-ag-main.html#eff-stds</v>
      </c>
      <c r="R429" s="427" t="str">
        <f>IF(ISBLANK(INDEX('Policy Characteristics'!L:L,MATCH($C429,'Policy Characteristics'!$C:$C,0))),"",INDEX('Policy Characteristics'!L:L,MATCH($C429,'Policy Characteristics'!$C:$C,0)))</f>
        <v>industry-energy-efficiency-standards.html</v>
      </c>
    </row>
    <row r="430" spans="1:18" s="5" customFormat="1" x14ac:dyDescent="0.75">
      <c r="A430" s="427" t="str">
        <f>IF(ISBLANK(INDEX('Policy Characteristics'!A:A,MATCH($C430,'Policy Characteristics'!$C:$C,0))),"",INDEX('Policy Characteristics'!A:A,MATCH($C430,'Policy Characteristics'!$C:$C,0)))</f>
        <v>Industry</v>
      </c>
      <c r="B430" s="427" t="str">
        <f>IF(ISBLANK(INDEX('Policy Characteristics'!B:B,MATCH($C430,'Policy Characteristics'!$C:$C,0))),"",INDEX('Policy Characteristics'!B:B,MATCH($C430,'Policy Characteristics'!$C:$C,0)))</f>
        <v>Industry Energy Efficiency Standards</v>
      </c>
      <c r="C430" s="431" t="str">
        <f t="shared" si="32"/>
        <v>Percentage Improvement in Eqpt Efficiency Standards above BAU</v>
      </c>
      <c r="D430" s="9" t="s">
        <v>3254</v>
      </c>
      <c r="E430" s="53" t="s">
        <v>2837</v>
      </c>
      <c r="F430" s="211" t="s">
        <v>3218</v>
      </c>
      <c r="G430" s="53" t="s">
        <v>2840</v>
      </c>
      <c r="H430" s="54">
        <v>984</v>
      </c>
      <c r="I430" s="53" t="s">
        <v>46</v>
      </c>
      <c r="J430" s="429" t="str">
        <f>IF(ISBLANK(INDEX('Policy Characteristics'!D:D,MATCH($C430,'Policy Characteristics'!$C:$C,0))),"",INDEX('Policy Characteristics'!D:D,MATCH($C430,'Policy Characteristics'!$C:$C,0)))</f>
        <v>Industry Energy Efficiency Standards</v>
      </c>
      <c r="K430" s="427" t="str">
        <f>IF(ISBLANK(INDEX('Policy Characteristics'!E:E,MATCH($C430,'Policy Characteristics'!$C:$C,0))),"",INDEX('Policy Characteristics'!E:E,MATCH($C430,'Policy Characteristics'!$C:$C,0)))</f>
        <v>indst efficiency standards</v>
      </c>
      <c r="L430" s="450">
        <f>IF(ISBLANK(INDEX('Policy Characteristics'!F:F,MATCH($C430,'Policy Characteristics'!$C:$C,0))),"",INDEX('Policy Characteristics'!F:F,MATCH($C430,'Policy Characteristics'!$C:$C,0)))</f>
        <v>0</v>
      </c>
      <c r="M430" s="450">
        <f>IF(ISBLANK(INDEX('Policy Characteristics'!G:G,MATCH($C430,'Policy Characteristics'!$C:$C,0))),"",INDEX('Policy Characteristics'!G:G,MATCH($C430,'Policy Characteristics'!$C:$C,0)))</f>
        <v>0.25</v>
      </c>
      <c r="N430" s="450">
        <f>IF(ISBLANK(INDEX('Policy Characteristics'!H:H,MATCH($C430,'Policy Characteristics'!$C:$C,0))),"",INDEX('Policy Characteristics'!H:H,MATCH($C430,'Policy Characteristics'!$C:$C,0)))</f>
        <v>0.01</v>
      </c>
      <c r="O430" s="427" t="str">
        <f>IF(ISBLANK(INDEX('Policy Characteristics'!I:I,MATCH($C430,'Policy Characteristics'!$C:$C,0))),"",INDEX('Policy Characteristics'!I:I,MATCH($C430,'Policy Characteristics'!$C:$C,0)))</f>
        <v>% reduction in energy use</v>
      </c>
      <c r="P430" s="427" t="str">
        <f>IF(ISBLANK(INDEX('Policy Characteristics'!J:J,MATCH($C430,'Policy Characteristics'!$C:$C,0))),"",INDEX('Policy Characteristics'!J:J,MATCH($C430,'Policy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0" s="427" t="str">
        <f>IF(ISBLANK(INDEX('Policy Characteristics'!K:K,MATCH($C430,'Policy Characteristics'!$C:$C,0))),"",INDEX('Policy Characteristics'!K:K,MATCH($C430,'Policy Characteristics'!$C:$C,0)))</f>
        <v>industry-ag-main.html#eff-stds</v>
      </c>
      <c r="R430" s="427" t="str">
        <f>IF(ISBLANK(INDEX('Policy Characteristics'!L:L,MATCH($C430,'Policy Characteristics'!$C:$C,0))),"",INDEX('Policy Characteristics'!L:L,MATCH($C430,'Policy Characteristics'!$C:$C,0)))</f>
        <v>industry-energy-efficiency-standards.html</v>
      </c>
    </row>
    <row r="431" spans="1:18" s="5" customFormat="1" x14ac:dyDescent="0.75">
      <c r="A431" s="427" t="str">
        <f>IF(ISBLANK(INDEX('Policy Characteristics'!A:A,MATCH($C431,'Policy Characteristics'!$C:$C,0))),"",INDEX('Policy Characteristics'!A:A,MATCH($C431,'Policy Characteristics'!$C:$C,0)))</f>
        <v>Industry</v>
      </c>
      <c r="B431" s="427" t="str">
        <f>IF(ISBLANK(INDEX('Policy Characteristics'!B:B,MATCH($C431,'Policy Characteristics'!$C:$C,0))),"",INDEX('Policy Characteristics'!B:B,MATCH($C431,'Policy Characteristics'!$C:$C,0)))</f>
        <v>Industry Energy Efficiency Standards</v>
      </c>
      <c r="C431" s="431" t="str">
        <f t="shared" si="32"/>
        <v>Percentage Improvement in Eqpt Efficiency Standards above BAU</v>
      </c>
      <c r="D431" s="9" t="s">
        <v>3254</v>
      </c>
      <c r="E431" s="53" t="s">
        <v>2838</v>
      </c>
      <c r="F431" s="211" t="s">
        <v>3218</v>
      </c>
      <c r="G431" s="53" t="s">
        <v>2842</v>
      </c>
      <c r="H431" s="54">
        <v>985</v>
      </c>
      <c r="I431" s="53" t="s">
        <v>45</v>
      </c>
      <c r="J431" s="429" t="str">
        <f>IF(ISBLANK(INDEX('Policy Characteristics'!D:D,MATCH($C431,'Policy Characteristics'!$C:$C,0))),"",INDEX('Policy Characteristics'!D:D,MATCH($C431,'Policy Characteristics'!$C:$C,0)))</f>
        <v>Industry Energy Efficiency Standards</v>
      </c>
      <c r="K431" s="427" t="str">
        <f>IF(ISBLANK(INDEX('Policy Characteristics'!E:E,MATCH($C431,'Policy Characteristics'!$C:$C,0))),"",INDEX('Policy Characteristics'!E:E,MATCH($C431,'Policy Characteristics'!$C:$C,0)))</f>
        <v>indst efficiency standards</v>
      </c>
      <c r="L431" s="450">
        <f>IF(ISBLANK(INDEX('Policy Characteristics'!F:F,MATCH($C431,'Policy Characteristics'!$C:$C,0))),"",INDEX('Policy Characteristics'!F:F,MATCH($C431,'Policy Characteristics'!$C:$C,0)))</f>
        <v>0</v>
      </c>
      <c r="M431" s="450">
        <f>IF(ISBLANK(INDEX('Policy Characteristics'!G:G,MATCH($C431,'Policy Characteristics'!$C:$C,0))),"",INDEX('Policy Characteristics'!G:G,MATCH($C431,'Policy Characteristics'!$C:$C,0)))</f>
        <v>0.25</v>
      </c>
      <c r="N431" s="450">
        <f>IF(ISBLANK(INDEX('Policy Characteristics'!H:H,MATCH($C431,'Policy Characteristics'!$C:$C,0))),"",INDEX('Policy Characteristics'!H:H,MATCH($C431,'Policy Characteristics'!$C:$C,0)))</f>
        <v>0.01</v>
      </c>
      <c r="O431" s="427" t="str">
        <f>IF(ISBLANK(INDEX('Policy Characteristics'!I:I,MATCH($C431,'Policy Characteristics'!$C:$C,0))),"",INDEX('Policy Characteristics'!I:I,MATCH($C431,'Policy Characteristics'!$C:$C,0)))</f>
        <v>% reduction in energy use</v>
      </c>
      <c r="P431" s="427" t="str">
        <f>IF(ISBLANK(INDEX('Policy Characteristics'!J:J,MATCH($C431,'Policy Characteristics'!$C:$C,0))),"",INDEX('Policy Characteristics'!J:J,MATCH($C431,'Policy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1" s="427" t="str">
        <f>IF(ISBLANK(INDEX('Policy Characteristics'!K:K,MATCH($C431,'Policy Characteristics'!$C:$C,0))),"",INDEX('Policy Characteristics'!K:K,MATCH($C431,'Policy Characteristics'!$C:$C,0)))</f>
        <v>industry-ag-main.html#eff-stds</v>
      </c>
      <c r="R431" s="427" t="str">
        <f>IF(ISBLANK(INDEX('Policy Characteristics'!L:L,MATCH($C431,'Policy Characteristics'!$C:$C,0))),"",INDEX('Policy Characteristics'!L:L,MATCH($C431,'Policy Characteristics'!$C:$C,0)))</f>
        <v>industry-energy-efficiency-standards.html</v>
      </c>
    </row>
    <row r="432" spans="1:18" s="5" customFormat="1" x14ac:dyDescent="0.75">
      <c r="A432" s="427" t="str">
        <f>IF(ISBLANK(INDEX('Policy Characteristics'!A:A,MATCH($C432,'Policy Characteristics'!$C:$C,0))),"",INDEX('Policy Characteristics'!A:A,MATCH($C432,'Policy Characteristics'!$C:$C,0)))</f>
        <v>Industry</v>
      </c>
      <c r="B432" s="427" t="str">
        <f>IF(ISBLANK(INDEX('Policy Characteristics'!B:B,MATCH($C432,'Policy Characteristics'!$C:$C,0))),"",INDEX('Policy Characteristics'!B:B,MATCH($C432,'Policy Characteristics'!$C:$C,0)))</f>
        <v>Industry Energy Efficiency Standards</v>
      </c>
      <c r="C432" s="431" t="str">
        <f t="shared" si="32"/>
        <v>Percentage Improvement in Eqpt Efficiency Standards above BAU</v>
      </c>
      <c r="D432" s="9" t="s">
        <v>3254</v>
      </c>
      <c r="E432" s="53" t="s">
        <v>2839</v>
      </c>
      <c r="F432" s="211" t="s">
        <v>3218</v>
      </c>
      <c r="G432" s="53" t="s">
        <v>2843</v>
      </c>
      <c r="H432" s="54">
        <v>986</v>
      </c>
      <c r="I432" s="53" t="s">
        <v>46</v>
      </c>
      <c r="J432" s="429" t="str">
        <f>IF(ISBLANK(INDEX('Policy Characteristics'!D:D,MATCH($C432,'Policy Characteristics'!$C:$C,0))),"",INDEX('Policy Characteristics'!D:D,MATCH($C432,'Policy Characteristics'!$C:$C,0)))</f>
        <v>Industry Energy Efficiency Standards</v>
      </c>
      <c r="K432" s="427" t="str">
        <f>IF(ISBLANK(INDEX('Policy Characteristics'!E:E,MATCH($C432,'Policy Characteristics'!$C:$C,0))),"",INDEX('Policy Characteristics'!E:E,MATCH($C432,'Policy Characteristics'!$C:$C,0)))</f>
        <v>indst efficiency standards</v>
      </c>
      <c r="L432" s="450">
        <f>IF(ISBLANK(INDEX('Policy Characteristics'!F:F,MATCH($C432,'Policy Characteristics'!$C:$C,0))),"",INDEX('Policy Characteristics'!F:F,MATCH($C432,'Policy Characteristics'!$C:$C,0)))</f>
        <v>0</v>
      </c>
      <c r="M432" s="450">
        <f>IF(ISBLANK(INDEX('Policy Characteristics'!G:G,MATCH($C432,'Policy Characteristics'!$C:$C,0))),"",INDEX('Policy Characteristics'!G:G,MATCH($C432,'Policy Characteristics'!$C:$C,0)))</f>
        <v>0.25</v>
      </c>
      <c r="N432" s="450">
        <f>IF(ISBLANK(INDEX('Policy Characteristics'!H:H,MATCH($C432,'Policy Characteristics'!$C:$C,0))),"",INDEX('Policy Characteristics'!H:H,MATCH($C432,'Policy Characteristics'!$C:$C,0)))</f>
        <v>0.01</v>
      </c>
      <c r="O432" s="427" t="str">
        <f>IF(ISBLANK(INDEX('Policy Characteristics'!I:I,MATCH($C432,'Policy Characteristics'!$C:$C,0))),"",INDEX('Policy Characteristics'!I:I,MATCH($C432,'Policy Characteristics'!$C:$C,0)))</f>
        <v>% reduction in energy use</v>
      </c>
      <c r="P432" s="427" t="str">
        <f>IF(ISBLANK(INDEX('Policy Characteristics'!J:J,MATCH($C432,'Policy Characteristics'!$C:$C,0))),"",INDEX('Policy Characteristics'!J:J,MATCH($C432,'Policy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2" s="427" t="str">
        <f>IF(ISBLANK(INDEX('Policy Characteristics'!K:K,MATCH($C432,'Policy Characteristics'!$C:$C,0))),"",INDEX('Policy Characteristics'!K:K,MATCH($C432,'Policy Characteristics'!$C:$C,0)))</f>
        <v>industry-ag-main.html#eff-stds</v>
      </c>
      <c r="R432" s="427" t="str">
        <f>IF(ISBLANK(INDEX('Policy Characteristics'!L:L,MATCH($C432,'Policy Characteristics'!$C:$C,0))),"",INDEX('Policy Characteristics'!L:L,MATCH($C432,'Policy Characteristics'!$C:$C,0)))</f>
        <v>industry-energy-efficiency-standards.html</v>
      </c>
    </row>
    <row r="433" spans="1:18" s="5" customFormat="1" x14ac:dyDescent="0.75">
      <c r="A433" s="427" t="str">
        <f>IF(ISBLANK(INDEX('Policy Characteristics'!A:A,MATCH($C433,'Policy Characteristics'!$C:$C,0))),"",INDEX('Policy Characteristics'!A:A,MATCH($C433,'Policy Characteristics'!$C:$C,0)))</f>
        <v>Industry</v>
      </c>
      <c r="B433" s="427" t="str">
        <f>IF(ISBLANK(INDEX('Policy Characteristics'!B:B,MATCH($C433,'Policy Characteristics'!$C:$C,0))),"",INDEX('Policy Characteristics'!B:B,MATCH($C433,'Policy Characteristics'!$C:$C,0)))</f>
        <v>Industry Energy Efficiency Standards</v>
      </c>
      <c r="C433" s="431" t="str">
        <f t="shared" si="32"/>
        <v>Percentage Improvement in Eqpt Efficiency Standards above BAU</v>
      </c>
      <c r="D433" s="9" t="s">
        <v>3254</v>
      </c>
      <c r="E433" s="53" t="s">
        <v>2836</v>
      </c>
      <c r="F433" s="211" t="s">
        <v>3218</v>
      </c>
      <c r="G433" s="53" t="s">
        <v>2841</v>
      </c>
      <c r="H433" s="54">
        <v>987</v>
      </c>
      <c r="I433" s="53" t="s">
        <v>46</v>
      </c>
      <c r="J433" s="429" t="str">
        <f>IF(ISBLANK(INDEX('Policy Characteristics'!D:D,MATCH($C433,'Policy Characteristics'!$C:$C,0))),"",INDEX('Policy Characteristics'!D:D,MATCH($C433,'Policy Characteristics'!$C:$C,0)))</f>
        <v>Industry Energy Efficiency Standards</v>
      </c>
      <c r="K433" s="427" t="str">
        <f>IF(ISBLANK(INDEX('Policy Characteristics'!E:E,MATCH($C433,'Policy Characteristics'!$C:$C,0))),"",INDEX('Policy Characteristics'!E:E,MATCH($C433,'Policy Characteristics'!$C:$C,0)))</f>
        <v>indst efficiency standards</v>
      </c>
      <c r="L433" s="450">
        <f>IF(ISBLANK(INDEX('Policy Characteristics'!F:F,MATCH($C433,'Policy Characteristics'!$C:$C,0))),"",INDEX('Policy Characteristics'!F:F,MATCH($C433,'Policy Characteristics'!$C:$C,0)))</f>
        <v>0</v>
      </c>
      <c r="M433" s="450">
        <f>IF(ISBLANK(INDEX('Policy Characteristics'!G:G,MATCH($C433,'Policy Characteristics'!$C:$C,0))),"",INDEX('Policy Characteristics'!G:G,MATCH($C433,'Policy Characteristics'!$C:$C,0)))</f>
        <v>0.25</v>
      </c>
      <c r="N433" s="450">
        <f>IF(ISBLANK(INDEX('Policy Characteristics'!H:H,MATCH($C433,'Policy Characteristics'!$C:$C,0))),"",INDEX('Policy Characteristics'!H:H,MATCH($C433,'Policy Characteristics'!$C:$C,0)))</f>
        <v>0.01</v>
      </c>
      <c r="O433" s="427" t="str">
        <f>IF(ISBLANK(INDEX('Policy Characteristics'!I:I,MATCH($C433,'Policy Characteristics'!$C:$C,0))),"",INDEX('Policy Characteristics'!I:I,MATCH($C433,'Policy Characteristics'!$C:$C,0)))</f>
        <v>% reduction in energy use</v>
      </c>
      <c r="P433" s="427" t="str">
        <f>IF(ISBLANK(INDEX('Policy Characteristics'!J:J,MATCH($C433,'Policy Characteristics'!$C:$C,0))),"",INDEX('Policy Characteristics'!J:J,MATCH($C433,'Policy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3" s="427" t="str">
        <f>IF(ISBLANK(INDEX('Policy Characteristics'!K:K,MATCH($C433,'Policy Characteristics'!$C:$C,0))),"",INDEX('Policy Characteristics'!K:K,MATCH($C433,'Policy Characteristics'!$C:$C,0)))</f>
        <v>industry-ag-main.html#eff-stds</v>
      </c>
      <c r="R433" s="427" t="str">
        <f>IF(ISBLANK(INDEX('Policy Characteristics'!L:L,MATCH($C433,'Policy Characteristics'!$C:$C,0))),"",INDEX('Policy Characteristics'!L:L,MATCH($C433,'Policy Characteristics'!$C:$C,0)))</f>
        <v>industry-energy-efficiency-standards.html</v>
      </c>
    </row>
    <row r="434" spans="1:18" s="5" customFormat="1" x14ac:dyDescent="0.75">
      <c r="A434" s="427" t="str">
        <f>IF(ISBLANK(INDEX('Policy Characteristics'!A:A,MATCH($C434,'Policy Characteristics'!$C:$C,0))),"",INDEX('Policy Characteristics'!A:A,MATCH($C434,'Policy Characteristics'!$C:$C,0)))</f>
        <v>Industry</v>
      </c>
      <c r="B434" s="427" t="str">
        <f>IF(ISBLANK(INDEX('Policy Characteristics'!B:B,MATCH($C434,'Policy Characteristics'!$C:$C,0))),"",INDEX('Policy Characteristics'!B:B,MATCH($C434,'Policy Characteristics'!$C:$C,0)))</f>
        <v>Industry Energy Efficiency Standards</v>
      </c>
      <c r="C434" s="431" t="str">
        <f t="shared" si="32"/>
        <v>Percentage Improvement in Eqpt Efficiency Standards above BAU</v>
      </c>
      <c r="D434" s="9" t="s">
        <v>3255</v>
      </c>
      <c r="E434" s="53" t="s">
        <v>2480</v>
      </c>
      <c r="F434" s="211" t="s">
        <v>3219</v>
      </c>
      <c r="G434" s="53" t="s">
        <v>2486</v>
      </c>
      <c r="H434" s="54">
        <v>988</v>
      </c>
      <c r="I434" s="53" t="s">
        <v>45</v>
      </c>
      <c r="J434" s="429" t="str">
        <f>IF(ISBLANK(INDEX('Policy Characteristics'!D:D,MATCH($C434,'Policy Characteristics'!$C:$C,0))),"",INDEX('Policy Characteristics'!D:D,MATCH($C434,'Policy Characteristics'!$C:$C,0)))</f>
        <v>Industry Energy Efficiency Standards</v>
      </c>
      <c r="K434" s="427" t="str">
        <f>IF(ISBLANK(INDEX('Policy Characteristics'!E:E,MATCH($C434,'Policy Characteristics'!$C:$C,0))),"",INDEX('Policy Characteristics'!E:E,MATCH($C434,'Policy Characteristics'!$C:$C,0)))</f>
        <v>indst efficiency standards</v>
      </c>
      <c r="L434" s="450">
        <f>IF(ISBLANK(INDEX('Policy Characteristics'!F:F,MATCH($C434,'Policy Characteristics'!$C:$C,0))),"",INDEX('Policy Characteristics'!F:F,MATCH($C434,'Policy Characteristics'!$C:$C,0)))</f>
        <v>0</v>
      </c>
      <c r="M434" s="450">
        <f>IF(ISBLANK(INDEX('Policy Characteristics'!G:G,MATCH($C434,'Policy Characteristics'!$C:$C,0))),"",INDEX('Policy Characteristics'!G:G,MATCH($C434,'Policy Characteristics'!$C:$C,0)))</f>
        <v>0.25</v>
      </c>
      <c r="N434" s="450">
        <f>IF(ISBLANK(INDEX('Policy Characteristics'!H:H,MATCH($C434,'Policy Characteristics'!$C:$C,0))),"",INDEX('Policy Characteristics'!H:H,MATCH($C434,'Policy Characteristics'!$C:$C,0)))</f>
        <v>0.01</v>
      </c>
      <c r="O434" s="427" t="str">
        <f>IF(ISBLANK(INDEX('Policy Characteristics'!I:I,MATCH($C434,'Policy Characteristics'!$C:$C,0))),"",INDEX('Policy Characteristics'!I:I,MATCH($C434,'Policy Characteristics'!$C:$C,0)))</f>
        <v>% reduction in energy use</v>
      </c>
      <c r="P434" s="427" t="str">
        <f>IF(ISBLANK(INDEX('Policy Characteristics'!J:J,MATCH($C434,'Policy Characteristics'!$C:$C,0))),"",INDEX('Policy Characteristics'!J:J,MATCH($C434,'Policy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4" s="427" t="str">
        <f>IF(ISBLANK(INDEX('Policy Characteristics'!K:K,MATCH($C434,'Policy Characteristics'!$C:$C,0))),"",INDEX('Policy Characteristics'!K:K,MATCH($C434,'Policy Characteristics'!$C:$C,0)))</f>
        <v>industry-ag-main.html#eff-stds</v>
      </c>
      <c r="R434" s="427" t="str">
        <f>IF(ISBLANK(INDEX('Policy Characteristics'!L:L,MATCH($C434,'Policy Characteristics'!$C:$C,0))),"",INDEX('Policy Characteristics'!L:L,MATCH($C434,'Policy Characteristics'!$C:$C,0)))</f>
        <v>industry-energy-efficiency-standards.html</v>
      </c>
    </row>
    <row r="435" spans="1:18" s="5" customFormat="1" x14ac:dyDescent="0.75">
      <c r="A435" s="427" t="str">
        <f>IF(ISBLANK(INDEX('Policy Characteristics'!A:A,MATCH($C435,'Policy Characteristics'!$C:$C,0))),"",INDEX('Policy Characteristics'!A:A,MATCH($C435,'Policy Characteristics'!$C:$C,0)))</f>
        <v>Industry</v>
      </c>
      <c r="B435" s="427" t="str">
        <f>IF(ISBLANK(INDEX('Policy Characteristics'!B:B,MATCH($C435,'Policy Characteristics'!$C:$C,0))),"",INDEX('Policy Characteristics'!B:B,MATCH($C435,'Policy Characteristics'!$C:$C,0)))</f>
        <v>Industry Energy Efficiency Standards</v>
      </c>
      <c r="C435" s="431" t="str">
        <f t="shared" si="32"/>
        <v>Percentage Improvement in Eqpt Efficiency Standards above BAU</v>
      </c>
      <c r="D435" s="9" t="s">
        <v>3255</v>
      </c>
      <c r="E435" s="53" t="s">
        <v>2481</v>
      </c>
      <c r="F435" s="211" t="s">
        <v>3219</v>
      </c>
      <c r="G435" s="53" t="s">
        <v>2489</v>
      </c>
      <c r="H435" s="54">
        <v>989</v>
      </c>
      <c r="I435" s="53" t="s">
        <v>46</v>
      </c>
      <c r="J435" s="429" t="str">
        <f>IF(ISBLANK(INDEX('Policy Characteristics'!D:D,MATCH($C435,'Policy Characteristics'!$C:$C,0))),"",INDEX('Policy Characteristics'!D:D,MATCH($C435,'Policy Characteristics'!$C:$C,0)))</f>
        <v>Industry Energy Efficiency Standards</v>
      </c>
      <c r="K435" s="427" t="str">
        <f>IF(ISBLANK(INDEX('Policy Characteristics'!E:E,MATCH($C435,'Policy Characteristics'!$C:$C,0))),"",INDEX('Policy Characteristics'!E:E,MATCH($C435,'Policy Characteristics'!$C:$C,0)))</f>
        <v>indst efficiency standards</v>
      </c>
      <c r="L435" s="450">
        <f>IF(ISBLANK(INDEX('Policy Characteristics'!F:F,MATCH($C435,'Policy Characteristics'!$C:$C,0))),"",INDEX('Policy Characteristics'!F:F,MATCH($C435,'Policy Characteristics'!$C:$C,0)))</f>
        <v>0</v>
      </c>
      <c r="M435" s="450">
        <f>IF(ISBLANK(INDEX('Policy Characteristics'!G:G,MATCH($C435,'Policy Characteristics'!$C:$C,0))),"",INDEX('Policy Characteristics'!G:G,MATCH($C435,'Policy Characteristics'!$C:$C,0)))</f>
        <v>0.25</v>
      </c>
      <c r="N435" s="450">
        <f>IF(ISBLANK(INDEX('Policy Characteristics'!H:H,MATCH($C435,'Policy Characteristics'!$C:$C,0))),"",INDEX('Policy Characteristics'!H:H,MATCH($C435,'Policy Characteristics'!$C:$C,0)))</f>
        <v>0.01</v>
      </c>
      <c r="O435" s="427" t="str">
        <f>IF(ISBLANK(INDEX('Policy Characteristics'!I:I,MATCH($C435,'Policy Characteristics'!$C:$C,0))),"",INDEX('Policy Characteristics'!I:I,MATCH($C435,'Policy Characteristics'!$C:$C,0)))</f>
        <v>% reduction in energy use</v>
      </c>
      <c r="P435" s="427" t="str">
        <f>IF(ISBLANK(INDEX('Policy Characteristics'!J:J,MATCH($C435,'Policy Characteristics'!$C:$C,0))),"",INDEX('Policy Characteristics'!J:J,MATCH($C435,'Policy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5" s="427" t="str">
        <f>IF(ISBLANK(INDEX('Policy Characteristics'!K:K,MATCH($C435,'Policy Characteristics'!$C:$C,0))),"",INDEX('Policy Characteristics'!K:K,MATCH($C435,'Policy Characteristics'!$C:$C,0)))</f>
        <v>industry-ag-main.html#eff-stds</v>
      </c>
      <c r="R435" s="427" t="str">
        <f>IF(ISBLANK(INDEX('Policy Characteristics'!L:L,MATCH($C435,'Policy Characteristics'!$C:$C,0))),"",INDEX('Policy Characteristics'!L:L,MATCH($C435,'Policy Characteristics'!$C:$C,0)))</f>
        <v>industry-energy-efficiency-standards.html</v>
      </c>
    </row>
    <row r="436" spans="1:18" s="5" customFormat="1" x14ac:dyDescent="0.75">
      <c r="A436" s="427" t="str">
        <f>IF(ISBLANK(INDEX('Policy Characteristics'!A:A,MATCH($C436,'Policy Characteristics'!$C:$C,0))),"",INDEX('Policy Characteristics'!A:A,MATCH($C436,'Policy Characteristics'!$C:$C,0)))</f>
        <v>Industry</v>
      </c>
      <c r="B436" s="427" t="str">
        <f>IF(ISBLANK(INDEX('Policy Characteristics'!B:B,MATCH($C436,'Policy Characteristics'!$C:$C,0))),"",INDEX('Policy Characteristics'!B:B,MATCH($C436,'Policy Characteristics'!$C:$C,0)))</f>
        <v>Industry Energy Efficiency Standards</v>
      </c>
      <c r="C436" s="431" t="str">
        <f t="shared" si="32"/>
        <v>Percentage Improvement in Eqpt Efficiency Standards above BAU</v>
      </c>
      <c r="D436" s="9" t="s">
        <v>3255</v>
      </c>
      <c r="E436" s="53" t="s">
        <v>2482</v>
      </c>
      <c r="F436" s="211" t="s">
        <v>3219</v>
      </c>
      <c r="G436" s="53" t="s">
        <v>2490</v>
      </c>
      <c r="H436" s="54">
        <v>990</v>
      </c>
      <c r="I436" s="53" t="s">
        <v>45</v>
      </c>
      <c r="J436" s="429" t="str">
        <f>IF(ISBLANK(INDEX('Policy Characteristics'!D:D,MATCH($C436,'Policy Characteristics'!$C:$C,0))),"",INDEX('Policy Characteristics'!D:D,MATCH($C436,'Policy Characteristics'!$C:$C,0)))</f>
        <v>Industry Energy Efficiency Standards</v>
      </c>
      <c r="K436" s="427" t="str">
        <f>IF(ISBLANK(INDEX('Policy Characteristics'!E:E,MATCH($C436,'Policy Characteristics'!$C:$C,0))),"",INDEX('Policy Characteristics'!E:E,MATCH($C436,'Policy Characteristics'!$C:$C,0)))</f>
        <v>indst efficiency standards</v>
      </c>
      <c r="L436" s="450">
        <f>IF(ISBLANK(INDEX('Policy Characteristics'!F:F,MATCH($C436,'Policy Characteristics'!$C:$C,0))),"",INDEX('Policy Characteristics'!F:F,MATCH($C436,'Policy Characteristics'!$C:$C,0)))</f>
        <v>0</v>
      </c>
      <c r="M436" s="450">
        <f>IF(ISBLANK(INDEX('Policy Characteristics'!G:G,MATCH($C436,'Policy Characteristics'!$C:$C,0))),"",INDEX('Policy Characteristics'!G:G,MATCH($C436,'Policy Characteristics'!$C:$C,0)))</f>
        <v>0.25</v>
      </c>
      <c r="N436" s="450">
        <f>IF(ISBLANK(INDEX('Policy Characteristics'!H:H,MATCH($C436,'Policy Characteristics'!$C:$C,0))),"",INDEX('Policy Characteristics'!H:H,MATCH($C436,'Policy Characteristics'!$C:$C,0)))</f>
        <v>0.01</v>
      </c>
      <c r="O436" s="427" t="str">
        <f>IF(ISBLANK(INDEX('Policy Characteristics'!I:I,MATCH($C436,'Policy Characteristics'!$C:$C,0))),"",INDEX('Policy Characteristics'!I:I,MATCH($C436,'Policy Characteristics'!$C:$C,0)))</f>
        <v>% reduction in energy use</v>
      </c>
      <c r="P436" s="427" t="str">
        <f>IF(ISBLANK(INDEX('Policy Characteristics'!J:J,MATCH($C436,'Policy Characteristics'!$C:$C,0))),"",INDEX('Policy Characteristics'!J:J,MATCH($C436,'Policy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6" s="427" t="str">
        <f>IF(ISBLANK(INDEX('Policy Characteristics'!K:K,MATCH($C436,'Policy Characteristics'!$C:$C,0))),"",INDEX('Policy Characteristics'!K:K,MATCH($C436,'Policy Characteristics'!$C:$C,0)))</f>
        <v>industry-ag-main.html#eff-stds</v>
      </c>
      <c r="R436" s="427" t="str">
        <f>IF(ISBLANK(INDEX('Policy Characteristics'!L:L,MATCH($C436,'Policy Characteristics'!$C:$C,0))),"",INDEX('Policy Characteristics'!L:L,MATCH($C436,'Policy Characteristics'!$C:$C,0)))</f>
        <v>industry-energy-efficiency-standards.html</v>
      </c>
    </row>
    <row r="437" spans="1:18" s="5" customFormat="1" x14ac:dyDescent="0.75">
      <c r="A437" s="427" t="str">
        <f>IF(ISBLANK(INDEX('Policy Characteristics'!A:A,MATCH($C437,'Policy Characteristics'!$C:$C,0))),"",INDEX('Policy Characteristics'!A:A,MATCH($C437,'Policy Characteristics'!$C:$C,0)))</f>
        <v>Industry</v>
      </c>
      <c r="B437" s="427" t="str">
        <f>IF(ISBLANK(INDEX('Policy Characteristics'!B:B,MATCH($C437,'Policy Characteristics'!$C:$C,0))),"",INDEX('Policy Characteristics'!B:B,MATCH($C437,'Policy Characteristics'!$C:$C,0)))</f>
        <v>Industry Energy Efficiency Standards</v>
      </c>
      <c r="C437" s="431" t="str">
        <f t="shared" si="32"/>
        <v>Percentage Improvement in Eqpt Efficiency Standards above BAU</v>
      </c>
      <c r="D437" s="9" t="s">
        <v>3255</v>
      </c>
      <c r="E437" s="53" t="s">
        <v>2483</v>
      </c>
      <c r="F437" s="211" t="s">
        <v>3219</v>
      </c>
      <c r="G437" s="53" t="s">
        <v>2487</v>
      </c>
      <c r="H437" s="54">
        <v>991</v>
      </c>
      <c r="I437" s="53" t="s">
        <v>46</v>
      </c>
      <c r="J437" s="429" t="str">
        <f>IF(ISBLANK(INDEX('Policy Characteristics'!D:D,MATCH($C437,'Policy Characteristics'!$C:$C,0))),"",INDEX('Policy Characteristics'!D:D,MATCH($C437,'Policy Characteristics'!$C:$C,0)))</f>
        <v>Industry Energy Efficiency Standards</v>
      </c>
      <c r="K437" s="427" t="str">
        <f>IF(ISBLANK(INDEX('Policy Characteristics'!E:E,MATCH($C437,'Policy Characteristics'!$C:$C,0))),"",INDEX('Policy Characteristics'!E:E,MATCH($C437,'Policy Characteristics'!$C:$C,0)))</f>
        <v>indst efficiency standards</v>
      </c>
      <c r="L437" s="450">
        <f>IF(ISBLANK(INDEX('Policy Characteristics'!F:F,MATCH($C437,'Policy Characteristics'!$C:$C,0))),"",INDEX('Policy Characteristics'!F:F,MATCH($C437,'Policy Characteristics'!$C:$C,0)))</f>
        <v>0</v>
      </c>
      <c r="M437" s="450">
        <f>IF(ISBLANK(INDEX('Policy Characteristics'!G:G,MATCH($C437,'Policy Characteristics'!$C:$C,0))),"",INDEX('Policy Characteristics'!G:G,MATCH($C437,'Policy Characteristics'!$C:$C,0)))</f>
        <v>0.25</v>
      </c>
      <c r="N437" s="450">
        <f>IF(ISBLANK(INDEX('Policy Characteristics'!H:H,MATCH($C437,'Policy Characteristics'!$C:$C,0))),"",INDEX('Policy Characteristics'!H:H,MATCH($C437,'Policy Characteristics'!$C:$C,0)))</f>
        <v>0.01</v>
      </c>
      <c r="O437" s="427" t="str">
        <f>IF(ISBLANK(INDEX('Policy Characteristics'!I:I,MATCH($C437,'Policy Characteristics'!$C:$C,0))),"",INDEX('Policy Characteristics'!I:I,MATCH($C437,'Policy Characteristics'!$C:$C,0)))</f>
        <v>% reduction in energy use</v>
      </c>
      <c r="P437" s="427" t="str">
        <f>IF(ISBLANK(INDEX('Policy Characteristics'!J:J,MATCH($C437,'Policy Characteristics'!$C:$C,0))),"",INDEX('Policy Characteristics'!J:J,MATCH($C437,'Policy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7" s="427" t="str">
        <f>IF(ISBLANK(INDEX('Policy Characteristics'!K:K,MATCH($C437,'Policy Characteristics'!$C:$C,0))),"",INDEX('Policy Characteristics'!K:K,MATCH($C437,'Policy Characteristics'!$C:$C,0)))</f>
        <v>industry-ag-main.html#eff-stds</v>
      </c>
      <c r="R437" s="427" t="str">
        <f>IF(ISBLANK(INDEX('Policy Characteristics'!L:L,MATCH($C437,'Policy Characteristics'!$C:$C,0))),"",INDEX('Policy Characteristics'!L:L,MATCH($C437,'Policy Characteristics'!$C:$C,0)))</f>
        <v>industry-energy-efficiency-standards.html</v>
      </c>
    </row>
    <row r="438" spans="1:18" s="5" customFormat="1" x14ac:dyDescent="0.75">
      <c r="A438" s="427" t="str">
        <f>IF(ISBLANK(INDEX('Policy Characteristics'!A:A,MATCH($C438,'Policy Characteristics'!$C:$C,0))),"",INDEX('Policy Characteristics'!A:A,MATCH($C438,'Policy Characteristics'!$C:$C,0)))</f>
        <v>Industry</v>
      </c>
      <c r="B438" s="427" t="str">
        <f>IF(ISBLANK(INDEX('Policy Characteristics'!B:B,MATCH($C438,'Policy Characteristics'!$C:$C,0))),"",INDEX('Policy Characteristics'!B:B,MATCH($C438,'Policy Characteristics'!$C:$C,0)))</f>
        <v>Industry Energy Efficiency Standards</v>
      </c>
      <c r="C438" s="431" t="str">
        <f t="shared" si="32"/>
        <v>Percentage Improvement in Eqpt Efficiency Standards above BAU</v>
      </c>
      <c r="D438" s="9" t="s">
        <v>3255</v>
      </c>
      <c r="E438" s="53" t="s">
        <v>2484</v>
      </c>
      <c r="F438" s="211" t="s">
        <v>3219</v>
      </c>
      <c r="G438" s="53" t="s">
        <v>2488</v>
      </c>
      <c r="H438" s="54">
        <v>992</v>
      </c>
      <c r="I438" s="53" t="s">
        <v>45</v>
      </c>
      <c r="J438" s="429" t="str">
        <f>IF(ISBLANK(INDEX('Policy Characteristics'!D:D,MATCH($C438,'Policy Characteristics'!$C:$C,0))),"",INDEX('Policy Characteristics'!D:D,MATCH($C438,'Policy Characteristics'!$C:$C,0)))</f>
        <v>Industry Energy Efficiency Standards</v>
      </c>
      <c r="K438" s="427" t="str">
        <f>IF(ISBLANK(INDEX('Policy Characteristics'!E:E,MATCH($C438,'Policy Characteristics'!$C:$C,0))),"",INDEX('Policy Characteristics'!E:E,MATCH($C438,'Policy Characteristics'!$C:$C,0)))</f>
        <v>indst efficiency standards</v>
      </c>
      <c r="L438" s="450">
        <f>IF(ISBLANK(INDEX('Policy Characteristics'!F:F,MATCH($C438,'Policy Characteristics'!$C:$C,0))),"",INDEX('Policy Characteristics'!F:F,MATCH($C438,'Policy Characteristics'!$C:$C,0)))</f>
        <v>0</v>
      </c>
      <c r="M438" s="450">
        <f>IF(ISBLANK(INDEX('Policy Characteristics'!G:G,MATCH($C438,'Policy Characteristics'!$C:$C,0))),"",INDEX('Policy Characteristics'!G:G,MATCH($C438,'Policy Characteristics'!$C:$C,0)))</f>
        <v>0.25</v>
      </c>
      <c r="N438" s="450">
        <f>IF(ISBLANK(INDEX('Policy Characteristics'!H:H,MATCH($C438,'Policy Characteristics'!$C:$C,0))),"",INDEX('Policy Characteristics'!H:H,MATCH($C438,'Policy Characteristics'!$C:$C,0)))</f>
        <v>0.01</v>
      </c>
      <c r="O438" s="427" t="str">
        <f>IF(ISBLANK(INDEX('Policy Characteristics'!I:I,MATCH($C438,'Policy Characteristics'!$C:$C,0))),"",INDEX('Policy Characteristics'!I:I,MATCH($C438,'Policy Characteristics'!$C:$C,0)))</f>
        <v>% reduction in energy use</v>
      </c>
      <c r="P438" s="427" t="str">
        <f>IF(ISBLANK(INDEX('Policy Characteristics'!J:J,MATCH($C438,'Policy Characteristics'!$C:$C,0))),"",INDEX('Policy Characteristics'!J:J,MATCH($C438,'Policy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8" s="427" t="str">
        <f>IF(ISBLANK(INDEX('Policy Characteristics'!K:K,MATCH($C438,'Policy Characteristics'!$C:$C,0))),"",INDEX('Policy Characteristics'!K:K,MATCH($C438,'Policy Characteristics'!$C:$C,0)))</f>
        <v>industry-ag-main.html#eff-stds</v>
      </c>
      <c r="R438" s="427" t="str">
        <f>IF(ISBLANK(INDEX('Policy Characteristics'!L:L,MATCH($C438,'Policy Characteristics'!$C:$C,0))),"",INDEX('Policy Characteristics'!L:L,MATCH($C438,'Policy Characteristics'!$C:$C,0)))</f>
        <v>industry-energy-efficiency-standards.html</v>
      </c>
    </row>
    <row r="439" spans="1:18" s="5" customFormat="1" x14ac:dyDescent="0.75">
      <c r="A439" s="427" t="str">
        <f>IF(ISBLANK(INDEX('Policy Characteristics'!A:A,MATCH($C439,'Policy Characteristics'!$C:$C,0))),"",INDEX('Policy Characteristics'!A:A,MATCH($C439,'Policy Characteristics'!$C:$C,0)))</f>
        <v>Industry</v>
      </c>
      <c r="B439" s="427" t="str">
        <f>IF(ISBLANK(INDEX('Policy Characteristics'!B:B,MATCH($C439,'Policy Characteristics'!$C:$C,0))),"",INDEX('Policy Characteristics'!B:B,MATCH($C439,'Policy Characteristics'!$C:$C,0)))</f>
        <v>Industry Energy Efficiency Standards</v>
      </c>
      <c r="C439" s="431" t="str">
        <f t="shared" si="32"/>
        <v>Percentage Improvement in Eqpt Efficiency Standards above BAU</v>
      </c>
      <c r="D439" s="9" t="s">
        <v>3255</v>
      </c>
      <c r="E439" s="53" t="s">
        <v>2485</v>
      </c>
      <c r="F439" s="211" t="s">
        <v>3219</v>
      </c>
      <c r="G439" s="53" t="s">
        <v>2491</v>
      </c>
      <c r="H439" s="54">
        <v>993</v>
      </c>
      <c r="I439" s="53" t="s">
        <v>46</v>
      </c>
      <c r="J439" s="429" t="str">
        <f>IF(ISBLANK(INDEX('Policy Characteristics'!D:D,MATCH($C439,'Policy Characteristics'!$C:$C,0))),"",INDEX('Policy Characteristics'!D:D,MATCH($C439,'Policy Characteristics'!$C:$C,0)))</f>
        <v>Industry Energy Efficiency Standards</v>
      </c>
      <c r="K439" s="427" t="str">
        <f>IF(ISBLANK(INDEX('Policy Characteristics'!E:E,MATCH($C439,'Policy Characteristics'!$C:$C,0))),"",INDEX('Policy Characteristics'!E:E,MATCH($C439,'Policy Characteristics'!$C:$C,0)))</f>
        <v>indst efficiency standards</v>
      </c>
      <c r="L439" s="450">
        <f>IF(ISBLANK(INDEX('Policy Characteristics'!F:F,MATCH($C439,'Policy Characteristics'!$C:$C,0))),"",INDEX('Policy Characteristics'!F:F,MATCH($C439,'Policy Characteristics'!$C:$C,0)))</f>
        <v>0</v>
      </c>
      <c r="M439" s="450">
        <f>IF(ISBLANK(INDEX('Policy Characteristics'!G:G,MATCH($C439,'Policy Characteristics'!$C:$C,0))),"",INDEX('Policy Characteristics'!G:G,MATCH($C439,'Policy Characteristics'!$C:$C,0)))</f>
        <v>0.25</v>
      </c>
      <c r="N439" s="450">
        <f>IF(ISBLANK(INDEX('Policy Characteristics'!H:H,MATCH($C439,'Policy Characteristics'!$C:$C,0))),"",INDEX('Policy Characteristics'!H:H,MATCH($C439,'Policy Characteristics'!$C:$C,0)))</f>
        <v>0.01</v>
      </c>
      <c r="O439" s="427" t="str">
        <f>IF(ISBLANK(INDEX('Policy Characteristics'!I:I,MATCH($C439,'Policy Characteristics'!$C:$C,0))),"",INDEX('Policy Characteristics'!I:I,MATCH($C439,'Policy Characteristics'!$C:$C,0)))</f>
        <v>% reduction in energy use</v>
      </c>
      <c r="P439" s="427" t="str">
        <f>IF(ISBLANK(INDEX('Policy Characteristics'!J:J,MATCH($C439,'Policy Characteristics'!$C:$C,0))),"",INDEX('Policy Characteristics'!J:J,MATCH($C439,'Policy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9" s="427" t="str">
        <f>IF(ISBLANK(INDEX('Policy Characteristics'!K:K,MATCH($C439,'Policy Characteristics'!$C:$C,0))),"",INDEX('Policy Characteristics'!K:K,MATCH($C439,'Policy Characteristics'!$C:$C,0)))</f>
        <v>industry-ag-main.html#eff-stds</v>
      </c>
      <c r="R439" s="427" t="str">
        <f>IF(ISBLANK(INDEX('Policy Characteristics'!L:L,MATCH($C439,'Policy Characteristics'!$C:$C,0))),"",INDEX('Policy Characteristics'!L:L,MATCH($C439,'Policy Characteristics'!$C:$C,0)))</f>
        <v>industry-energy-efficiency-standards.html</v>
      </c>
    </row>
    <row r="440" spans="1:18" s="5" customFormat="1" x14ac:dyDescent="0.75">
      <c r="A440" s="427" t="str">
        <f>IF(ISBLANK(INDEX('Policy Characteristics'!A:A,MATCH($C440,'Policy Characteristics'!$C:$C,0))),"",INDEX('Policy Characteristics'!A:A,MATCH($C440,'Policy Characteristics'!$C:$C,0)))</f>
        <v>Industry</v>
      </c>
      <c r="B440" s="427" t="str">
        <f>IF(ISBLANK(INDEX('Policy Characteristics'!B:B,MATCH($C440,'Policy Characteristics'!$C:$C,0))),"",INDEX('Policy Characteristics'!B:B,MATCH($C440,'Policy Characteristics'!$C:$C,0)))</f>
        <v>Industry Energy Efficiency Standards</v>
      </c>
      <c r="C440" s="431" t="str">
        <f t="shared" si="32"/>
        <v>Percentage Improvement in Eqpt Efficiency Standards above BAU</v>
      </c>
      <c r="D440" s="9" t="s">
        <v>3255</v>
      </c>
      <c r="E440" s="53" t="s">
        <v>2837</v>
      </c>
      <c r="F440" s="211" t="s">
        <v>3219</v>
      </c>
      <c r="G440" s="53" t="s">
        <v>2840</v>
      </c>
      <c r="H440" s="54">
        <v>994</v>
      </c>
      <c r="I440" s="53" t="s">
        <v>46</v>
      </c>
      <c r="J440" s="429" t="str">
        <f>IF(ISBLANK(INDEX('Policy Characteristics'!D:D,MATCH($C440,'Policy Characteristics'!$C:$C,0))),"",INDEX('Policy Characteristics'!D:D,MATCH($C440,'Policy Characteristics'!$C:$C,0)))</f>
        <v>Industry Energy Efficiency Standards</v>
      </c>
      <c r="K440" s="427" t="str">
        <f>IF(ISBLANK(INDEX('Policy Characteristics'!E:E,MATCH($C440,'Policy Characteristics'!$C:$C,0))),"",INDEX('Policy Characteristics'!E:E,MATCH($C440,'Policy Characteristics'!$C:$C,0)))</f>
        <v>indst efficiency standards</v>
      </c>
      <c r="L440" s="450">
        <f>IF(ISBLANK(INDEX('Policy Characteristics'!F:F,MATCH($C440,'Policy Characteristics'!$C:$C,0))),"",INDEX('Policy Characteristics'!F:F,MATCH($C440,'Policy Characteristics'!$C:$C,0)))</f>
        <v>0</v>
      </c>
      <c r="M440" s="450">
        <f>IF(ISBLANK(INDEX('Policy Characteristics'!G:G,MATCH($C440,'Policy Characteristics'!$C:$C,0))),"",INDEX('Policy Characteristics'!G:G,MATCH($C440,'Policy Characteristics'!$C:$C,0)))</f>
        <v>0.25</v>
      </c>
      <c r="N440" s="450">
        <f>IF(ISBLANK(INDEX('Policy Characteristics'!H:H,MATCH($C440,'Policy Characteristics'!$C:$C,0))),"",INDEX('Policy Characteristics'!H:H,MATCH($C440,'Policy Characteristics'!$C:$C,0)))</f>
        <v>0.01</v>
      </c>
      <c r="O440" s="427" t="str">
        <f>IF(ISBLANK(INDEX('Policy Characteristics'!I:I,MATCH($C440,'Policy Characteristics'!$C:$C,0))),"",INDEX('Policy Characteristics'!I:I,MATCH($C440,'Policy Characteristics'!$C:$C,0)))</f>
        <v>% reduction in energy use</v>
      </c>
      <c r="P440" s="427" t="str">
        <f>IF(ISBLANK(INDEX('Policy Characteristics'!J:J,MATCH($C440,'Policy Characteristics'!$C:$C,0))),"",INDEX('Policy Characteristics'!J:J,MATCH($C440,'Policy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0" s="427" t="str">
        <f>IF(ISBLANK(INDEX('Policy Characteristics'!K:K,MATCH($C440,'Policy Characteristics'!$C:$C,0))),"",INDEX('Policy Characteristics'!K:K,MATCH($C440,'Policy Characteristics'!$C:$C,0)))</f>
        <v>industry-ag-main.html#eff-stds</v>
      </c>
      <c r="R440" s="427" t="str">
        <f>IF(ISBLANK(INDEX('Policy Characteristics'!L:L,MATCH($C440,'Policy Characteristics'!$C:$C,0))),"",INDEX('Policy Characteristics'!L:L,MATCH($C440,'Policy Characteristics'!$C:$C,0)))</f>
        <v>industry-energy-efficiency-standards.html</v>
      </c>
    </row>
    <row r="441" spans="1:18" s="5" customFormat="1" x14ac:dyDescent="0.75">
      <c r="A441" s="427" t="str">
        <f>IF(ISBLANK(INDEX('Policy Characteristics'!A:A,MATCH($C441,'Policy Characteristics'!$C:$C,0))),"",INDEX('Policy Characteristics'!A:A,MATCH($C441,'Policy Characteristics'!$C:$C,0)))</f>
        <v>Industry</v>
      </c>
      <c r="B441" s="427" t="str">
        <f>IF(ISBLANK(INDEX('Policy Characteristics'!B:B,MATCH($C441,'Policy Characteristics'!$C:$C,0))),"",INDEX('Policy Characteristics'!B:B,MATCH($C441,'Policy Characteristics'!$C:$C,0)))</f>
        <v>Industry Energy Efficiency Standards</v>
      </c>
      <c r="C441" s="431" t="str">
        <f t="shared" si="32"/>
        <v>Percentage Improvement in Eqpt Efficiency Standards above BAU</v>
      </c>
      <c r="D441" s="9" t="s">
        <v>3255</v>
      </c>
      <c r="E441" s="53" t="s">
        <v>2838</v>
      </c>
      <c r="F441" s="211" t="s">
        <v>3219</v>
      </c>
      <c r="G441" s="53" t="s">
        <v>2842</v>
      </c>
      <c r="H441" s="54">
        <v>995</v>
      </c>
      <c r="I441" s="53" t="s">
        <v>45</v>
      </c>
      <c r="J441" s="429" t="str">
        <f>IF(ISBLANK(INDEX('Policy Characteristics'!D:D,MATCH($C441,'Policy Characteristics'!$C:$C,0))),"",INDEX('Policy Characteristics'!D:D,MATCH($C441,'Policy Characteristics'!$C:$C,0)))</f>
        <v>Industry Energy Efficiency Standards</v>
      </c>
      <c r="K441" s="427" t="str">
        <f>IF(ISBLANK(INDEX('Policy Characteristics'!E:E,MATCH($C441,'Policy Characteristics'!$C:$C,0))),"",INDEX('Policy Characteristics'!E:E,MATCH($C441,'Policy Characteristics'!$C:$C,0)))</f>
        <v>indst efficiency standards</v>
      </c>
      <c r="L441" s="450">
        <f>IF(ISBLANK(INDEX('Policy Characteristics'!F:F,MATCH($C441,'Policy Characteristics'!$C:$C,0))),"",INDEX('Policy Characteristics'!F:F,MATCH($C441,'Policy Characteristics'!$C:$C,0)))</f>
        <v>0</v>
      </c>
      <c r="M441" s="450">
        <f>IF(ISBLANK(INDEX('Policy Characteristics'!G:G,MATCH($C441,'Policy Characteristics'!$C:$C,0))),"",INDEX('Policy Characteristics'!G:G,MATCH($C441,'Policy Characteristics'!$C:$C,0)))</f>
        <v>0.25</v>
      </c>
      <c r="N441" s="450">
        <f>IF(ISBLANK(INDEX('Policy Characteristics'!H:H,MATCH($C441,'Policy Characteristics'!$C:$C,0))),"",INDEX('Policy Characteristics'!H:H,MATCH($C441,'Policy Characteristics'!$C:$C,0)))</f>
        <v>0.01</v>
      </c>
      <c r="O441" s="427" t="str">
        <f>IF(ISBLANK(INDEX('Policy Characteristics'!I:I,MATCH($C441,'Policy Characteristics'!$C:$C,0))),"",INDEX('Policy Characteristics'!I:I,MATCH($C441,'Policy Characteristics'!$C:$C,0)))</f>
        <v>% reduction in energy use</v>
      </c>
      <c r="P441" s="427" t="str">
        <f>IF(ISBLANK(INDEX('Policy Characteristics'!J:J,MATCH($C441,'Policy Characteristics'!$C:$C,0))),"",INDEX('Policy Characteristics'!J:J,MATCH($C441,'Policy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1" s="427" t="str">
        <f>IF(ISBLANK(INDEX('Policy Characteristics'!K:K,MATCH($C441,'Policy Characteristics'!$C:$C,0))),"",INDEX('Policy Characteristics'!K:K,MATCH($C441,'Policy Characteristics'!$C:$C,0)))</f>
        <v>industry-ag-main.html#eff-stds</v>
      </c>
      <c r="R441" s="427" t="str">
        <f>IF(ISBLANK(INDEX('Policy Characteristics'!L:L,MATCH($C441,'Policy Characteristics'!$C:$C,0))),"",INDEX('Policy Characteristics'!L:L,MATCH($C441,'Policy Characteristics'!$C:$C,0)))</f>
        <v>industry-energy-efficiency-standards.html</v>
      </c>
    </row>
    <row r="442" spans="1:18" s="5" customFormat="1" x14ac:dyDescent="0.75">
      <c r="A442" s="427" t="str">
        <f>IF(ISBLANK(INDEX('Policy Characteristics'!A:A,MATCH($C442,'Policy Characteristics'!$C:$C,0))),"",INDEX('Policy Characteristics'!A:A,MATCH($C442,'Policy Characteristics'!$C:$C,0)))</f>
        <v>Industry</v>
      </c>
      <c r="B442" s="427" t="str">
        <f>IF(ISBLANK(INDEX('Policy Characteristics'!B:B,MATCH($C442,'Policy Characteristics'!$C:$C,0))),"",INDEX('Policy Characteristics'!B:B,MATCH($C442,'Policy Characteristics'!$C:$C,0)))</f>
        <v>Industry Energy Efficiency Standards</v>
      </c>
      <c r="C442" s="431" t="str">
        <f t="shared" si="32"/>
        <v>Percentage Improvement in Eqpt Efficiency Standards above BAU</v>
      </c>
      <c r="D442" s="9" t="s">
        <v>3255</v>
      </c>
      <c r="E442" s="53" t="s">
        <v>2839</v>
      </c>
      <c r="F442" s="211" t="s">
        <v>3219</v>
      </c>
      <c r="G442" s="53" t="s">
        <v>2843</v>
      </c>
      <c r="H442" s="54">
        <v>996</v>
      </c>
      <c r="I442" s="53" t="s">
        <v>46</v>
      </c>
      <c r="J442" s="429" t="str">
        <f>IF(ISBLANK(INDEX('Policy Characteristics'!D:D,MATCH($C442,'Policy Characteristics'!$C:$C,0))),"",INDEX('Policy Characteristics'!D:D,MATCH($C442,'Policy Characteristics'!$C:$C,0)))</f>
        <v>Industry Energy Efficiency Standards</v>
      </c>
      <c r="K442" s="427" t="str">
        <f>IF(ISBLANK(INDEX('Policy Characteristics'!E:E,MATCH($C442,'Policy Characteristics'!$C:$C,0))),"",INDEX('Policy Characteristics'!E:E,MATCH($C442,'Policy Characteristics'!$C:$C,0)))</f>
        <v>indst efficiency standards</v>
      </c>
      <c r="L442" s="450">
        <f>IF(ISBLANK(INDEX('Policy Characteristics'!F:F,MATCH($C442,'Policy Characteristics'!$C:$C,0))),"",INDEX('Policy Characteristics'!F:F,MATCH($C442,'Policy Characteristics'!$C:$C,0)))</f>
        <v>0</v>
      </c>
      <c r="M442" s="450">
        <f>IF(ISBLANK(INDEX('Policy Characteristics'!G:G,MATCH($C442,'Policy Characteristics'!$C:$C,0))),"",INDEX('Policy Characteristics'!G:G,MATCH($C442,'Policy Characteristics'!$C:$C,0)))</f>
        <v>0.25</v>
      </c>
      <c r="N442" s="450">
        <f>IF(ISBLANK(INDEX('Policy Characteristics'!H:H,MATCH($C442,'Policy Characteristics'!$C:$C,0))),"",INDEX('Policy Characteristics'!H:H,MATCH($C442,'Policy Characteristics'!$C:$C,0)))</f>
        <v>0.01</v>
      </c>
      <c r="O442" s="427" t="str">
        <f>IF(ISBLANK(INDEX('Policy Characteristics'!I:I,MATCH($C442,'Policy Characteristics'!$C:$C,0))),"",INDEX('Policy Characteristics'!I:I,MATCH($C442,'Policy Characteristics'!$C:$C,0)))</f>
        <v>% reduction in energy use</v>
      </c>
      <c r="P442" s="427" t="str">
        <f>IF(ISBLANK(INDEX('Policy Characteristics'!J:J,MATCH($C442,'Policy Characteristics'!$C:$C,0))),"",INDEX('Policy Characteristics'!J:J,MATCH($C442,'Policy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2" s="427" t="str">
        <f>IF(ISBLANK(INDEX('Policy Characteristics'!K:K,MATCH($C442,'Policy Characteristics'!$C:$C,0))),"",INDEX('Policy Characteristics'!K:K,MATCH($C442,'Policy Characteristics'!$C:$C,0)))</f>
        <v>industry-ag-main.html#eff-stds</v>
      </c>
      <c r="R442" s="427" t="str">
        <f>IF(ISBLANK(INDEX('Policy Characteristics'!L:L,MATCH($C442,'Policy Characteristics'!$C:$C,0))),"",INDEX('Policy Characteristics'!L:L,MATCH($C442,'Policy Characteristics'!$C:$C,0)))</f>
        <v>industry-energy-efficiency-standards.html</v>
      </c>
    </row>
    <row r="443" spans="1:18" s="5" customFormat="1" x14ac:dyDescent="0.75">
      <c r="A443" s="427" t="str">
        <f>IF(ISBLANK(INDEX('Policy Characteristics'!A:A,MATCH($C443,'Policy Characteristics'!$C:$C,0))),"",INDEX('Policy Characteristics'!A:A,MATCH($C443,'Policy Characteristics'!$C:$C,0)))</f>
        <v>Industry</v>
      </c>
      <c r="B443" s="427" t="str">
        <f>IF(ISBLANK(INDEX('Policy Characteristics'!B:B,MATCH($C443,'Policy Characteristics'!$C:$C,0))),"",INDEX('Policy Characteristics'!B:B,MATCH($C443,'Policy Characteristics'!$C:$C,0)))</f>
        <v>Industry Energy Efficiency Standards</v>
      </c>
      <c r="C443" s="431" t="str">
        <f t="shared" si="32"/>
        <v>Percentage Improvement in Eqpt Efficiency Standards above BAU</v>
      </c>
      <c r="D443" s="9" t="s">
        <v>3255</v>
      </c>
      <c r="E443" s="53" t="s">
        <v>2836</v>
      </c>
      <c r="F443" s="211" t="s">
        <v>3219</v>
      </c>
      <c r="G443" s="53" t="s">
        <v>2841</v>
      </c>
      <c r="H443" s="54">
        <v>997</v>
      </c>
      <c r="I443" s="53" t="s">
        <v>46</v>
      </c>
      <c r="J443" s="429" t="str">
        <f>IF(ISBLANK(INDEX('Policy Characteristics'!D:D,MATCH($C443,'Policy Characteristics'!$C:$C,0))),"",INDEX('Policy Characteristics'!D:D,MATCH($C443,'Policy Characteristics'!$C:$C,0)))</f>
        <v>Industry Energy Efficiency Standards</v>
      </c>
      <c r="K443" s="427" t="str">
        <f>IF(ISBLANK(INDEX('Policy Characteristics'!E:E,MATCH($C443,'Policy Characteristics'!$C:$C,0))),"",INDEX('Policy Characteristics'!E:E,MATCH($C443,'Policy Characteristics'!$C:$C,0)))</f>
        <v>indst efficiency standards</v>
      </c>
      <c r="L443" s="450">
        <f>IF(ISBLANK(INDEX('Policy Characteristics'!F:F,MATCH($C443,'Policy Characteristics'!$C:$C,0))),"",INDEX('Policy Characteristics'!F:F,MATCH($C443,'Policy Characteristics'!$C:$C,0)))</f>
        <v>0</v>
      </c>
      <c r="M443" s="450">
        <f>IF(ISBLANK(INDEX('Policy Characteristics'!G:G,MATCH($C443,'Policy Characteristics'!$C:$C,0))),"",INDEX('Policy Characteristics'!G:G,MATCH($C443,'Policy Characteristics'!$C:$C,0)))</f>
        <v>0.25</v>
      </c>
      <c r="N443" s="450">
        <f>IF(ISBLANK(INDEX('Policy Characteristics'!H:H,MATCH($C443,'Policy Characteristics'!$C:$C,0))),"",INDEX('Policy Characteristics'!H:H,MATCH($C443,'Policy Characteristics'!$C:$C,0)))</f>
        <v>0.01</v>
      </c>
      <c r="O443" s="427" t="str">
        <f>IF(ISBLANK(INDEX('Policy Characteristics'!I:I,MATCH($C443,'Policy Characteristics'!$C:$C,0))),"",INDEX('Policy Characteristics'!I:I,MATCH($C443,'Policy Characteristics'!$C:$C,0)))</f>
        <v>% reduction in energy use</v>
      </c>
      <c r="P443" s="427" t="str">
        <f>IF(ISBLANK(INDEX('Policy Characteristics'!J:J,MATCH($C443,'Policy Characteristics'!$C:$C,0))),"",INDEX('Policy Characteristics'!J:J,MATCH($C443,'Policy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3" s="427" t="str">
        <f>IF(ISBLANK(INDEX('Policy Characteristics'!K:K,MATCH($C443,'Policy Characteristics'!$C:$C,0))),"",INDEX('Policy Characteristics'!K:K,MATCH($C443,'Policy Characteristics'!$C:$C,0)))</f>
        <v>industry-ag-main.html#eff-stds</v>
      </c>
      <c r="R443" s="427" t="str">
        <f>IF(ISBLANK(INDEX('Policy Characteristics'!L:L,MATCH($C443,'Policy Characteristics'!$C:$C,0))),"",INDEX('Policy Characteristics'!L:L,MATCH($C443,'Policy Characteristics'!$C:$C,0)))</f>
        <v>industry-energy-efficiency-standards.html</v>
      </c>
    </row>
    <row r="444" spans="1:18" s="5" customFormat="1" x14ac:dyDescent="0.75">
      <c r="A444" s="427" t="str">
        <f>IF(ISBLANK(INDEX('Policy Characteristics'!A:A,MATCH($C444,'Policy Characteristics'!$C:$C,0))),"",INDEX('Policy Characteristics'!A:A,MATCH($C444,'Policy Characteristics'!$C:$C,0)))</f>
        <v>Industry</v>
      </c>
      <c r="B444" s="427" t="str">
        <f>IF(ISBLANK(INDEX('Policy Characteristics'!B:B,MATCH($C444,'Policy Characteristics'!$C:$C,0))),"",INDEX('Policy Characteristics'!B:B,MATCH($C444,'Policy Characteristics'!$C:$C,0)))</f>
        <v>Industry Energy Efficiency Standards</v>
      </c>
      <c r="C444" s="431" t="str">
        <f t="shared" si="32"/>
        <v>Percentage Improvement in Eqpt Efficiency Standards above BAU</v>
      </c>
      <c r="D444" s="9" t="s">
        <v>3256</v>
      </c>
      <c r="E444" s="53" t="s">
        <v>2480</v>
      </c>
      <c r="F444" s="211" t="s">
        <v>3220</v>
      </c>
      <c r="G444" s="53" t="s">
        <v>2486</v>
      </c>
      <c r="H444" s="54">
        <v>998</v>
      </c>
      <c r="I444" s="53" t="s">
        <v>45</v>
      </c>
      <c r="J444" s="429" t="str">
        <f>IF(ISBLANK(INDEX('Policy Characteristics'!D:D,MATCH($C444,'Policy Characteristics'!$C:$C,0))),"",INDEX('Policy Characteristics'!D:D,MATCH($C444,'Policy Characteristics'!$C:$C,0)))</f>
        <v>Industry Energy Efficiency Standards</v>
      </c>
      <c r="K444" s="427" t="str">
        <f>IF(ISBLANK(INDEX('Policy Characteristics'!E:E,MATCH($C444,'Policy Characteristics'!$C:$C,0))),"",INDEX('Policy Characteristics'!E:E,MATCH($C444,'Policy Characteristics'!$C:$C,0)))</f>
        <v>indst efficiency standards</v>
      </c>
      <c r="L444" s="450">
        <f>IF(ISBLANK(INDEX('Policy Characteristics'!F:F,MATCH($C444,'Policy Characteristics'!$C:$C,0))),"",INDEX('Policy Characteristics'!F:F,MATCH($C444,'Policy Characteristics'!$C:$C,0)))</f>
        <v>0</v>
      </c>
      <c r="M444" s="450">
        <f>IF(ISBLANK(INDEX('Policy Characteristics'!G:G,MATCH($C444,'Policy Characteristics'!$C:$C,0))),"",INDEX('Policy Characteristics'!G:G,MATCH($C444,'Policy Characteristics'!$C:$C,0)))</f>
        <v>0.25</v>
      </c>
      <c r="N444" s="450">
        <f>IF(ISBLANK(INDEX('Policy Characteristics'!H:H,MATCH($C444,'Policy Characteristics'!$C:$C,0))),"",INDEX('Policy Characteristics'!H:H,MATCH($C444,'Policy Characteristics'!$C:$C,0)))</f>
        <v>0.01</v>
      </c>
      <c r="O444" s="427" t="str">
        <f>IF(ISBLANK(INDEX('Policy Characteristics'!I:I,MATCH($C444,'Policy Characteristics'!$C:$C,0))),"",INDEX('Policy Characteristics'!I:I,MATCH($C444,'Policy Characteristics'!$C:$C,0)))</f>
        <v>% reduction in energy use</v>
      </c>
      <c r="P444" s="427" t="str">
        <f>IF(ISBLANK(INDEX('Policy Characteristics'!J:J,MATCH($C444,'Policy Characteristics'!$C:$C,0))),"",INDEX('Policy Characteristics'!J:J,MATCH($C444,'Policy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4" s="427" t="str">
        <f>IF(ISBLANK(INDEX('Policy Characteristics'!K:K,MATCH($C444,'Policy Characteristics'!$C:$C,0))),"",INDEX('Policy Characteristics'!K:K,MATCH($C444,'Policy Characteristics'!$C:$C,0)))</f>
        <v>industry-ag-main.html#eff-stds</v>
      </c>
      <c r="R444" s="427" t="str">
        <f>IF(ISBLANK(INDEX('Policy Characteristics'!L:L,MATCH($C444,'Policy Characteristics'!$C:$C,0))),"",INDEX('Policy Characteristics'!L:L,MATCH($C444,'Policy Characteristics'!$C:$C,0)))</f>
        <v>industry-energy-efficiency-standards.html</v>
      </c>
    </row>
    <row r="445" spans="1:18" s="5" customFormat="1" x14ac:dyDescent="0.75">
      <c r="A445" s="427" t="str">
        <f>IF(ISBLANK(INDEX('Policy Characteristics'!A:A,MATCH($C445,'Policy Characteristics'!$C:$C,0))),"",INDEX('Policy Characteristics'!A:A,MATCH($C445,'Policy Characteristics'!$C:$C,0)))</f>
        <v>Industry</v>
      </c>
      <c r="B445" s="427" t="str">
        <f>IF(ISBLANK(INDEX('Policy Characteristics'!B:B,MATCH($C445,'Policy Characteristics'!$C:$C,0))),"",INDEX('Policy Characteristics'!B:B,MATCH($C445,'Policy Characteristics'!$C:$C,0)))</f>
        <v>Industry Energy Efficiency Standards</v>
      </c>
      <c r="C445" s="431" t="str">
        <f t="shared" si="32"/>
        <v>Percentage Improvement in Eqpt Efficiency Standards above BAU</v>
      </c>
      <c r="D445" s="9" t="s">
        <v>3256</v>
      </c>
      <c r="E445" s="53" t="s">
        <v>2481</v>
      </c>
      <c r="F445" s="211" t="s">
        <v>3220</v>
      </c>
      <c r="G445" s="53" t="s">
        <v>2489</v>
      </c>
      <c r="H445" s="54">
        <v>999</v>
      </c>
      <c r="I445" s="53" t="s">
        <v>45</v>
      </c>
      <c r="J445" s="429" t="str">
        <f>IF(ISBLANK(INDEX('Policy Characteristics'!D:D,MATCH($C445,'Policy Characteristics'!$C:$C,0))),"",INDEX('Policy Characteristics'!D:D,MATCH($C445,'Policy Characteristics'!$C:$C,0)))</f>
        <v>Industry Energy Efficiency Standards</v>
      </c>
      <c r="K445" s="427" t="str">
        <f>IF(ISBLANK(INDEX('Policy Characteristics'!E:E,MATCH($C445,'Policy Characteristics'!$C:$C,0))),"",INDEX('Policy Characteristics'!E:E,MATCH($C445,'Policy Characteristics'!$C:$C,0)))</f>
        <v>indst efficiency standards</v>
      </c>
      <c r="L445" s="450">
        <f>IF(ISBLANK(INDEX('Policy Characteristics'!F:F,MATCH($C445,'Policy Characteristics'!$C:$C,0))),"",INDEX('Policy Characteristics'!F:F,MATCH($C445,'Policy Characteristics'!$C:$C,0)))</f>
        <v>0</v>
      </c>
      <c r="M445" s="450">
        <f>IF(ISBLANK(INDEX('Policy Characteristics'!G:G,MATCH($C445,'Policy Characteristics'!$C:$C,0))),"",INDEX('Policy Characteristics'!G:G,MATCH($C445,'Policy Characteristics'!$C:$C,0)))</f>
        <v>0.25</v>
      </c>
      <c r="N445" s="450">
        <f>IF(ISBLANK(INDEX('Policy Characteristics'!H:H,MATCH($C445,'Policy Characteristics'!$C:$C,0))),"",INDEX('Policy Characteristics'!H:H,MATCH($C445,'Policy Characteristics'!$C:$C,0)))</f>
        <v>0.01</v>
      </c>
      <c r="O445" s="427" t="str">
        <f>IF(ISBLANK(INDEX('Policy Characteristics'!I:I,MATCH($C445,'Policy Characteristics'!$C:$C,0))),"",INDEX('Policy Characteristics'!I:I,MATCH($C445,'Policy Characteristics'!$C:$C,0)))</f>
        <v>% reduction in energy use</v>
      </c>
      <c r="P445" s="427" t="str">
        <f>IF(ISBLANK(INDEX('Policy Characteristics'!J:J,MATCH($C445,'Policy Characteristics'!$C:$C,0))),"",INDEX('Policy Characteristics'!J:J,MATCH($C445,'Policy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5" s="427" t="str">
        <f>IF(ISBLANK(INDEX('Policy Characteristics'!K:K,MATCH($C445,'Policy Characteristics'!$C:$C,0))),"",INDEX('Policy Characteristics'!K:K,MATCH($C445,'Policy Characteristics'!$C:$C,0)))</f>
        <v>industry-ag-main.html#eff-stds</v>
      </c>
      <c r="R445" s="427" t="str">
        <f>IF(ISBLANK(INDEX('Policy Characteristics'!L:L,MATCH($C445,'Policy Characteristics'!$C:$C,0))),"",INDEX('Policy Characteristics'!L:L,MATCH($C445,'Policy Characteristics'!$C:$C,0)))</f>
        <v>industry-energy-efficiency-standards.html</v>
      </c>
    </row>
    <row r="446" spans="1:18" s="5" customFormat="1" x14ac:dyDescent="0.75">
      <c r="A446" s="427" t="str">
        <f>IF(ISBLANK(INDEX('Policy Characteristics'!A:A,MATCH($C446,'Policy Characteristics'!$C:$C,0))),"",INDEX('Policy Characteristics'!A:A,MATCH($C446,'Policy Characteristics'!$C:$C,0)))</f>
        <v>Industry</v>
      </c>
      <c r="B446" s="427" t="str">
        <f>IF(ISBLANK(INDEX('Policy Characteristics'!B:B,MATCH($C446,'Policy Characteristics'!$C:$C,0))),"",INDEX('Policy Characteristics'!B:B,MATCH($C446,'Policy Characteristics'!$C:$C,0)))</f>
        <v>Industry Energy Efficiency Standards</v>
      </c>
      <c r="C446" s="431" t="str">
        <f t="shared" si="32"/>
        <v>Percentage Improvement in Eqpt Efficiency Standards above BAU</v>
      </c>
      <c r="D446" s="9" t="s">
        <v>3256</v>
      </c>
      <c r="E446" s="53" t="s">
        <v>2482</v>
      </c>
      <c r="F446" s="211" t="s">
        <v>3220</v>
      </c>
      <c r="G446" s="53" t="s">
        <v>2490</v>
      </c>
      <c r="H446" s="54">
        <v>1000</v>
      </c>
      <c r="I446" s="53" t="s">
        <v>45</v>
      </c>
      <c r="J446" s="429" t="str">
        <f>IF(ISBLANK(INDEX('Policy Characteristics'!D:D,MATCH($C446,'Policy Characteristics'!$C:$C,0))),"",INDEX('Policy Characteristics'!D:D,MATCH($C446,'Policy Characteristics'!$C:$C,0)))</f>
        <v>Industry Energy Efficiency Standards</v>
      </c>
      <c r="K446" s="427" t="str">
        <f>IF(ISBLANK(INDEX('Policy Characteristics'!E:E,MATCH($C446,'Policy Characteristics'!$C:$C,0))),"",INDEX('Policy Characteristics'!E:E,MATCH($C446,'Policy Characteristics'!$C:$C,0)))</f>
        <v>indst efficiency standards</v>
      </c>
      <c r="L446" s="450">
        <f>IF(ISBLANK(INDEX('Policy Characteristics'!F:F,MATCH($C446,'Policy Characteristics'!$C:$C,0))),"",INDEX('Policy Characteristics'!F:F,MATCH($C446,'Policy Characteristics'!$C:$C,0)))</f>
        <v>0</v>
      </c>
      <c r="M446" s="450">
        <f>IF(ISBLANK(INDEX('Policy Characteristics'!G:G,MATCH($C446,'Policy Characteristics'!$C:$C,0))),"",INDEX('Policy Characteristics'!G:G,MATCH($C446,'Policy Characteristics'!$C:$C,0)))</f>
        <v>0.25</v>
      </c>
      <c r="N446" s="450">
        <f>IF(ISBLANK(INDEX('Policy Characteristics'!H:H,MATCH($C446,'Policy Characteristics'!$C:$C,0))),"",INDEX('Policy Characteristics'!H:H,MATCH($C446,'Policy Characteristics'!$C:$C,0)))</f>
        <v>0.01</v>
      </c>
      <c r="O446" s="427" t="str">
        <f>IF(ISBLANK(INDEX('Policy Characteristics'!I:I,MATCH($C446,'Policy Characteristics'!$C:$C,0))),"",INDEX('Policy Characteristics'!I:I,MATCH($C446,'Policy Characteristics'!$C:$C,0)))</f>
        <v>% reduction in energy use</v>
      </c>
      <c r="P446" s="427" t="str">
        <f>IF(ISBLANK(INDEX('Policy Characteristics'!J:J,MATCH($C446,'Policy Characteristics'!$C:$C,0))),"",INDEX('Policy Characteristics'!J:J,MATCH($C446,'Policy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6" s="427" t="str">
        <f>IF(ISBLANK(INDEX('Policy Characteristics'!K:K,MATCH($C446,'Policy Characteristics'!$C:$C,0))),"",INDEX('Policy Characteristics'!K:K,MATCH($C446,'Policy Characteristics'!$C:$C,0)))</f>
        <v>industry-ag-main.html#eff-stds</v>
      </c>
      <c r="R446" s="427" t="str">
        <f>IF(ISBLANK(INDEX('Policy Characteristics'!L:L,MATCH($C446,'Policy Characteristics'!$C:$C,0))),"",INDEX('Policy Characteristics'!L:L,MATCH($C446,'Policy Characteristics'!$C:$C,0)))</f>
        <v>industry-energy-efficiency-standards.html</v>
      </c>
    </row>
    <row r="447" spans="1:18" s="5" customFormat="1" x14ac:dyDescent="0.75">
      <c r="A447" s="427" t="str">
        <f>IF(ISBLANK(INDEX('Policy Characteristics'!A:A,MATCH($C447,'Policy Characteristics'!$C:$C,0))),"",INDEX('Policy Characteristics'!A:A,MATCH($C447,'Policy Characteristics'!$C:$C,0)))</f>
        <v>Industry</v>
      </c>
      <c r="B447" s="427" t="str">
        <f>IF(ISBLANK(INDEX('Policy Characteristics'!B:B,MATCH($C447,'Policy Characteristics'!$C:$C,0))),"",INDEX('Policy Characteristics'!B:B,MATCH($C447,'Policy Characteristics'!$C:$C,0)))</f>
        <v>Industry Energy Efficiency Standards</v>
      </c>
      <c r="C447" s="431" t="str">
        <f t="shared" si="32"/>
        <v>Percentage Improvement in Eqpt Efficiency Standards above BAU</v>
      </c>
      <c r="D447" s="9" t="s">
        <v>3256</v>
      </c>
      <c r="E447" s="53" t="s">
        <v>2483</v>
      </c>
      <c r="F447" s="211" t="s">
        <v>3220</v>
      </c>
      <c r="G447" s="53" t="s">
        <v>2487</v>
      </c>
      <c r="H447" s="54">
        <v>1001</v>
      </c>
      <c r="I447" s="53" t="s">
        <v>46</v>
      </c>
      <c r="J447" s="429" t="str">
        <f>IF(ISBLANK(INDEX('Policy Characteristics'!D:D,MATCH($C447,'Policy Characteristics'!$C:$C,0))),"",INDEX('Policy Characteristics'!D:D,MATCH($C447,'Policy Characteristics'!$C:$C,0)))</f>
        <v>Industry Energy Efficiency Standards</v>
      </c>
      <c r="K447" s="427" t="str">
        <f>IF(ISBLANK(INDEX('Policy Characteristics'!E:E,MATCH($C447,'Policy Characteristics'!$C:$C,0))),"",INDEX('Policy Characteristics'!E:E,MATCH($C447,'Policy Characteristics'!$C:$C,0)))</f>
        <v>indst efficiency standards</v>
      </c>
      <c r="L447" s="450">
        <f>IF(ISBLANK(INDEX('Policy Characteristics'!F:F,MATCH($C447,'Policy Characteristics'!$C:$C,0))),"",INDEX('Policy Characteristics'!F:F,MATCH($C447,'Policy Characteristics'!$C:$C,0)))</f>
        <v>0</v>
      </c>
      <c r="M447" s="450">
        <f>IF(ISBLANK(INDEX('Policy Characteristics'!G:G,MATCH($C447,'Policy Characteristics'!$C:$C,0))),"",INDEX('Policy Characteristics'!G:G,MATCH($C447,'Policy Characteristics'!$C:$C,0)))</f>
        <v>0.25</v>
      </c>
      <c r="N447" s="450">
        <f>IF(ISBLANK(INDEX('Policy Characteristics'!H:H,MATCH($C447,'Policy Characteristics'!$C:$C,0))),"",INDEX('Policy Characteristics'!H:H,MATCH($C447,'Policy Characteristics'!$C:$C,0)))</f>
        <v>0.01</v>
      </c>
      <c r="O447" s="427" t="str">
        <f>IF(ISBLANK(INDEX('Policy Characteristics'!I:I,MATCH($C447,'Policy Characteristics'!$C:$C,0))),"",INDEX('Policy Characteristics'!I:I,MATCH($C447,'Policy Characteristics'!$C:$C,0)))</f>
        <v>% reduction in energy use</v>
      </c>
      <c r="P447" s="427" t="str">
        <f>IF(ISBLANK(INDEX('Policy Characteristics'!J:J,MATCH($C447,'Policy Characteristics'!$C:$C,0))),"",INDEX('Policy Characteristics'!J:J,MATCH($C447,'Policy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7" s="427" t="str">
        <f>IF(ISBLANK(INDEX('Policy Characteristics'!K:K,MATCH($C447,'Policy Characteristics'!$C:$C,0))),"",INDEX('Policy Characteristics'!K:K,MATCH($C447,'Policy Characteristics'!$C:$C,0)))</f>
        <v>industry-ag-main.html#eff-stds</v>
      </c>
      <c r="R447" s="427" t="str">
        <f>IF(ISBLANK(INDEX('Policy Characteristics'!L:L,MATCH($C447,'Policy Characteristics'!$C:$C,0))),"",INDEX('Policy Characteristics'!L:L,MATCH($C447,'Policy Characteristics'!$C:$C,0)))</f>
        <v>industry-energy-efficiency-standards.html</v>
      </c>
    </row>
    <row r="448" spans="1:18" s="5" customFormat="1" x14ac:dyDescent="0.75">
      <c r="A448" s="427" t="str">
        <f>IF(ISBLANK(INDEX('Policy Characteristics'!A:A,MATCH($C448,'Policy Characteristics'!$C:$C,0))),"",INDEX('Policy Characteristics'!A:A,MATCH($C448,'Policy Characteristics'!$C:$C,0)))</f>
        <v>Industry</v>
      </c>
      <c r="B448" s="427" t="str">
        <f>IF(ISBLANK(INDEX('Policy Characteristics'!B:B,MATCH($C448,'Policy Characteristics'!$C:$C,0))),"",INDEX('Policy Characteristics'!B:B,MATCH($C448,'Policy Characteristics'!$C:$C,0)))</f>
        <v>Industry Energy Efficiency Standards</v>
      </c>
      <c r="C448" s="431" t="str">
        <f t="shared" si="32"/>
        <v>Percentage Improvement in Eqpt Efficiency Standards above BAU</v>
      </c>
      <c r="D448" s="9" t="s">
        <v>3256</v>
      </c>
      <c r="E448" s="53" t="s">
        <v>2484</v>
      </c>
      <c r="F448" s="211" t="s">
        <v>3220</v>
      </c>
      <c r="G448" s="53" t="s">
        <v>2488</v>
      </c>
      <c r="H448" s="54">
        <v>1002</v>
      </c>
      <c r="I448" s="53" t="s">
        <v>45</v>
      </c>
      <c r="J448" s="429" t="str">
        <f>IF(ISBLANK(INDEX('Policy Characteristics'!D:D,MATCH($C448,'Policy Characteristics'!$C:$C,0))),"",INDEX('Policy Characteristics'!D:D,MATCH($C448,'Policy Characteristics'!$C:$C,0)))</f>
        <v>Industry Energy Efficiency Standards</v>
      </c>
      <c r="K448" s="427" t="str">
        <f>IF(ISBLANK(INDEX('Policy Characteristics'!E:E,MATCH($C448,'Policy Characteristics'!$C:$C,0))),"",INDEX('Policy Characteristics'!E:E,MATCH($C448,'Policy Characteristics'!$C:$C,0)))</f>
        <v>indst efficiency standards</v>
      </c>
      <c r="L448" s="450">
        <f>IF(ISBLANK(INDEX('Policy Characteristics'!F:F,MATCH($C448,'Policy Characteristics'!$C:$C,0))),"",INDEX('Policy Characteristics'!F:F,MATCH($C448,'Policy Characteristics'!$C:$C,0)))</f>
        <v>0</v>
      </c>
      <c r="M448" s="450">
        <f>IF(ISBLANK(INDEX('Policy Characteristics'!G:G,MATCH($C448,'Policy Characteristics'!$C:$C,0))),"",INDEX('Policy Characteristics'!G:G,MATCH($C448,'Policy Characteristics'!$C:$C,0)))</f>
        <v>0.25</v>
      </c>
      <c r="N448" s="450">
        <f>IF(ISBLANK(INDEX('Policy Characteristics'!H:H,MATCH($C448,'Policy Characteristics'!$C:$C,0))),"",INDEX('Policy Characteristics'!H:H,MATCH($C448,'Policy Characteristics'!$C:$C,0)))</f>
        <v>0.01</v>
      </c>
      <c r="O448" s="427" t="str">
        <f>IF(ISBLANK(INDEX('Policy Characteristics'!I:I,MATCH($C448,'Policy Characteristics'!$C:$C,0))),"",INDEX('Policy Characteristics'!I:I,MATCH($C448,'Policy Characteristics'!$C:$C,0)))</f>
        <v>% reduction in energy use</v>
      </c>
      <c r="P448" s="427" t="str">
        <f>IF(ISBLANK(INDEX('Policy Characteristics'!J:J,MATCH($C448,'Policy Characteristics'!$C:$C,0))),"",INDEX('Policy Characteristics'!J:J,MATCH($C448,'Policy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8" s="427" t="str">
        <f>IF(ISBLANK(INDEX('Policy Characteristics'!K:K,MATCH($C448,'Policy Characteristics'!$C:$C,0))),"",INDEX('Policy Characteristics'!K:K,MATCH($C448,'Policy Characteristics'!$C:$C,0)))</f>
        <v>industry-ag-main.html#eff-stds</v>
      </c>
      <c r="R448" s="427" t="str">
        <f>IF(ISBLANK(INDEX('Policy Characteristics'!L:L,MATCH($C448,'Policy Characteristics'!$C:$C,0))),"",INDEX('Policy Characteristics'!L:L,MATCH($C448,'Policy Characteristics'!$C:$C,0)))</f>
        <v>industry-energy-efficiency-standards.html</v>
      </c>
    </row>
    <row r="449" spans="1:18" s="5" customFormat="1" x14ac:dyDescent="0.75">
      <c r="A449" s="427" t="str">
        <f>IF(ISBLANK(INDEX('Policy Characteristics'!A:A,MATCH($C449,'Policy Characteristics'!$C:$C,0))),"",INDEX('Policy Characteristics'!A:A,MATCH($C449,'Policy Characteristics'!$C:$C,0)))</f>
        <v>Industry</v>
      </c>
      <c r="B449" s="427" t="str">
        <f>IF(ISBLANK(INDEX('Policy Characteristics'!B:B,MATCH($C449,'Policy Characteristics'!$C:$C,0))),"",INDEX('Policy Characteristics'!B:B,MATCH($C449,'Policy Characteristics'!$C:$C,0)))</f>
        <v>Industry Energy Efficiency Standards</v>
      </c>
      <c r="C449" s="431" t="str">
        <f t="shared" si="32"/>
        <v>Percentage Improvement in Eqpt Efficiency Standards above BAU</v>
      </c>
      <c r="D449" s="9" t="s">
        <v>3256</v>
      </c>
      <c r="E449" s="53" t="s">
        <v>2485</v>
      </c>
      <c r="F449" s="211" t="s">
        <v>3220</v>
      </c>
      <c r="G449" s="53" t="s">
        <v>2491</v>
      </c>
      <c r="H449" s="54">
        <v>1003</v>
      </c>
      <c r="I449" s="53" t="s">
        <v>46</v>
      </c>
      <c r="J449" s="429" t="str">
        <f>IF(ISBLANK(INDEX('Policy Characteristics'!D:D,MATCH($C449,'Policy Characteristics'!$C:$C,0))),"",INDEX('Policy Characteristics'!D:D,MATCH($C449,'Policy Characteristics'!$C:$C,0)))</f>
        <v>Industry Energy Efficiency Standards</v>
      </c>
      <c r="K449" s="427" t="str">
        <f>IF(ISBLANK(INDEX('Policy Characteristics'!E:E,MATCH($C449,'Policy Characteristics'!$C:$C,0))),"",INDEX('Policy Characteristics'!E:E,MATCH($C449,'Policy Characteristics'!$C:$C,0)))</f>
        <v>indst efficiency standards</v>
      </c>
      <c r="L449" s="450">
        <f>IF(ISBLANK(INDEX('Policy Characteristics'!F:F,MATCH($C449,'Policy Characteristics'!$C:$C,0))),"",INDEX('Policy Characteristics'!F:F,MATCH($C449,'Policy Characteristics'!$C:$C,0)))</f>
        <v>0</v>
      </c>
      <c r="M449" s="450">
        <f>IF(ISBLANK(INDEX('Policy Characteristics'!G:G,MATCH($C449,'Policy Characteristics'!$C:$C,0))),"",INDEX('Policy Characteristics'!G:G,MATCH($C449,'Policy Characteristics'!$C:$C,0)))</f>
        <v>0.25</v>
      </c>
      <c r="N449" s="450">
        <f>IF(ISBLANK(INDEX('Policy Characteristics'!H:H,MATCH($C449,'Policy Characteristics'!$C:$C,0))),"",INDEX('Policy Characteristics'!H:H,MATCH($C449,'Policy Characteristics'!$C:$C,0)))</f>
        <v>0.01</v>
      </c>
      <c r="O449" s="427" t="str">
        <f>IF(ISBLANK(INDEX('Policy Characteristics'!I:I,MATCH($C449,'Policy Characteristics'!$C:$C,0))),"",INDEX('Policy Characteristics'!I:I,MATCH($C449,'Policy Characteristics'!$C:$C,0)))</f>
        <v>% reduction in energy use</v>
      </c>
      <c r="P449" s="427" t="str">
        <f>IF(ISBLANK(INDEX('Policy Characteristics'!J:J,MATCH($C449,'Policy Characteristics'!$C:$C,0))),"",INDEX('Policy Characteristics'!J:J,MATCH($C449,'Policy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9" s="427" t="str">
        <f>IF(ISBLANK(INDEX('Policy Characteristics'!K:K,MATCH($C449,'Policy Characteristics'!$C:$C,0))),"",INDEX('Policy Characteristics'!K:K,MATCH($C449,'Policy Characteristics'!$C:$C,0)))</f>
        <v>industry-ag-main.html#eff-stds</v>
      </c>
      <c r="R449" s="427" t="str">
        <f>IF(ISBLANK(INDEX('Policy Characteristics'!L:L,MATCH($C449,'Policy Characteristics'!$C:$C,0))),"",INDEX('Policy Characteristics'!L:L,MATCH($C449,'Policy Characteristics'!$C:$C,0)))</f>
        <v>industry-energy-efficiency-standards.html</v>
      </c>
    </row>
    <row r="450" spans="1:18" s="5" customFormat="1" x14ac:dyDescent="0.75">
      <c r="A450" s="427" t="str">
        <f>IF(ISBLANK(INDEX('Policy Characteristics'!A:A,MATCH($C450,'Policy Characteristics'!$C:$C,0))),"",INDEX('Policy Characteristics'!A:A,MATCH($C450,'Policy Characteristics'!$C:$C,0)))</f>
        <v>Industry</v>
      </c>
      <c r="B450" s="427" t="str">
        <f>IF(ISBLANK(INDEX('Policy Characteristics'!B:B,MATCH($C450,'Policy Characteristics'!$C:$C,0))),"",INDEX('Policy Characteristics'!B:B,MATCH($C450,'Policy Characteristics'!$C:$C,0)))</f>
        <v>Industry Energy Efficiency Standards</v>
      </c>
      <c r="C450" s="431" t="str">
        <f t="shared" si="32"/>
        <v>Percentage Improvement in Eqpt Efficiency Standards above BAU</v>
      </c>
      <c r="D450" s="9" t="s">
        <v>3256</v>
      </c>
      <c r="E450" s="53" t="s">
        <v>2837</v>
      </c>
      <c r="F450" s="211" t="s">
        <v>3220</v>
      </c>
      <c r="G450" s="53" t="s">
        <v>2840</v>
      </c>
      <c r="H450" s="54">
        <v>1004</v>
      </c>
      <c r="I450" s="53" t="s">
        <v>46</v>
      </c>
      <c r="J450" s="429" t="str">
        <f>IF(ISBLANK(INDEX('Policy Characteristics'!D:D,MATCH($C450,'Policy Characteristics'!$C:$C,0))),"",INDEX('Policy Characteristics'!D:D,MATCH($C450,'Policy Characteristics'!$C:$C,0)))</f>
        <v>Industry Energy Efficiency Standards</v>
      </c>
      <c r="K450" s="427" t="str">
        <f>IF(ISBLANK(INDEX('Policy Characteristics'!E:E,MATCH($C450,'Policy Characteristics'!$C:$C,0))),"",INDEX('Policy Characteristics'!E:E,MATCH($C450,'Policy Characteristics'!$C:$C,0)))</f>
        <v>indst efficiency standards</v>
      </c>
      <c r="L450" s="450">
        <f>IF(ISBLANK(INDEX('Policy Characteristics'!F:F,MATCH($C450,'Policy Characteristics'!$C:$C,0))),"",INDEX('Policy Characteristics'!F:F,MATCH($C450,'Policy Characteristics'!$C:$C,0)))</f>
        <v>0</v>
      </c>
      <c r="M450" s="450">
        <f>IF(ISBLANK(INDEX('Policy Characteristics'!G:G,MATCH($C450,'Policy Characteristics'!$C:$C,0))),"",INDEX('Policy Characteristics'!G:G,MATCH($C450,'Policy Characteristics'!$C:$C,0)))</f>
        <v>0.25</v>
      </c>
      <c r="N450" s="450">
        <f>IF(ISBLANK(INDEX('Policy Characteristics'!H:H,MATCH($C450,'Policy Characteristics'!$C:$C,0))),"",INDEX('Policy Characteristics'!H:H,MATCH($C450,'Policy Characteristics'!$C:$C,0)))</f>
        <v>0.01</v>
      </c>
      <c r="O450" s="427" t="str">
        <f>IF(ISBLANK(INDEX('Policy Characteristics'!I:I,MATCH($C450,'Policy Characteristics'!$C:$C,0))),"",INDEX('Policy Characteristics'!I:I,MATCH($C450,'Policy Characteristics'!$C:$C,0)))</f>
        <v>% reduction in energy use</v>
      </c>
      <c r="P450" s="427" t="str">
        <f>IF(ISBLANK(INDEX('Policy Characteristics'!J:J,MATCH($C450,'Policy Characteristics'!$C:$C,0))),"",INDEX('Policy Characteristics'!J:J,MATCH($C450,'Policy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0" s="427" t="str">
        <f>IF(ISBLANK(INDEX('Policy Characteristics'!K:K,MATCH($C450,'Policy Characteristics'!$C:$C,0))),"",INDEX('Policy Characteristics'!K:K,MATCH($C450,'Policy Characteristics'!$C:$C,0)))</f>
        <v>industry-ag-main.html#eff-stds</v>
      </c>
      <c r="R450" s="427" t="str">
        <f>IF(ISBLANK(INDEX('Policy Characteristics'!L:L,MATCH($C450,'Policy Characteristics'!$C:$C,0))),"",INDEX('Policy Characteristics'!L:L,MATCH($C450,'Policy Characteristics'!$C:$C,0)))</f>
        <v>industry-energy-efficiency-standards.html</v>
      </c>
    </row>
    <row r="451" spans="1:18" s="5" customFormat="1" x14ac:dyDescent="0.75">
      <c r="A451" s="427" t="str">
        <f>IF(ISBLANK(INDEX('Policy Characteristics'!A:A,MATCH($C451,'Policy Characteristics'!$C:$C,0))),"",INDEX('Policy Characteristics'!A:A,MATCH($C451,'Policy Characteristics'!$C:$C,0)))</f>
        <v>Industry</v>
      </c>
      <c r="B451" s="427" t="str">
        <f>IF(ISBLANK(INDEX('Policy Characteristics'!B:B,MATCH($C451,'Policy Characteristics'!$C:$C,0))),"",INDEX('Policy Characteristics'!B:B,MATCH($C451,'Policy Characteristics'!$C:$C,0)))</f>
        <v>Industry Energy Efficiency Standards</v>
      </c>
      <c r="C451" s="431" t="str">
        <f t="shared" si="32"/>
        <v>Percentage Improvement in Eqpt Efficiency Standards above BAU</v>
      </c>
      <c r="D451" s="9" t="s">
        <v>3256</v>
      </c>
      <c r="E451" s="53" t="s">
        <v>2838</v>
      </c>
      <c r="F451" s="211" t="s">
        <v>3220</v>
      </c>
      <c r="G451" s="53" t="s">
        <v>2842</v>
      </c>
      <c r="H451" s="54">
        <v>1005</v>
      </c>
      <c r="I451" s="53" t="s">
        <v>45</v>
      </c>
      <c r="J451" s="429" t="str">
        <f>IF(ISBLANK(INDEX('Policy Characteristics'!D:D,MATCH($C451,'Policy Characteristics'!$C:$C,0))),"",INDEX('Policy Characteristics'!D:D,MATCH($C451,'Policy Characteristics'!$C:$C,0)))</f>
        <v>Industry Energy Efficiency Standards</v>
      </c>
      <c r="K451" s="427" t="str">
        <f>IF(ISBLANK(INDEX('Policy Characteristics'!E:E,MATCH($C451,'Policy Characteristics'!$C:$C,0))),"",INDEX('Policy Characteristics'!E:E,MATCH($C451,'Policy Characteristics'!$C:$C,0)))</f>
        <v>indst efficiency standards</v>
      </c>
      <c r="L451" s="450">
        <f>IF(ISBLANK(INDEX('Policy Characteristics'!F:F,MATCH($C451,'Policy Characteristics'!$C:$C,0))),"",INDEX('Policy Characteristics'!F:F,MATCH($C451,'Policy Characteristics'!$C:$C,0)))</f>
        <v>0</v>
      </c>
      <c r="M451" s="450">
        <f>IF(ISBLANK(INDEX('Policy Characteristics'!G:G,MATCH($C451,'Policy Characteristics'!$C:$C,0))),"",INDEX('Policy Characteristics'!G:G,MATCH($C451,'Policy Characteristics'!$C:$C,0)))</f>
        <v>0.25</v>
      </c>
      <c r="N451" s="450">
        <f>IF(ISBLANK(INDEX('Policy Characteristics'!H:H,MATCH($C451,'Policy Characteristics'!$C:$C,0))),"",INDEX('Policy Characteristics'!H:H,MATCH($C451,'Policy Characteristics'!$C:$C,0)))</f>
        <v>0.01</v>
      </c>
      <c r="O451" s="427" t="str">
        <f>IF(ISBLANK(INDEX('Policy Characteristics'!I:I,MATCH($C451,'Policy Characteristics'!$C:$C,0))),"",INDEX('Policy Characteristics'!I:I,MATCH($C451,'Policy Characteristics'!$C:$C,0)))</f>
        <v>% reduction in energy use</v>
      </c>
      <c r="P451" s="427" t="str">
        <f>IF(ISBLANK(INDEX('Policy Characteristics'!J:J,MATCH($C451,'Policy Characteristics'!$C:$C,0))),"",INDEX('Policy Characteristics'!J:J,MATCH($C451,'Policy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1" s="427" t="str">
        <f>IF(ISBLANK(INDEX('Policy Characteristics'!K:K,MATCH($C451,'Policy Characteristics'!$C:$C,0))),"",INDEX('Policy Characteristics'!K:K,MATCH($C451,'Policy Characteristics'!$C:$C,0)))</f>
        <v>industry-ag-main.html#eff-stds</v>
      </c>
      <c r="R451" s="427" t="str">
        <f>IF(ISBLANK(INDEX('Policy Characteristics'!L:L,MATCH($C451,'Policy Characteristics'!$C:$C,0))),"",INDEX('Policy Characteristics'!L:L,MATCH($C451,'Policy Characteristics'!$C:$C,0)))</f>
        <v>industry-energy-efficiency-standards.html</v>
      </c>
    </row>
    <row r="452" spans="1:18" s="5" customFormat="1" x14ac:dyDescent="0.75">
      <c r="A452" s="427" t="str">
        <f>IF(ISBLANK(INDEX('Policy Characteristics'!A:A,MATCH($C452,'Policy Characteristics'!$C:$C,0))),"",INDEX('Policy Characteristics'!A:A,MATCH($C452,'Policy Characteristics'!$C:$C,0)))</f>
        <v>Industry</v>
      </c>
      <c r="B452" s="427" t="str">
        <f>IF(ISBLANK(INDEX('Policy Characteristics'!B:B,MATCH($C452,'Policy Characteristics'!$C:$C,0))),"",INDEX('Policy Characteristics'!B:B,MATCH($C452,'Policy Characteristics'!$C:$C,0)))</f>
        <v>Industry Energy Efficiency Standards</v>
      </c>
      <c r="C452" s="431" t="str">
        <f t="shared" si="32"/>
        <v>Percentage Improvement in Eqpt Efficiency Standards above BAU</v>
      </c>
      <c r="D452" s="9" t="s">
        <v>3256</v>
      </c>
      <c r="E452" s="53" t="s">
        <v>2839</v>
      </c>
      <c r="F452" s="211" t="s">
        <v>3220</v>
      </c>
      <c r="G452" s="53" t="s">
        <v>2843</v>
      </c>
      <c r="H452" s="54">
        <v>1006</v>
      </c>
      <c r="I452" s="53" t="s">
        <v>45</v>
      </c>
      <c r="J452" s="429" t="str">
        <f>IF(ISBLANK(INDEX('Policy Characteristics'!D:D,MATCH($C452,'Policy Characteristics'!$C:$C,0))),"",INDEX('Policy Characteristics'!D:D,MATCH($C452,'Policy Characteristics'!$C:$C,0)))</f>
        <v>Industry Energy Efficiency Standards</v>
      </c>
      <c r="K452" s="427" t="str">
        <f>IF(ISBLANK(INDEX('Policy Characteristics'!E:E,MATCH($C452,'Policy Characteristics'!$C:$C,0))),"",INDEX('Policy Characteristics'!E:E,MATCH($C452,'Policy Characteristics'!$C:$C,0)))</f>
        <v>indst efficiency standards</v>
      </c>
      <c r="L452" s="450">
        <f>IF(ISBLANK(INDEX('Policy Characteristics'!F:F,MATCH($C452,'Policy Characteristics'!$C:$C,0))),"",INDEX('Policy Characteristics'!F:F,MATCH($C452,'Policy Characteristics'!$C:$C,0)))</f>
        <v>0</v>
      </c>
      <c r="M452" s="450">
        <f>IF(ISBLANK(INDEX('Policy Characteristics'!G:G,MATCH($C452,'Policy Characteristics'!$C:$C,0))),"",INDEX('Policy Characteristics'!G:G,MATCH($C452,'Policy Characteristics'!$C:$C,0)))</f>
        <v>0.25</v>
      </c>
      <c r="N452" s="450">
        <f>IF(ISBLANK(INDEX('Policy Characteristics'!H:H,MATCH($C452,'Policy Characteristics'!$C:$C,0))),"",INDEX('Policy Characteristics'!H:H,MATCH($C452,'Policy Characteristics'!$C:$C,0)))</f>
        <v>0.01</v>
      </c>
      <c r="O452" s="427" t="str">
        <f>IF(ISBLANK(INDEX('Policy Characteristics'!I:I,MATCH($C452,'Policy Characteristics'!$C:$C,0))),"",INDEX('Policy Characteristics'!I:I,MATCH($C452,'Policy Characteristics'!$C:$C,0)))</f>
        <v>% reduction in energy use</v>
      </c>
      <c r="P452" s="427" t="str">
        <f>IF(ISBLANK(INDEX('Policy Characteristics'!J:J,MATCH($C452,'Policy Characteristics'!$C:$C,0))),"",INDEX('Policy Characteristics'!J:J,MATCH($C452,'Policy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2" s="427" t="str">
        <f>IF(ISBLANK(INDEX('Policy Characteristics'!K:K,MATCH($C452,'Policy Characteristics'!$C:$C,0))),"",INDEX('Policy Characteristics'!K:K,MATCH($C452,'Policy Characteristics'!$C:$C,0)))</f>
        <v>industry-ag-main.html#eff-stds</v>
      </c>
      <c r="R452" s="427" t="str">
        <f>IF(ISBLANK(INDEX('Policy Characteristics'!L:L,MATCH($C452,'Policy Characteristics'!$C:$C,0))),"",INDEX('Policy Characteristics'!L:L,MATCH($C452,'Policy Characteristics'!$C:$C,0)))</f>
        <v>industry-energy-efficiency-standards.html</v>
      </c>
    </row>
    <row r="453" spans="1:18" s="5" customFormat="1" x14ac:dyDescent="0.75">
      <c r="A453" s="427" t="str">
        <f>IF(ISBLANK(INDEX('Policy Characteristics'!A:A,MATCH($C453,'Policy Characteristics'!$C:$C,0))),"",INDEX('Policy Characteristics'!A:A,MATCH($C453,'Policy Characteristics'!$C:$C,0)))</f>
        <v>Industry</v>
      </c>
      <c r="B453" s="427" t="str">
        <f>IF(ISBLANK(INDEX('Policy Characteristics'!B:B,MATCH($C453,'Policy Characteristics'!$C:$C,0))),"",INDEX('Policy Characteristics'!B:B,MATCH($C453,'Policy Characteristics'!$C:$C,0)))</f>
        <v>Industry Energy Efficiency Standards</v>
      </c>
      <c r="C453" s="431" t="str">
        <f t="shared" si="32"/>
        <v>Percentage Improvement in Eqpt Efficiency Standards above BAU</v>
      </c>
      <c r="D453" s="9" t="s">
        <v>3256</v>
      </c>
      <c r="E453" s="53" t="s">
        <v>2836</v>
      </c>
      <c r="F453" s="211" t="s">
        <v>3220</v>
      </c>
      <c r="G453" s="53" t="s">
        <v>2841</v>
      </c>
      <c r="H453" s="54">
        <v>1007</v>
      </c>
      <c r="I453" s="53" t="s">
        <v>46</v>
      </c>
      <c r="J453" s="429" t="str">
        <f>IF(ISBLANK(INDEX('Policy Characteristics'!D:D,MATCH($C453,'Policy Characteristics'!$C:$C,0))),"",INDEX('Policy Characteristics'!D:D,MATCH($C453,'Policy Characteristics'!$C:$C,0)))</f>
        <v>Industry Energy Efficiency Standards</v>
      </c>
      <c r="K453" s="427" t="str">
        <f>IF(ISBLANK(INDEX('Policy Characteristics'!E:E,MATCH($C453,'Policy Characteristics'!$C:$C,0))),"",INDEX('Policy Characteristics'!E:E,MATCH($C453,'Policy Characteristics'!$C:$C,0)))</f>
        <v>indst efficiency standards</v>
      </c>
      <c r="L453" s="450">
        <f>IF(ISBLANK(INDEX('Policy Characteristics'!F:F,MATCH($C453,'Policy Characteristics'!$C:$C,0))),"",INDEX('Policy Characteristics'!F:F,MATCH($C453,'Policy Characteristics'!$C:$C,0)))</f>
        <v>0</v>
      </c>
      <c r="M453" s="450">
        <f>IF(ISBLANK(INDEX('Policy Characteristics'!G:G,MATCH($C453,'Policy Characteristics'!$C:$C,0))),"",INDEX('Policy Characteristics'!G:G,MATCH($C453,'Policy Characteristics'!$C:$C,0)))</f>
        <v>0.25</v>
      </c>
      <c r="N453" s="450">
        <f>IF(ISBLANK(INDEX('Policy Characteristics'!H:H,MATCH($C453,'Policy Characteristics'!$C:$C,0))),"",INDEX('Policy Characteristics'!H:H,MATCH($C453,'Policy Characteristics'!$C:$C,0)))</f>
        <v>0.01</v>
      </c>
      <c r="O453" s="427" t="str">
        <f>IF(ISBLANK(INDEX('Policy Characteristics'!I:I,MATCH($C453,'Policy Characteristics'!$C:$C,0))),"",INDEX('Policy Characteristics'!I:I,MATCH($C453,'Policy Characteristics'!$C:$C,0)))</f>
        <v>% reduction in energy use</v>
      </c>
      <c r="P453" s="427" t="str">
        <f>IF(ISBLANK(INDEX('Policy Characteristics'!J:J,MATCH($C453,'Policy Characteristics'!$C:$C,0))),"",INDEX('Policy Characteristics'!J:J,MATCH($C453,'Policy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3" s="427" t="str">
        <f>IF(ISBLANK(INDEX('Policy Characteristics'!K:K,MATCH($C453,'Policy Characteristics'!$C:$C,0))),"",INDEX('Policy Characteristics'!K:K,MATCH($C453,'Policy Characteristics'!$C:$C,0)))</f>
        <v>industry-ag-main.html#eff-stds</v>
      </c>
      <c r="R453" s="427" t="str">
        <f>IF(ISBLANK(INDEX('Policy Characteristics'!L:L,MATCH($C453,'Policy Characteristics'!$C:$C,0))),"",INDEX('Policy Characteristics'!L:L,MATCH($C453,'Policy Characteristics'!$C:$C,0)))</f>
        <v>industry-energy-efficiency-standards.html</v>
      </c>
    </row>
    <row r="454" spans="1:18" s="5" customFormat="1" x14ac:dyDescent="0.75">
      <c r="A454" s="427" t="str">
        <f>IF(ISBLANK(INDEX('Policy Characteristics'!A:A,MATCH($C454,'Policy Characteristics'!$C:$C,0))),"",INDEX('Policy Characteristics'!A:A,MATCH($C454,'Policy Characteristics'!$C:$C,0)))</f>
        <v>Industry</v>
      </c>
      <c r="B454" s="427" t="str">
        <f>IF(ISBLANK(INDEX('Policy Characteristics'!B:B,MATCH($C454,'Policy Characteristics'!$C:$C,0))),"",INDEX('Policy Characteristics'!B:B,MATCH($C454,'Policy Characteristics'!$C:$C,0)))</f>
        <v>Industry Energy Efficiency Standards</v>
      </c>
      <c r="C454" s="431" t="str">
        <f t="shared" si="32"/>
        <v>Percentage Improvement in Eqpt Efficiency Standards above BAU</v>
      </c>
      <c r="D454" s="9" t="s">
        <v>3257</v>
      </c>
      <c r="E454" s="53" t="s">
        <v>2480</v>
      </c>
      <c r="F454" s="211" t="s">
        <v>3221</v>
      </c>
      <c r="G454" s="53" t="s">
        <v>2486</v>
      </c>
      <c r="H454" s="54">
        <v>1008</v>
      </c>
      <c r="I454" s="53" t="s">
        <v>45</v>
      </c>
      <c r="J454" s="429" t="str">
        <f>IF(ISBLANK(INDEX('Policy Characteristics'!D:D,MATCH($C454,'Policy Characteristics'!$C:$C,0))),"",INDEX('Policy Characteristics'!D:D,MATCH($C454,'Policy Characteristics'!$C:$C,0)))</f>
        <v>Industry Energy Efficiency Standards</v>
      </c>
      <c r="K454" s="427" t="str">
        <f>IF(ISBLANK(INDEX('Policy Characteristics'!E:E,MATCH($C454,'Policy Characteristics'!$C:$C,0))),"",INDEX('Policy Characteristics'!E:E,MATCH($C454,'Policy Characteristics'!$C:$C,0)))</f>
        <v>indst efficiency standards</v>
      </c>
      <c r="L454" s="450">
        <f>IF(ISBLANK(INDEX('Policy Characteristics'!F:F,MATCH($C454,'Policy Characteristics'!$C:$C,0))),"",INDEX('Policy Characteristics'!F:F,MATCH($C454,'Policy Characteristics'!$C:$C,0)))</f>
        <v>0</v>
      </c>
      <c r="M454" s="450">
        <f>IF(ISBLANK(INDEX('Policy Characteristics'!G:G,MATCH($C454,'Policy Characteristics'!$C:$C,0))),"",INDEX('Policy Characteristics'!G:G,MATCH($C454,'Policy Characteristics'!$C:$C,0)))</f>
        <v>0.25</v>
      </c>
      <c r="N454" s="450">
        <f>IF(ISBLANK(INDEX('Policy Characteristics'!H:H,MATCH($C454,'Policy Characteristics'!$C:$C,0))),"",INDEX('Policy Characteristics'!H:H,MATCH($C454,'Policy Characteristics'!$C:$C,0)))</f>
        <v>0.01</v>
      </c>
      <c r="O454" s="427" t="str">
        <f>IF(ISBLANK(INDEX('Policy Characteristics'!I:I,MATCH($C454,'Policy Characteristics'!$C:$C,0))),"",INDEX('Policy Characteristics'!I:I,MATCH($C454,'Policy Characteristics'!$C:$C,0)))</f>
        <v>% reduction in energy use</v>
      </c>
      <c r="P454" s="427" t="str">
        <f>IF(ISBLANK(INDEX('Policy Characteristics'!J:J,MATCH($C454,'Policy Characteristics'!$C:$C,0))),"",INDEX('Policy Characteristics'!J:J,MATCH($C454,'Policy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4" s="427" t="str">
        <f>IF(ISBLANK(INDEX('Policy Characteristics'!K:K,MATCH($C454,'Policy Characteristics'!$C:$C,0))),"",INDEX('Policy Characteristics'!K:K,MATCH($C454,'Policy Characteristics'!$C:$C,0)))</f>
        <v>industry-ag-main.html#eff-stds</v>
      </c>
      <c r="R454" s="427" t="str">
        <f>IF(ISBLANK(INDEX('Policy Characteristics'!L:L,MATCH($C454,'Policy Characteristics'!$C:$C,0))),"",INDEX('Policy Characteristics'!L:L,MATCH($C454,'Policy Characteristics'!$C:$C,0)))</f>
        <v>industry-energy-efficiency-standards.html</v>
      </c>
    </row>
    <row r="455" spans="1:18" s="5" customFormat="1" x14ac:dyDescent="0.75">
      <c r="A455" s="427" t="str">
        <f>IF(ISBLANK(INDEX('Policy Characteristics'!A:A,MATCH($C455,'Policy Characteristics'!$C:$C,0))),"",INDEX('Policy Characteristics'!A:A,MATCH($C455,'Policy Characteristics'!$C:$C,0)))</f>
        <v>Industry</v>
      </c>
      <c r="B455" s="427" t="str">
        <f>IF(ISBLANK(INDEX('Policy Characteristics'!B:B,MATCH($C455,'Policy Characteristics'!$C:$C,0))),"",INDEX('Policy Characteristics'!B:B,MATCH($C455,'Policy Characteristics'!$C:$C,0)))</f>
        <v>Industry Energy Efficiency Standards</v>
      </c>
      <c r="C455" s="431" t="str">
        <f t="shared" si="32"/>
        <v>Percentage Improvement in Eqpt Efficiency Standards above BAU</v>
      </c>
      <c r="D455" s="9" t="s">
        <v>3257</v>
      </c>
      <c r="E455" s="53" t="s">
        <v>2481</v>
      </c>
      <c r="F455" s="211" t="s">
        <v>3221</v>
      </c>
      <c r="G455" s="53" t="s">
        <v>2489</v>
      </c>
      <c r="H455" s="54">
        <v>1009</v>
      </c>
      <c r="I455" s="53" t="s">
        <v>45</v>
      </c>
      <c r="J455" s="429" t="str">
        <f>IF(ISBLANK(INDEX('Policy Characteristics'!D:D,MATCH($C455,'Policy Characteristics'!$C:$C,0))),"",INDEX('Policy Characteristics'!D:D,MATCH($C455,'Policy Characteristics'!$C:$C,0)))</f>
        <v>Industry Energy Efficiency Standards</v>
      </c>
      <c r="K455" s="427" t="str">
        <f>IF(ISBLANK(INDEX('Policy Characteristics'!E:E,MATCH($C455,'Policy Characteristics'!$C:$C,0))),"",INDEX('Policy Characteristics'!E:E,MATCH($C455,'Policy Characteristics'!$C:$C,0)))</f>
        <v>indst efficiency standards</v>
      </c>
      <c r="L455" s="450">
        <f>IF(ISBLANK(INDEX('Policy Characteristics'!F:F,MATCH($C455,'Policy Characteristics'!$C:$C,0))),"",INDEX('Policy Characteristics'!F:F,MATCH($C455,'Policy Characteristics'!$C:$C,0)))</f>
        <v>0</v>
      </c>
      <c r="M455" s="450">
        <f>IF(ISBLANK(INDEX('Policy Characteristics'!G:G,MATCH($C455,'Policy Characteristics'!$C:$C,0))),"",INDEX('Policy Characteristics'!G:G,MATCH($C455,'Policy Characteristics'!$C:$C,0)))</f>
        <v>0.25</v>
      </c>
      <c r="N455" s="450">
        <f>IF(ISBLANK(INDEX('Policy Characteristics'!H:H,MATCH($C455,'Policy Characteristics'!$C:$C,0))),"",INDEX('Policy Characteristics'!H:H,MATCH($C455,'Policy Characteristics'!$C:$C,0)))</f>
        <v>0.01</v>
      </c>
      <c r="O455" s="427" t="str">
        <f>IF(ISBLANK(INDEX('Policy Characteristics'!I:I,MATCH($C455,'Policy Characteristics'!$C:$C,0))),"",INDEX('Policy Characteristics'!I:I,MATCH($C455,'Policy Characteristics'!$C:$C,0)))</f>
        <v>% reduction in energy use</v>
      </c>
      <c r="P455" s="427" t="str">
        <f>IF(ISBLANK(INDEX('Policy Characteristics'!J:J,MATCH($C455,'Policy Characteristics'!$C:$C,0))),"",INDEX('Policy Characteristics'!J:J,MATCH($C455,'Policy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5" s="427" t="str">
        <f>IF(ISBLANK(INDEX('Policy Characteristics'!K:K,MATCH($C455,'Policy Characteristics'!$C:$C,0))),"",INDEX('Policy Characteristics'!K:K,MATCH($C455,'Policy Characteristics'!$C:$C,0)))</f>
        <v>industry-ag-main.html#eff-stds</v>
      </c>
      <c r="R455" s="427" t="str">
        <f>IF(ISBLANK(INDEX('Policy Characteristics'!L:L,MATCH($C455,'Policy Characteristics'!$C:$C,0))),"",INDEX('Policy Characteristics'!L:L,MATCH($C455,'Policy Characteristics'!$C:$C,0)))</f>
        <v>industry-energy-efficiency-standards.html</v>
      </c>
    </row>
    <row r="456" spans="1:18" s="5" customFormat="1" x14ac:dyDescent="0.75">
      <c r="A456" s="427" t="str">
        <f>IF(ISBLANK(INDEX('Policy Characteristics'!A:A,MATCH($C456,'Policy Characteristics'!$C:$C,0))),"",INDEX('Policy Characteristics'!A:A,MATCH($C456,'Policy Characteristics'!$C:$C,0)))</f>
        <v>Industry</v>
      </c>
      <c r="B456" s="427" t="str">
        <f>IF(ISBLANK(INDEX('Policy Characteristics'!B:B,MATCH($C456,'Policy Characteristics'!$C:$C,0))),"",INDEX('Policy Characteristics'!B:B,MATCH($C456,'Policy Characteristics'!$C:$C,0)))</f>
        <v>Industry Energy Efficiency Standards</v>
      </c>
      <c r="C456" s="431" t="str">
        <f t="shared" si="32"/>
        <v>Percentage Improvement in Eqpt Efficiency Standards above BAU</v>
      </c>
      <c r="D456" s="9" t="s">
        <v>3257</v>
      </c>
      <c r="E456" s="53" t="s">
        <v>2482</v>
      </c>
      <c r="F456" s="211" t="s">
        <v>3221</v>
      </c>
      <c r="G456" s="53" t="s">
        <v>2490</v>
      </c>
      <c r="H456" s="54">
        <v>1010</v>
      </c>
      <c r="I456" s="53" t="s">
        <v>45</v>
      </c>
      <c r="J456" s="429" t="str">
        <f>IF(ISBLANK(INDEX('Policy Characteristics'!D:D,MATCH($C456,'Policy Characteristics'!$C:$C,0))),"",INDEX('Policy Characteristics'!D:D,MATCH($C456,'Policy Characteristics'!$C:$C,0)))</f>
        <v>Industry Energy Efficiency Standards</v>
      </c>
      <c r="K456" s="427" t="str">
        <f>IF(ISBLANK(INDEX('Policy Characteristics'!E:E,MATCH($C456,'Policy Characteristics'!$C:$C,0))),"",INDEX('Policy Characteristics'!E:E,MATCH($C456,'Policy Characteristics'!$C:$C,0)))</f>
        <v>indst efficiency standards</v>
      </c>
      <c r="L456" s="450">
        <f>IF(ISBLANK(INDEX('Policy Characteristics'!F:F,MATCH($C456,'Policy Characteristics'!$C:$C,0))),"",INDEX('Policy Characteristics'!F:F,MATCH($C456,'Policy Characteristics'!$C:$C,0)))</f>
        <v>0</v>
      </c>
      <c r="M456" s="450">
        <f>IF(ISBLANK(INDEX('Policy Characteristics'!G:G,MATCH($C456,'Policy Characteristics'!$C:$C,0))),"",INDEX('Policy Characteristics'!G:G,MATCH($C456,'Policy Characteristics'!$C:$C,0)))</f>
        <v>0.25</v>
      </c>
      <c r="N456" s="450">
        <f>IF(ISBLANK(INDEX('Policy Characteristics'!H:H,MATCH($C456,'Policy Characteristics'!$C:$C,0))),"",INDEX('Policy Characteristics'!H:H,MATCH($C456,'Policy Characteristics'!$C:$C,0)))</f>
        <v>0.01</v>
      </c>
      <c r="O456" s="427" t="str">
        <f>IF(ISBLANK(INDEX('Policy Characteristics'!I:I,MATCH($C456,'Policy Characteristics'!$C:$C,0))),"",INDEX('Policy Characteristics'!I:I,MATCH($C456,'Policy Characteristics'!$C:$C,0)))</f>
        <v>% reduction in energy use</v>
      </c>
      <c r="P456" s="427" t="str">
        <f>IF(ISBLANK(INDEX('Policy Characteristics'!J:J,MATCH($C456,'Policy Characteristics'!$C:$C,0))),"",INDEX('Policy Characteristics'!J:J,MATCH($C456,'Policy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6" s="427" t="str">
        <f>IF(ISBLANK(INDEX('Policy Characteristics'!K:K,MATCH($C456,'Policy Characteristics'!$C:$C,0))),"",INDEX('Policy Characteristics'!K:K,MATCH($C456,'Policy Characteristics'!$C:$C,0)))</f>
        <v>industry-ag-main.html#eff-stds</v>
      </c>
      <c r="R456" s="427" t="str">
        <f>IF(ISBLANK(INDEX('Policy Characteristics'!L:L,MATCH($C456,'Policy Characteristics'!$C:$C,0))),"",INDEX('Policy Characteristics'!L:L,MATCH($C456,'Policy Characteristics'!$C:$C,0)))</f>
        <v>industry-energy-efficiency-standards.html</v>
      </c>
    </row>
    <row r="457" spans="1:18" s="5" customFormat="1" x14ac:dyDescent="0.75">
      <c r="A457" s="427" t="str">
        <f>IF(ISBLANK(INDEX('Policy Characteristics'!A:A,MATCH($C457,'Policy Characteristics'!$C:$C,0))),"",INDEX('Policy Characteristics'!A:A,MATCH($C457,'Policy Characteristics'!$C:$C,0)))</f>
        <v>Industry</v>
      </c>
      <c r="B457" s="427" t="str">
        <f>IF(ISBLANK(INDEX('Policy Characteristics'!B:B,MATCH($C457,'Policy Characteristics'!$C:$C,0))),"",INDEX('Policy Characteristics'!B:B,MATCH($C457,'Policy Characteristics'!$C:$C,0)))</f>
        <v>Industry Energy Efficiency Standards</v>
      </c>
      <c r="C457" s="431" t="str">
        <f t="shared" si="32"/>
        <v>Percentage Improvement in Eqpt Efficiency Standards above BAU</v>
      </c>
      <c r="D457" s="9" t="s">
        <v>3257</v>
      </c>
      <c r="E457" s="53" t="s">
        <v>2483</v>
      </c>
      <c r="F457" s="211" t="s">
        <v>3221</v>
      </c>
      <c r="G457" s="53" t="s">
        <v>2487</v>
      </c>
      <c r="H457" s="54">
        <v>1011</v>
      </c>
      <c r="I457" s="53" t="s">
        <v>46</v>
      </c>
      <c r="J457" s="429" t="str">
        <f>IF(ISBLANK(INDEX('Policy Characteristics'!D:D,MATCH($C457,'Policy Characteristics'!$C:$C,0))),"",INDEX('Policy Characteristics'!D:D,MATCH($C457,'Policy Characteristics'!$C:$C,0)))</f>
        <v>Industry Energy Efficiency Standards</v>
      </c>
      <c r="K457" s="427" t="str">
        <f>IF(ISBLANK(INDEX('Policy Characteristics'!E:E,MATCH($C457,'Policy Characteristics'!$C:$C,0))),"",INDEX('Policy Characteristics'!E:E,MATCH($C457,'Policy Characteristics'!$C:$C,0)))</f>
        <v>indst efficiency standards</v>
      </c>
      <c r="L457" s="450">
        <f>IF(ISBLANK(INDEX('Policy Characteristics'!F:F,MATCH($C457,'Policy Characteristics'!$C:$C,0))),"",INDEX('Policy Characteristics'!F:F,MATCH($C457,'Policy Characteristics'!$C:$C,0)))</f>
        <v>0</v>
      </c>
      <c r="M457" s="450">
        <f>IF(ISBLANK(INDEX('Policy Characteristics'!G:G,MATCH($C457,'Policy Characteristics'!$C:$C,0))),"",INDEX('Policy Characteristics'!G:G,MATCH($C457,'Policy Characteristics'!$C:$C,0)))</f>
        <v>0.25</v>
      </c>
      <c r="N457" s="450">
        <f>IF(ISBLANK(INDEX('Policy Characteristics'!H:H,MATCH($C457,'Policy Characteristics'!$C:$C,0))),"",INDEX('Policy Characteristics'!H:H,MATCH($C457,'Policy Characteristics'!$C:$C,0)))</f>
        <v>0.01</v>
      </c>
      <c r="O457" s="427" t="str">
        <f>IF(ISBLANK(INDEX('Policy Characteristics'!I:I,MATCH($C457,'Policy Characteristics'!$C:$C,0))),"",INDEX('Policy Characteristics'!I:I,MATCH($C457,'Policy Characteristics'!$C:$C,0)))</f>
        <v>% reduction in energy use</v>
      </c>
      <c r="P457" s="427" t="str">
        <f>IF(ISBLANK(INDEX('Policy Characteristics'!J:J,MATCH($C457,'Policy Characteristics'!$C:$C,0))),"",INDEX('Policy Characteristics'!J:J,MATCH($C457,'Policy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7" s="427" t="str">
        <f>IF(ISBLANK(INDEX('Policy Characteristics'!K:K,MATCH($C457,'Policy Characteristics'!$C:$C,0))),"",INDEX('Policy Characteristics'!K:K,MATCH($C457,'Policy Characteristics'!$C:$C,0)))</f>
        <v>industry-ag-main.html#eff-stds</v>
      </c>
      <c r="R457" s="427" t="str">
        <f>IF(ISBLANK(INDEX('Policy Characteristics'!L:L,MATCH($C457,'Policy Characteristics'!$C:$C,0))),"",INDEX('Policy Characteristics'!L:L,MATCH($C457,'Policy Characteristics'!$C:$C,0)))</f>
        <v>industry-energy-efficiency-standards.html</v>
      </c>
    </row>
    <row r="458" spans="1:18" s="5" customFormat="1" x14ac:dyDescent="0.75">
      <c r="A458" s="427" t="str">
        <f>IF(ISBLANK(INDEX('Policy Characteristics'!A:A,MATCH($C458,'Policy Characteristics'!$C:$C,0))),"",INDEX('Policy Characteristics'!A:A,MATCH($C458,'Policy Characteristics'!$C:$C,0)))</f>
        <v>Industry</v>
      </c>
      <c r="B458" s="427" t="str">
        <f>IF(ISBLANK(INDEX('Policy Characteristics'!B:B,MATCH($C458,'Policy Characteristics'!$C:$C,0))),"",INDEX('Policy Characteristics'!B:B,MATCH($C458,'Policy Characteristics'!$C:$C,0)))</f>
        <v>Industry Energy Efficiency Standards</v>
      </c>
      <c r="C458" s="431" t="str">
        <f t="shared" si="32"/>
        <v>Percentage Improvement in Eqpt Efficiency Standards above BAU</v>
      </c>
      <c r="D458" s="9" t="s">
        <v>3257</v>
      </c>
      <c r="E458" s="53" t="s">
        <v>2484</v>
      </c>
      <c r="F458" s="211" t="s">
        <v>3221</v>
      </c>
      <c r="G458" s="53" t="s">
        <v>2488</v>
      </c>
      <c r="H458" s="54">
        <v>1012</v>
      </c>
      <c r="I458" s="53" t="s">
        <v>45</v>
      </c>
      <c r="J458" s="429" t="str">
        <f>IF(ISBLANK(INDEX('Policy Characteristics'!D:D,MATCH($C458,'Policy Characteristics'!$C:$C,0))),"",INDEX('Policy Characteristics'!D:D,MATCH($C458,'Policy Characteristics'!$C:$C,0)))</f>
        <v>Industry Energy Efficiency Standards</v>
      </c>
      <c r="K458" s="427" t="str">
        <f>IF(ISBLANK(INDEX('Policy Characteristics'!E:E,MATCH($C458,'Policy Characteristics'!$C:$C,0))),"",INDEX('Policy Characteristics'!E:E,MATCH($C458,'Policy Characteristics'!$C:$C,0)))</f>
        <v>indst efficiency standards</v>
      </c>
      <c r="L458" s="450">
        <f>IF(ISBLANK(INDEX('Policy Characteristics'!F:F,MATCH($C458,'Policy Characteristics'!$C:$C,0))),"",INDEX('Policy Characteristics'!F:F,MATCH($C458,'Policy Characteristics'!$C:$C,0)))</f>
        <v>0</v>
      </c>
      <c r="M458" s="450">
        <f>IF(ISBLANK(INDEX('Policy Characteristics'!G:G,MATCH($C458,'Policy Characteristics'!$C:$C,0))),"",INDEX('Policy Characteristics'!G:G,MATCH($C458,'Policy Characteristics'!$C:$C,0)))</f>
        <v>0.25</v>
      </c>
      <c r="N458" s="450">
        <f>IF(ISBLANK(INDEX('Policy Characteristics'!H:H,MATCH($C458,'Policy Characteristics'!$C:$C,0))),"",INDEX('Policy Characteristics'!H:H,MATCH($C458,'Policy Characteristics'!$C:$C,0)))</f>
        <v>0.01</v>
      </c>
      <c r="O458" s="427" t="str">
        <f>IF(ISBLANK(INDEX('Policy Characteristics'!I:I,MATCH($C458,'Policy Characteristics'!$C:$C,0))),"",INDEX('Policy Characteristics'!I:I,MATCH($C458,'Policy Characteristics'!$C:$C,0)))</f>
        <v>% reduction in energy use</v>
      </c>
      <c r="P458" s="427" t="str">
        <f>IF(ISBLANK(INDEX('Policy Characteristics'!J:J,MATCH($C458,'Policy Characteristics'!$C:$C,0))),"",INDEX('Policy Characteristics'!J:J,MATCH($C458,'Policy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8" s="427" t="str">
        <f>IF(ISBLANK(INDEX('Policy Characteristics'!K:K,MATCH($C458,'Policy Characteristics'!$C:$C,0))),"",INDEX('Policy Characteristics'!K:K,MATCH($C458,'Policy Characteristics'!$C:$C,0)))</f>
        <v>industry-ag-main.html#eff-stds</v>
      </c>
      <c r="R458" s="427" t="str">
        <f>IF(ISBLANK(INDEX('Policy Characteristics'!L:L,MATCH($C458,'Policy Characteristics'!$C:$C,0))),"",INDEX('Policy Characteristics'!L:L,MATCH($C458,'Policy Characteristics'!$C:$C,0)))</f>
        <v>industry-energy-efficiency-standards.html</v>
      </c>
    </row>
    <row r="459" spans="1:18" s="5" customFormat="1" x14ac:dyDescent="0.75">
      <c r="A459" s="427" t="str">
        <f>IF(ISBLANK(INDEX('Policy Characteristics'!A:A,MATCH($C459,'Policy Characteristics'!$C:$C,0))),"",INDEX('Policy Characteristics'!A:A,MATCH($C459,'Policy Characteristics'!$C:$C,0)))</f>
        <v>Industry</v>
      </c>
      <c r="B459" s="427" t="str">
        <f>IF(ISBLANK(INDEX('Policy Characteristics'!B:B,MATCH($C459,'Policy Characteristics'!$C:$C,0))),"",INDEX('Policy Characteristics'!B:B,MATCH($C459,'Policy Characteristics'!$C:$C,0)))</f>
        <v>Industry Energy Efficiency Standards</v>
      </c>
      <c r="C459" s="431" t="str">
        <f t="shared" si="32"/>
        <v>Percentage Improvement in Eqpt Efficiency Standards above BAU</v>
      </c>
      <c r="D459" s="9" t="s">
        <v>3257</v>
      </c>
      <c r="E459" s="53" t="s">
        <v>2485</v>
      </c>
      <c r="F459" s="211" t="s">
        <v>3221</v>
      </c>
      <c r="G459" s="53" t="s">
        <v>2491</v>
      </c>
      <c r="H459" s="54">
        <v>1013</v>
      </c>
      <c r="I459" s="53" t="s">
        <v>46</v>
      </c>
      <c r="J459" s="429" t="str">
        <f>IF(ISBLANK(INDEX('Policy Characteristics'!D:D,MATCH($C459,'Policy Characteristics'!$C:$C,0))),"",INDEX('Policy Characteristics'!D:D,MATCH($C459,'Policy Characteristics'!$C:$C,0)))</f>
        <v>Industry Energy Efficiency Standards</v>
      </c>
      <c r="K459" s="427" t="str">
        <f>IF(ISBLANK(INDEX('Policy Characteristics'!E:E,MATCH($C459,'Policy Characteristics'!$C:$C,0))),"",INDEX('Policy Characteristics'!E:E,MATCH($C459,'Policy Characteristics'!$C:$C,0)))</f>
        <v>indst efficiency standards</v>
      </c>
      <c r="L459" s="450">
        <f>IF(ISBLANK(INDEX('Policy Characteristics'!F:F,MATCH($C459,'Policy Characteristics'!$C:$C,0))),"",INDEX('Policy Characteristics'!F:F,MATCH($C459,'Policy Characteristics'!$C:$C,0)))</f>
        <v>0</v>
      </c>
      <c r="M459" s="450">
        <f>IF(ISBLANK(INDEX('Policy Characteristics'!G:G,MATCH($C459,'Policy Characteristics'!$C:$C,0))),"",INDEX('Policy Characteristics'!G:G,MATCH($C459,'Policy Characteristics'!$C:$C,0)))</f>
        <v>0.25</v>
      </c>
      <c r="N459" s="450">
        <f>IF(ISBLANK(INDEX('Policy Characteristics'!H:H,MATCH($C459,'Policy Characteristics'!$C:$C,0))),"",INDEX('Policy Characteristics'!H:H,MATCH($C459,'Policy Characteristics'!$C:$C,0)))</f>
        <v>0.01</v>
      </c>
      <c r="O459" s="427" t="str">
        <f>IF(ISBLANK(INDEX('Policy Characteristics'!I:I,MATCH($C459,'Policy Characteristics'!$C:$C,0))),"",INDEX('Policy Characteristics'!I:I,MATCH($C459,'Policy Characteristics'!$C:$C,0)))</f>
        <v>% reduction in energy use</v>
      </c>
      <c r="P459" s="427" t="str">
        <f>IF(ISBLANK(INDEX('Policy Characteristics'!J:J,MATCH($C459,'Policy Characteristics'!$C:$C,0))),"",INDEX('Policy Characteristics'!J:J,MATCH($C459,'Policy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9" s="427" t="str">
        <f>IF(ISBLANK(INDEX('Policy Characteristics'!K:K,MATCH($C459,'Policy Characteristics'!$C:$C,0))),"",INDEX('Policy Characteristics'!K:K,MATCH($C459,'Policy Characteristics'!$C:$C,0)))</f>
        <v>industry-ag-main.html#eff-stds</v>
      </c>
      <c r="R459" s="427" t="str">
        <f>IF(ISBLANK(INDEX('Policy Characteristics'!L:L,MATCH($C459,'Policy Characteristics'!$C:$C,0))),"",INDEX('Policy Characteristics'!L:L,MATCH($C459,'Policy Characteristics'!$C:$C,0)))</f>
        <v>industry-energy-efficiency-standards.html</v>
      </c>
    </row>
    <row r="460" spans="1:18" s="5" customFormat="1" x14ac:dyDescent="0.75">
      <c r="A460" s="427" t="str">
        <f>IF(ISBLANK(INDEX('Policy Characteristics'!A:A,MATCH($C460,'Policy Characteristics'!$C:$C,0))),"",INDEX('Policy Characteristics'!A:A,MATCH($C460,'Policy Characteristics'!$C:$C,0)))</f>
        <v>Industry</v>
      </c>
      <c r="B460" s="427" t="str">
        <f>IF(ISBLANK(INDEX('Policy Characteristics'!B:B,MATCH($C460,'Policy Characteristics'!$C:$C,0))),"",INDEX('Policy Characteristics'!B:B,MATCH($C460,'Policy Characteristics'!$C:$C,0)))</f>
        <v>Industry Energy Efficiency Standards</v>
      </c>
      <c r="C460" s="431" t="str">
        <f t="shared" si="32"/>
        <v>Percentage Improvement in Eqpt Efficiency Standards above BAU</v>
      </c>
      <c r="D460" s="9" t="s">
        <v>3257</v>
      </c>
      <c r="E460" s="53" t="s">
        <v>2837</v>
      </c>
      <c r="F460" s="211" t="s">
        <v>3221</v>
      </c>
      <c r="G460" s="53" t="s">
        <v>2840</v>
      </c>
      <c r="H460" s="54">
        <v>1014</v>
      </c>
      <c r="I460" s="53" t="s">
        <v>46</v>
      </c>
      <c r="J460" s="429" t="str">
        <f>IF(ISBLANK(INDEX('Policy Characteristics'!D:D,MATCH($C460,'Policy Characteristics'!$C:$C,0))),"",INDEX('Policy Characteristics'!D:D,MATCH($C460,'Policy Characteristics'!$C:$C,0)))</f>
        <v>Industry Energy Efficiency Standards</v>
      </c>
      <c r="K460" s="427" t="str">
        <f>IF(ISBLANK(INDEX('Policy Characteristics'!E:E,MATCH($C460,'Policy Characteristics'!$C:$C,0))),"",INDEX('Policy Characteristics'!E:E,MATCH($C460,'Policy Characteristics'!$C:$C,0)))</f>
        <v>indst efficiency standards</v>
      </c>
      <c r="L460" s="450">
        <f>IF(ISBLANK(INDEX('Policy Characteristics'!F:F,MATCH($C460,'Policy Characteristics'!$C:$C,0))),"",INDEX('Policy Characteristics'!F:F,MATCH($C460,'Policy Characteristics'!$C:$C,0)))</f>
        <v>0</v>
      </c>
      <c r="M460" s="450">
        <f>IF(ISBLANK(INDEX('Policy Characteristics'!G:G,MATCH($C460,'Policy Characteristics'!$C:$C,0))),"",INDEX('Policy Characteristics'!G:G,MATCH($C460,'Policy Characteristics'!$C:$C,0)))</f>
        <v>0.25</v>
      </c>
      <c r="N460" s="450">
        <f>IF(ISBLANK(INDEX('Policy Characteristics'!H:H,MATCH($C460,'Policy Characteristics'!$C:$C,0))),"",INDEX('Policy Characteristics'!H:H,MATCH($C460,'Policy Characteristics'!$C:$C,0)))</f>
        <v>0.01</v>
      </c>
      <c r="O460" s="427" t="str">
        <f>IF(ISBLANK(INDEX('Policy Characteristics'!I:I,MATCH($C460,'Policy Characteristics'!$C:$C,0))),"",INDEX('Policy Characteristics'!I:I,MATCH($C460,'Policy Characteristics'!$C:$C,0)))</f>
        <v>% reduction in energy use</v>
      </c>
      <c r="P460" s="427" t="str">
        <f>IF(ISBLANK(INDEX('Policy Characteristics'!J:J,MATCH($C460,'Policy Characteristics'!$C:$C,0))),"",INDEX('Policy Characteristics'!J:J,MATCH($C460,'Policy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0" s="427" t="str">
        <f>IF(ISBLANK(INDEX('Policy Characteristics'!K:K,MATCH($C460,'Policy Characteristics'!$C:$C,0))),"",INDEX('Policy Characteristics'!K:K,MATCH($C460,'Policy Characteristics'!$C:$C,0)))</f>
        <v>industry-ag-main.html#eff-stds</v>
      </c>
      <c r="R460" s="427" t="str">
        <f>IF(ISBLANK(INDEX('Policy Characteristics'!L:L,MATCH($C460,'Policy Characteristics'!$C:$C,0))),"",INDEX('Policy Characteristics'!L:L,MATCH($C460,'Policy Characteristics'!$C:$C,0)))</f>
        <v>industry-energy-efficiency-standards.html</v>
      </c>
    </row>
    <row r="461" spans="1:18" s="5" customFormat="1" x14ac:dyDescent="0.75">
      <c r="A461" s="427" t="str">
        <f>IF(ISBLANK(INDEX('Policy Characteristics'!A:A,MATCH($C461,'Policy Characteristics'!$C:$C,0))),"",INDEX('Policy Characteristics'!A:A,MATCH($C461,'Policy Characteristics'!$C:$C,0)))</f>
        <v>Industry</v>
      </c>
      <c r="B461" s="427" t="str">
        <f>IF(ISBLANK(INDEX('Policy Characteristics'!B:B,MATCH($C461,'Policy Characteristics'!$C:$C,0))),"",INDEX('Policy Characteristics'!B:B,MATCH($C461,'Policy Characteristics'!$C:$C,0)))</f>
        <v>Industry Energy Efficiency Standards</v>
      </c>
      <c r="C461" s="431" t="str">
        <f t="shared" si="32"/>
        <v>Percentage Improvement in Eqpt Efficiency Standards above BAU</v>
      </c>
      <c r="D461" s="9" t="s">
        <v>3257</v>
      </c>
      <c r="E461" s="53" t="s">
        <v>2838</v>
      </c>
      <c r="F461" s="211" t="s">
        <v>3221</v>
      </c>
      <c r="G461" s="53" t="s">
        <v>2842</v>
      </c>
      <c r="H461" s="54">
        <v>1015</v>
      </c>
      <c r="I461" s="53" t="s">
        <v>45</v>
      </c>
      <c r="J461" s="429" t="str">
        <f>IF(ISBLANK(INDEX('Policy Characteristics'!D:D,MATCH($C461,'Policy Characteristics'!$C:$C,0))),"",INDEX('Policy Characteristics'!D:D,MATCH($C461,'Policy Characteristics'!$C:$C,0)))</f>
        <v>Industry Energy Efficiency Standards</v>
      </c>
      <c r="K461" s="427" t="str">
        <f>IF(ISBLANK(INDEX('Policy Characteristics'!E:E,MATCH($C461,'Policy Characteristics'!$C:$C,0))),"",INDEX('Policy Characteristics'!E:E,MATCH($C461,'Policy Characteristics'!$C:$C,0)))</f>
        <v>indst efficiency standards</v>
      </c>
      <c r="L461" s="450">
        <f>IF(ISBLANK(INDEX('Policy Characteristics'!F:F,MATCH($C461,'Policy Characteristics'!$C:$C,0))),"",INDEX('Policy Characteristics'!F:F,MATCH($C461,'Policy Characteristics'!$C:$C,0)))</f>
        <v>0</v>
      </c>
      <c r="M461" s="450">
        <f>IF(ISBLANK(INDEX('Policy Characteristics'!G:G,MATCH($C461,'Policy Characteristics'!$C:$C,0))),"",INDEX('Policy Characteristics'!G:G,MATCH($C461,'Policy Characteristics'!$C:$C,0)))</f>
        <v>0.25</v>
      </c>
      <c r="N461" s="450">
        <f>IF(ISBLANK(INDEX('Policy Characteristics'!H:H,MATCH($C461,'Policy Characteristics'!$C:$C,0))),"",INDEX('Policy Characteristics'!H:H,MATCH($C461,'Policy Characteristics'!$C:$C,0)))</f>
        <v>0.01</v>
      </c>
      <c r="O461" s="427" t="str">
        <f>IF(ISBLANK(INDEX('Policy Characteristics'!I:I,MATCH($C461,'Policy Characteristics'!$C:$C,0))),"",INDEX('Policy Characteristics'!I:I,MATCH($C461,'Policy Characteristics'!$C:$C,0)))</f>
        <v>% reduction in energy use</v>
      </c>
      <c r="P461" s="427" t="str">
        <f>IF(ISBLANK(INDEX('Policy Characteristics'!J:J,MATCH($C461,'Policy Characteristics'!$C:$C,0))),"",INDEX('Policy Characteristics'!J:J,MATCH($C461,'Policy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1" s="427" t="str">
        <f>IF(ISBLANK(INDEX('Policy Characteristics'!K:K,MATCH($C461,'Policy Characteristics'!$C:$C,0))),"",INDEX('Policy Characteristics'!K:K,MATCH($C461,'Policy Characteristics'!$C:$C,0)))</f>
        <v>industry-ag-main.html#eff-stds</v>
      </c>
      <c r="R461" s="427" t="str">
        <f>IF(ISBLANK(INDEX('Policy Characteristics'!L:L,MATCH($C461,'Policy Characteristics'!$C:$C,0))),"",INDEX('Policy Characteristics'!L:L,MATCH($C461,'Policy Characteristics'!$C:$C,0)))</f>
        <v>industry-energy-efficiency-standards.html</v>
      </c>
    </row>
    <row r="462" spans="1:18" s="5" customFormat="1" x14ac:dyDescent="0.75">
      <c r="A462" s="427" t="str">
        <f>IF(ISBLANK(INDEX('Policy Characteristics'!A:A,MATCH($C462,'Policy Characteristics'!$C:$C,0))),"",INDEX('Policy Characteristics'!A:A,MATCH($C462,'Policy Characteristics'!$C:$C,0)))</f>
        <v>Industry</v>
      </c>
      <c r="B462" s="427" t="str">
        <f>IF(ISBLANK(INDEX('Policy Characteristics'!B:B,MATCH($C462,'Policy Characteristics'!$C:$C,0))),"",INDEX('Policy Characteristics'!B:B,MATCH($C462,'Policy Characteristics'!$C:$C,0)))</f>
        <v>Industry Energy Efficiency Standards</v>
      </c>
      <c r="C462" s="431" t="str">
        <f t="shared" si="32"/>
        <v>Percentage Improvement in Eqpt Efficiency Standards above BAU</v>
      </c>
      <c r="D462" s="9" t="s">
        <v>3257</v>
      </c>
      <c r="E462" s="53" t="s">
        <v>2839</v>
      </c>
      <c r="F462" s="211" t="s">
        <v>3221</v>
      </c>
      <c r="G462" s="53" t="s">
        <v>2843</v>
      </c>
      <c r="H462" s="54">
        <v>1016</v>
      </c>
      <c r="I462" s="53" t="s">
        <v>45</v>
      </c>
      <c r="J462" s="429" t="str">
        <f>IF(ISBLANK(INDEX('Policy Characteristics'!D:D,MATCH($C462,'Policy Characteristics'!$C:$C,0))),"",INDEX('Policy Characteristics'!D:D,MATCH($C462,'Policy Characteristics'!$C:$C,0)))</f>
        <v>Industry Energy Efficiency Standards</v>
      </c>
      <c r="K462" s="427" t="str">
        <f>IF(ISBLANK(INDEX('Policy Characteristics'!E:E,MATCH($C462,'Policy Characteristics'!$C:$C,0))),"",INDEX('Policy Characteristics'!E:E,MATCH($C462,'Policy Characteristics'!$C:$C,0)))</f>
        <v>indst efficiency standards</v>
      </c>
      <c r="L462" s="450">
        <f>IF(ISBLANK(INDEX('Policy Characteristics'!F:F,MATCH($C462,'Policy Characteristics'!$C:$C,0))),"",INDEX('Policy Characteristics'!F:F,MATCH($C462,'Policy Characteristics'!$C:$C,0)))</f>
        <v>0</v>
      </c>
      <c r="M462" s="450">
        <f>IF(ISBLANK(INDEX('Policy Characteristics'!G:G,MATCH($C462,'Policy Characteristics'!$C:$C,0))),"",INDEX('Policy Characteristics'!G:G,MATCH($C462,'Policy Characteristics'!$C:$C,0)))</f>
        <v>0.25</v>
      </c>
      <c r="N462" s="450">
        <f>IF(ISBLANK(INDEX('Policy Characteristics'!H:H,MATCH($C462,'Policy Characteristics'!$C:$C,0))),"",INDEX('Policy Characteristics'!H:H,MATCH($C462,'Policy Characteristics'!$C:$C,0)))</f>
        <v>0.01</v>
      </c>
      <c r="O462" s="427" t="str">
        <f>IF(ISBLANK(INDEX('Policy Characteristics'!I:I,MATCH($C462,'Policy Characteristics'!$C:$C,0))),"",INDEX('Policy Characteristics'!I:I,MATCH($C462,'Policy Characteristics'!$C:$C,0)))</f>
        <v>% reduction in energy use</v>
      </c>
      <c r="P462" s="427" t="str">
        <f>IF(ISBLANK(INDEX('Policy Characteristics'!J:J,MATCH($C462,'Policy Characteristics'!$C:$C,0))),"",INDEX('Policy Characteristics'!J:J,MATCH($C462,'Policy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2" s="427" t="str">
        <f>IF(ISBLANK(INDEX('Policy Characteristics'!K:K,MATCH($C462,'Policy Characteristics'!$C:$C,0))),"",INDEX('Policy Characteristics'!K:K,MATCH($C462,'Policy Characteristics'!$C:$C,0)))</f>
        <v>industry-ag-main.html#eff-stds</v>
      </c>
      <c r="R462" s="427" t="str">
        <f>IF(ISBLANK(INDEX('Policy Characteristics'!L:L,MATCH($C462,'Policy Characteristics'!$C:$C,0))),"",INDEX('Policy Characteristics'!L:L,MATCH($C462,'Policy Characteristics'!$C:$C,0)))</f>
        <v>industry-energy-efficiency-standards.html</v>
      </c>
    </row>
    <row r="463" spans="1:18" s="5" customFormat="1" x14ac:dyDescent="0.75">
      <c r="A463" s="427" t="str">
        <f>IF(ISBLANK(INDEX('Policy Characteristics'!A:A,MATCH($C463,'Policy Characteristics'!$C:$C,0))),"",INDEX('Policy Characteristics'!A:A,MATCH($C463,'Policy Characteristics'!$C:$C,0)))</f>
        <v>Industry</v>
      </c>
      <c r="B463" s="427" t="str">
        <f>IF(ISBLANK(INDEX('Policy Characteristics'!B:B,MATCH($C463,'Policy Characteristics'!$C:$C,0))),"",INDEX('Policy Characteristics'!B:B,MATCH($C463,'Policy Characteristics'!$C:$C,0)))</f>
        <v>Industry Energy Efficiency Standards</v>
      </c>
      <c r="C463" s="431" t="str">
        <f t="shared" si="32"/>
        <v>Percentage Improvement in Eqpt Efficiency Standards above BAU</v>
      </c>
      <c r="D463" s="9" t="s">
        <v>3257</v>
      </c>
      <c r="E463" s="53" t="s">
        <v>2836</v>
      </c>
      <c r="F463" s="211" t="s">
        <v>3221</v>
      </c>
      <c r="G463" s="53" t="s">
        <v>2841</v>
      </c>
      <c r="H463" s="54">
        <v>1017</v>
      </c>
      <c r="I463" s="53" t="s">
        <v>46</v>
      </c>
      <c r="J463" s="429" t="str">
        <f>IF(ISBLANK(INDEX('Policy Characteristics'!D:D,MATCH($C463,'Policy Characteristics'!$C:$C,0))),"",INDEX('Policy Characteristics'!D:D,MATCH($C463,'Policy Characteristics'!$C:$C,0)))</f>
        <v>Industry Energy Efficiency Standards</v>
      </c>
      <c r="K463" s="427" t="str">
        <f>IF(ISBLANK(INDEX('Policy Characteristics'!E:E,MATCH($C463,'Policy Characteristics'!$C:$C,0))),"",INDEX('Policy Characteristics'!E:E,MATCH($C463,'Policy Characteristics'!$C:$C,0)))</f>
        <v>indst efficiency standards</v>
      </c>
      <c r="L463" s="450">
        <f>IF(ISBLANK(INDEX('Policy Characteristics'!F:F,MATCH($C463,'Policy Characteristics'!$C:$C,0))),"",INDEX('Policy Characteristics'!F:F,MATCH($C463,'Policy Characteristics'!$C:$C,0)))</f>
        <v>0</v>
      </c>
      <c r="M463" s="450">
        <f>IF(ISBLANK(INDEX('Policy Characteristics'!G:G,MATCH($C463,'Policy Characteristics'!$C:$C,0))),"",INDEX('Policy Characteristics'!G:G,MATCH($C463,'Policy Characteristics'!$C:$C,0)))</f>
        <v>0.25</v>
      </c>
      <c r="N463" s="450">
        <f>IF(ISBLANK(INDEX('Policy Characteristics'!H:H,MATCH($C463,'Policy Characteristics'!$C:$C,0))),"",INDEX('Policy Characteristics'!H:H,MATCH($C463,'Policy Characteristics'!$C:$C,0)))</f>
        <v>0.01</v>
      </c>
      <c r="O463" s="427" t="str">
        <f>IF(ISBLANK(INDEX('Policy Characteristics'!I:I,MATCH($C463,'Policy Characteristics'!$C:$C,0))),"",INDEX('Policy Characteristics'!I:I,MATCH($C463,'Policy Characteristics'!$C:$C,0)))</f>
        <v>% reduction in energy use</v>
      </c>
      <c r="P463" s="427" t="str">
        <f>IF(ISBLANK(INDEX('Policy Characteristics'!J:J,MATCH($C463,'Policy Characteristics'!$C:$C,0))),"",INDEX('Policy Characteristics'!J:J,MATCH($C463,'Policy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3" s="427" t="str">
        <f>IF(ISBLANK(INDEX('Policy Characteristics'!K:K,MATCH($C463,'Policy Characteristics'!$C:$C,0))),"",INDEX('Policy Characteristics'!K:K,MATCH($C463,'Policy Characteristics'!$C:$C,0)))</f>
        <v>industry-ag-main.html#eff-stds</v>
      </c>
      <c r="R463" s="427" t="str">
        <f>IF(ISBLANK(INDEX('Policy Characteristics'!L:L,MATCH($C463,'Policy Characteristics'!$C:$C,0))),"",INDEX('Policy Characteristics'!L:L,MATCH($C463,'Policy Characteristics'!$C:$C,0)))</f>
        <v>industry-energy-efficiency-standards.html</v>
      </c>
    </row>
    <row r="464" spans="1:18" s="5" customFormat="1" x14ac:dyDescent="0.75">
      <c r="A464" s="427" t="str">
        <f>IF(ISBLANK(INDEX('Policy Characteristics'!A:A,MATCH($C464,'Policy Characteristics'!$C:$C,0))),"",INDEX('Policy Characteristics'!A:A,MATCH($C464,'Policy Characteristics'!$C:$C,0)))</f>
        <v>Industry</v>
      </c>
      <c r="B464" s="427" t="str">
        <f>IF(ISBLANK(INDEX('Policy Characteristics'!B:B,MATCH($C464,'Policy Characteristics'!$C:$C,0))),"",INDEX('Policy Characteristics'!B:B,MATCH($C464,'Policy Characteristics'!$C:$C,0)))</f>
        <v>Industry Energy Efficiency Standards</v>
      </c>
      <c r="C464" s="431" t="str">
        <f t="shared" si="32"/>
        <v>Percentage Improvement in Eqpt Efficiency Standards above BAU</v>
      </c>
      <c r="D464" s="9" t="s">
        <v>3258</v>
      </c>
      <c r="E464" s="53" t="s">
        <v>2480</v>
      </c>
      <c r="F464" s="211" t="s">
        <v>3222</v>
      </c>
      <c r="G464" s="53" t="s">
        <v>2486</v>
      </c>
      <c r="H464" s="54">
        <v>1018</v>
      </c>
      <c r="I464" s="53" t="s">
        <v>45</v>
      </c>
      <c r="J464" s="429" t="str">
        <f>IF(ISBLANK(INDEX('Policy Characteristics'!D:D,MATCH($C464,'Policy Characteristics'!$C:$C,0))),"",INDEX('Policy Characteristics'!D:D,MATCH($C464,'Policy Characteristics'!$C:$C,0)))</f>
        <v>Industry Energy Efficiency Standards</v>
      </c>
      <c r="K464" s="427" t="str">
        <f>IF(ISBLANK(INDEX('Policy Characteristics'!E:E,MATCH($C464,'Policy Characteristics'!$C:$C,0))),"",INDEX('Policy Characteristics'!E:E,MATCH($C464,'Policy Characteristics'!$C:$C,0)))</f>
        <v>indst efficiency standards</v>
      </c>
      <c r="L464" s="450">
        <f>IF(ISBLANK(INDEX('Policy Characteristics'!F:F,MATCH($C464,'Policy Characteristics'!$C:$C,0))),"",INDEX('Policy Characteristics'!F:F,MATCH($C464,'Policy Characteristics'!$C:$C,0)))</f>
        <v>0</v>
      </c>
      <c r="M464" s="450">
        <f>IF(ISBLANK(INDEX('Policy Characteristics'!G:G,MATCH($C464,'Policy Characteristics'!$C:$C,0))),"",INDEX('Policy Characteristics'!G:G,MATCH($C464,'Policy Characteristics'!$C:$C,0)))</f>
        <v>0.25</v>
      </c>
      <c r="N464" s="450">
        <f>IF(ISBLANK(INDEX('Policy Characteristics'!H:H,MATCH($C464,'Policy Characteristics'!$C:$C,0))),"",INDEX('Policy Characteristics'!H:H,MATCH($C464,'Policy Characteristics'!$C:$C,0)))</f>
        <v>0.01</v>
      </c>
      <c r="O464" s="427" t="str">
        <f>IF(ISBLANK(INDEX('Policy Characteristics'!I:I,MATCH($C464,'Policy Characteristics'!$C:$C,0))),"",INDEX('Policy Characteristics'!I:I,MATCH($C464,'Policy Characteristics'!$C:$C,0)))</f>
        <v>% reduction in energy use</v>
      </c>
      <c r="P464" s="427" t="str">
        <f>IF(ISBLANK(INDEX('Policy Characteristics'!J:J,MATCH($C464,'Policy Characteristics'!$C:$C,0))),"",INDEX('Policy Characteristics'!J:J,MATCH($C464,'Policy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4" s="427" t="str">
        <f>IF(ISBLANK(INDEX('Policy Characteristics'!K:K,MATCH($C464,'Policy Characteristics'!$C:$C,0))),"",INDEX('Policy Characteristics'!K:K,MATCH($C464,'Policy Characteristics'!$C:$C,0)))</f>
        <v>industry-ag-main.html#eff-stds</v>
      </c>
      <c r="R464" s="427" t="str">
        <f>IF(ISBLANK(INDEX('Policy Characteristics'!L:L,MATCH($C464,'Policy Characteristics'!$C:$C,0))),"",INDEX('Policy Characteristics'!L:L,MATCH($C464,'Policy Characteristics'!$C:$C,0)))</f>
        <v>industry-energy-efficiency-standards.html</v>
      </c>
    </row>
    <row r="465" spans="1:18" s="5" customFormat="1" x14ac:dyDescent="0.75">
      <c r="A465" s="427" t="str">
        <f>IF(ISBLANK(INDEX('Policy Characteristics'!A:A,MATCH($C465,'Policy Characteristics'!$C:$C,0))),"",INDEX('Policy Characteristics'!A:A,MATCH($C465,'Policy Characteristics'!$C:$C,0)))</f>
        <v>Industry</v>
      </c>
      <c r="B465" s="427" t="str">
        <f>IF(ISBLANK(INDEX('Policy Characteristics'!B:B,MATCH($C465,'Policy Characteristics'!$C:$C,0))),"",INDEX('Policy Characteristics'!B:B,MATCH($C465,'Policy Characteristics'!$C:$C,0)))</f>
        <v>Industry Energy Efficiency Standards</v>
      </c>
      <c r="C465" s="431" t="str">
        <f t="shared" si="32"/>
        <v>Percentage Improvement in Eqpt Efficiency Standards above BAU</v>
      </c>
      <c r="D465" s="9" t="s">
        <v>3258</v>
      </c>
      <c r="E465" s="53" t="s">
        <v>2481</v>
      </c>
      <c r="F465" s="211" t="s">
        <v>3222</v>
      </c>
      <c r="G465" s="53" t="s">
        <v>2489</v>
      </c>
      <c r="H465" s="54">
        <v>1019</v>
      </c>
      <c r="I465" s="53" t="s">
        <v>45</v>
      </c>
      <c r="J465" s="429" t="str">
        <f>IF(ISBLANK(INDEX('Policy Characteristics'!D:D,MATCH($C465,'Policy Characteristics'!$C:$C,0))),"",INDEX('Policy Characteristics'!D:D,MATCH($C465,'Policy Characteristics'!$C:$C,0)))</f>
        <v>Industry Energy Efficiency Standards</v>
      </c>
      <c r="K465" s="427" t="str">
        <f>IF(ISBLANK(INDEX('Policy Characteristics'!E:E,MATCH($C465,'Policy Characteristics'!$C:$C,0))),"",INDEX('Policy Characteristics'!E:E,MATCH($C465,'Policy Characteristics'!$C:$C,0)))</f>
        <v>indst efficiency standards</v>
      </c>
      <c r="L465" s="450">
        <f>IF(ISBLANK(INDEX('Policy Characteristics'!F:F,MATCH($C465,'Policy Characteristics'!$C:$C,0))),"",INDEX('Policy Characteristics'!F:F,MATCH($C465,'Policy Characteristics'!$C:$C,0)))</f>
        <v>0</v>
      </c>
      <c r="M465" s="450">
        <f>IF(ISBLANK(INDEX('Policy Characteristics'!G:G,MATCH($C465,'Policy Characteristics'!$C:$C,0))),"",INDEX('Policy Characteristics'!G:G,MATCH($C465,'Policy Characteristics'!$C:$C,0)))</f>
        <v>0.25</v>
      </c>
      <c r="N465" s="450">
        <f>IF(ISBLANK(INDEX('Policy Characteristics'!H:H,MATCH($C465,'Policy Characteristics'!$C:$C,0))),"",INDEX('Policy Characteristics'!H:H,MATCH($C465,'Policy Characteristics'!$C:$C,0)))</f>
        <v>0.01</v>
      </c>
      <c r="O465" s="427" t="str">
        <f>IF(ISBLANK(INDEX('Policy Characteristics'!I:I,MATCH($C465,'Policy Characteristics'!$C:$C,0))),"",INDEX('Policy Characteristics'!I:I,MATCH($C465,'Policy Characteristics'!$C:$C,0)))</f>
        <v>% reduction in energy use</v>
      </c>
      <c r="P465" s="427" t="str">
        <f>IF(ISBLANK(INDEX('Policy Characteristics'!J:J,MATCH($C465,'Policy Characteristics'!$C:$C,0))),"",INDEX('Policy Characteristics'!J:J,MATCH($C465,'Policy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5" s="427" t="str">
        <f>IF(ISBLANK(INDEX('Policy Characteristics'!K:K,MATCH($C465,'Policy Characteristics'!$C:$C,0))),"",INDEX('Policy Characteristics'!K:K,MATCH($C465,'Policy Characteristics'!$C:$C,0)))</f>
        <v>industry-ag-main.html#eff-stds</v>
      </c>
      <c r="R465" s="427" t="str">
        <f>IF(ISBLANK(INDEX('Policy Characteristics'!L:L,MATCH($C465,'Policy Characteristics'!$C:$C,0))),"",INDEX('Policy Characteristics'!L:L,MATCH($C465,'Policy Characteristics'!$C:$C,0)))</f>
        <v>industry-energy-efficiency-standards.html</v>
      </c>
    </row>
    <row r="466" spans="1:18" s="5" customFormat="1" x14ac:dyDescent="0.75">
      <c r="A466" s="427" t="str">
        <f>IF(ISBLANK(INDEX('Policy Characteristics'!A:A,MATCH($C466,'Policy Characteristics'!$C:$C,0))),"",INDEX('Policy Characteristics'!A:A,MATCH($C466,'Policy Characteristics'!$C:$C,0)))</f>
        <v>Industry</v>
      </c>
      <c r="B466" s="427" t="str">
        <f>IF(ISBLANK(INDEX('Policy Characteristics'!B:B,MATCH($C466,'Policy Characteristics'!$C:$C,0))),"",INDEX('Policy Characteristics'!B:B,MATCH($C466,'Policy Characteristics'!$C:$C,0)))</f>
        <v>Industry Energy Efficiency Standards</v>
      </c>
      <c r="C466" s="431" t="str">
        <f t="shared" si="32"/>
        <v>Percentage Improvement in Eqpt Efficiency Standards above BAU</v>
      </c>
      <c r="D466" s="9" t="s">
        <v>3258</v>
      </c>
      <c r="E466" s="53" t="s">
        <v>2482</v>
      </c>
      <c r="F466" s="211" t="s">
        <v>3222</v>
      </c>
      <c r="G466" s="53" t="s">
        <v>2490</v>
      </c>
      <c r="H466" s="54">
        <v>1020</v>
      </c>
      <c r="I466" s="53" t="s">
        <v>45</v>
      </c>
      <c r="J466" s="429" t="str">
        <f>IF(ISBLANK(INDEX('Policy Characteristics'!D:D,MATCH($C466,'Policy Characteristics'!$C:$C,0))),"",INDEX('Policy Characteristics'!D:D,MATCH($C466,'Policy Characteristics'!$C:$C,0)))</f>
        <v>Industry Energy Efficiency Standards</v>
      </c>
      <c r="K466" s="427" t="str">
        <f>IF(ISBLANK(INDEX('Policy Characteristics'!E:E,MATCH($C466,'Policy Characteristics'!$C:$C,0))),"",INDEX('Policy Characteristics'!E:E,MATCH($C466,'Policy Characteristics'!$C:$C,0)))</f>
        <v>indst efficiency standards</v>
      </c>
      <c r="L466" s="450">
        <f>IF(ISBLANK(INDEX('Policy Characteristics'!F:F,MATCH($C466,'Policy Characteristics'!$C:$C,0))),"",INDEX('Policy Characteristics'!F:F,MATCH($C466,'Policy Characteristics'!$C:$C,0)))</f>
        <v>0</v>
      </c>
      <c r="M466" s="450">
        <f>IF(ISBLANK(INDEX('Policy Characteristics'!G:G,MATCH($C466,'Policy Characteristics'!$C:$C,0))),"",INDEX('Policy Characteristics'!G:G,MATCH($C466,'Policy Characteristics'!$C:$C,0)))</f>
        <v>0.25</v>
      </c>
      <c r="N466" s="450">
        <f>IF(ISBLANK(INDEX('Policy Characteristics'!H:H,MATCH($C466,'Policy Characteristics'!$C:$C,0))),"",INDEX('Policy Characteristics'!H:H,MATCH($C466,'Policy Characteristics'!$C:$C,0)))</f>
        <v>0.01</v>
      </c>
      <c r="O466" s="427" t="str">
        <f>IF(ISBLANK(INDEX('Policy Characteristics'!I:I,MATCH($C466,'Policy Characteristics'!$C:$C,0))),"",INDEX('Policy Characteristics'!I:I,MATCH($C466,'Policy Characteristics'!$C:$C,0)))</f>
        <v>% reduction in energy use</v>
      </c>
      <c r="P466" s="427" t="str">
        <f>IF(ISBLANK(INDEX('Policy Characteristics'!J:J,MATCH($C466,'Policy Characteristics'!$C:$C,0))),"",INDEX('Policy Characteristics'!J:J,MATCH($C466,'Policy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6" s="427" t="str">
        <f>IF(ISBLANK(INDEX('Policy Characteristics'!K:K,MATCH($C466,'Policy Characteristics'!$C:$C,0))),"",INDEX('Policy Characteristics'!K:K,MATCH($C466,'Policy Characteristics'!$C:$C,0)))</f>
        <v>industry-ag-main.html#eff-stds</v>
      </c>
      <c r="R466" s="427" t="str">
        <f>IF(ISBLANK(INDEX('Policy Characteristics'!L:L,MATCH($C466,'Policy Characteristics'!$C:$C,0))),"",INDEX('Policy Characteristics'!L:L,MATCH($C466,'Policy Characteristics'!$C:$C,0)))</f>
        <v>industry-energy-efficiency-standards.html</v>
      </c>
    </row>
    <row r="467" spans="1:18" s="5" customFormat="1" x14ac:dyDescent="0.75">
      <c r="A467" s="427" t="str">
        <f>IF(ISBLANK(INDEX('Policy Characteristics'!A:A,MATCH($C467,'Policy Characteristics'!$C:$C,0))),"",INDEX('Policy Characteristics'!A:A,MATCH($C467,'Policy Characteristics'!$C:$C,0)))</f>
        <v>Industry</v>
      </c>
      <c r="B467" s="427" t="str">
        <f>IF(ISBLANK(INDEX('Policy Characteristics'!B:B,MATCH($C467,'Policy Characteristics'!$C:$C,0))),"",INDEX('Policy Characteristics'!B:B,MATCH($C467,'Policy Characteristics'!$C:$C,0)))</f>
        <v>Industry Energy Efficiency Standards</v>
      </c>
      <c r="C467" s="431" t="str">
        <f t="shared" si="32"/>
        <v>Percentage Improvement in Eqpt Efficiency Standards above BAU</v>
      </c>
      <c r="D467" s="9" t="s">
        <v>3258</v>
      </c>
      <c r="E467" s="53" t="s">
        <v>2483</v>
      </c>
      <c r="F467" s="211" t="s">
        <v>3222</v>
      </c>
      <c r="G467" s="53" t="s">
        <v>2487</v>
      </c>
      <c r="H467" s="54">
        <v>1021</v>
      </c>
      <c r="I467" s="53" t="s">
        <v>46</v>
      </c>
      <c r="J467" s="429" t="str">
        <f>IF(ISBLANK(INDEX('Policy Characteristics'!D:D,MATCH($C467,'Policy Characteristics'!$C:$C,0))),"",INDEX('Policy Characteristics'!D:D,MATCH($C467,'Policy Characteristics'!$C:$C,0)))</f>
        <v>Industry Energy Efficiency Standards</v>
      </c>
      <c r="K467" s="427" t="str">
        <f>IF(ISBLANK(INDEX('Policy Characteristics'!E:E,MATCH($C467,'Policy Characteristics'!$C:$C,0))),"",INDEX('Policy Characteristics'!E:E,MATCH($C467,'Policy Characteristics'!$C:$C,0)))</f>
        <v>indst efficiency standards</v>
      </c>
      <c r="L467" s="450">
        <f>IF(ISBLANK(INDEX('Policy Characteristics'!F:F,MATCH($C467,'Policy Characteristics'!$C:$C,0))),"",INDEX('Policy Characteristics'!F:F,MATCH($C467,'Policy Characteristics'!$C:$C,0)))</f>
        <v>0</v>
      </c>
      <c r="M467" s="450">
        <f>IF(ISBLANK(INDEX('Policy Characteristics'!G:G,MATCH($C467,'Policy Characteristics'!$C:$C,0))),"",INDEX('Policy Characteristics'!G:G,MATCH($C467,'Policy Characteristics'!$C:$C,0)))</f>
        <v>0.25</v>
      </c>
      <c r="N467" s="450">
        <f>IF(ISBLANK(INDEX('Policy Characteristics'!H:H,MATCH($C467,'Policy Characteristics'!$C:$C,0))),"",INDEX('Policy Characteristics'!H:H,MATCH($C467,'Policy Characteristics'!$C:$C,0)))</f>
        <v>0.01</v>
      </c>
      <c r="O467" s="427" t="str">
        <f>IF(ISBLANK(INDEX('Policy Characteristics'!I:I,MATCH($C467,'Policy Characteristics'!$C:$C,0))),"",INDEX('Policy Characteristics'!I:I,MATCH($C467,'Policy Characteristics'!$C:$C,0)))</f>
        <v>% reduction in energy use</v>
      </c>
      <c r="P467" s="427" t="str">
        <f>IF(ISBLANK(INDEX('Policy Characteristics'!J:J,MATCH($C467,'Policy Characteristics'!$C:$C,0))),"",INDEX('Policy Characteristics'!J:J,MATCH($C467,'Policy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7" s="427" t="str">
        <f>IF(ISBLANK(INDEX('Policy Characteristics'!K:K,MATCH($C467,'Policy Characteristics'!$C:$C,0))),"",INDEX('Policy Characteristics'!K:K,MATCH($C467,'Policy Characteristics'!$C:$C,0)))</f>
        <v>industry-ag-main.html#eff-stds</v>
      </c>
      <c r="R467" s="427" t="str">
        <f>IF(ISBLANK(INDEX('Policy Characteristics'!L:L,MATCH($C467,'Policy Characteristics'!$C:$C,0))),"",INDEX('Policy Characteristics'!L:L,MATCH($C467,'Policy Characteristics'!$C:$C,0)))</f>
        <v>industry-energy-efficiency-standards.html</v>
      </c>
    </row>
    <row r="468" spans="1:18" s="5" customFormat="1" x14ac:dyDescent="0.75">
      <c r="A468" s="427" t="str">
        <f>IF(ISBLANK(INDEX('Policy Characteristics'!A:A,MATCH($C468,'Policy Characteristics'!$C:$C,0))),"",INDEX('Policy Characteristics'!A:A,MATCH($C468,'Policy Characteristics'!$C:$C,0)))</f>
        <v>Industry</v>
      </c>
      <c r="B468" s="427" t="str">
        <f>IF(ISBLANK(INDEX('Policy Characteristics'!B:B,MATCH($C468,'Policy Characteristics'!$C:$C,0))),"",INDEX('Policy Characteristics'!B:B,MATCH($C468,'Policy Characteristics'!$C:$C,0)))</f>
        <v>Industry Energy Efficiency Standards</v>
      </c>
      <c r="C468" s="431" t="str">
        <f t="shared" si="32"/>
        <v>Percentage Improvement in Eqpt Efficiency Standards above BAU</v>
      </c>
      <c r="D468" s="9" t="s">
        <v>3258</v>
      </c>
      <c r="E468" s="53" t="s">
        <v>2484</v>
      </c>
      <c r="F468" s="211" t="s">
        <v>3222</v>
      </c>
      <c r="G468" s="53" t="s">
        <v>2488</v>
      </c>
      <c r="H468" s="54">
        <v>1022</v>
      </c>
      <c r="I468" s="53" t="s">
        <v>45</v>
      </c>
      <c r="J468" s="429" t="str">
        <f>IF(ISBLANK(INDEX('Policy Characteristics'!D:D,MATCH($C468,'Policy Characteristics'!$C:$C,0))),"",INDEX('Policy Characteristics'!D:D,MATCH($C468,'Policy Characteristics'!$C:$C,0)))</f>
        <v>Industry Energy Efficiency Standards</v>
      </c>
      <c r="K468" s="427" t="str">
        <f>IF(ISBLANK(INDEX('Policy Characteristics'!E:E,MATCH($C468,'Policy Characteristics'!$C:$C,0))),"",INDEX('Policy Characteristics'!E:E,MATCH($C468,'Policy Characteristics'!$C:$C,0)))</f>
        <v>indst efficiency standards</v>
      </c>
      <c r="L468" s="450">
        <f>IF(ISBLANK(INDEX('Policy Characteristics'!F:F,MATCH($C468,'Policy Characteristics'!$C:$C,0))),"",INDEX('Policy Characteristics'!F:F,MATCH($C468,'Policy Characteristics'!$C:$C,0)))</f>
        <v>0</v>
      </c>
      <c r="M468" s="450">
        <f>IF(ISBLANK(INDEX('Policy Characteristics'!G:G,MATCH($C468,'Policy Characteristics'!$C:$C,0))),"",INDEX('Policy Characteristics'!G:G,MATCH($C468,'Policy Characteristics'!$C:$C,0)))</f>
        <v>0.25</v>
      </c>
      <c r="N468" s="450">
        <f>IF(ISBLANK(INDEX('Policy Characteristics'!H:H,MATCH($C468,'Policy Characteristics'!$C:$C,0))),"",INDEX('Policy Characteristics'!H:H,MATCH($C468,'Policy Characteristics'!$C:$C,0)))</f>
        <v>0.01</v>
      </c>
      <c r="O468" s="427" t="str">
        <f>IF(ISBLANK(INDEX('Policy Characteristics'!I:I,MATCH($C468,'Policy Characteristics'!$C:$C,0))),"",INDEX('Policy Characteristics'!I:I,MATCH($C468,'Policy Characteristics'!$C:$C,0)))</f>
        <v>% reduction in energy use</v>
      </c>
      <c r="P468" s="427" t="str">
        <f>IF(ISBLANK(INDEX('Policy Characteristics'!J:J,MATCH($C468,'Policy Characteristics'!$C:$C,0))),"",INDEX('Policy Characteristics'!J:J,MATCH($C468,'Policy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8" s="427" t="str">
        <f>IF(ISBLANK(INDEX('Policy Characteristics'!K:K,MATCH($C468,'Policy Characteristics'!$C:$C,0))),"",INDEX('Policy Characteristics'!K:K,MATCH($C468,'Policy Characteristics'!$C:$C,0)))</f>
        <v>industry-ag-main.html#eff-stds</v>
      </c>
      <c r="R468" s="427" t="str">
        <f>IF(ISBLANK(INDEX('Policy Characteristics'!L:L,MATCH($C468,'Policy Characteristics'!$C:$C,0))),"",INDEX('Policy Characteristics'!L:L,MATCH($C468,'Policy Characteristics'!$C:$C,0)))</f>
        <v>industry-energy-efficiency-standards.html</v>
      </c>
    </row>
    <row r="469" spans="1:18" s="5" customFormat="1" x14ac:dyDescent="0.75">
      <c r="A469" s="427" t="str">
        <f>IF(ISBLANK(INDEX('Policy Characteristics'!A:A,MATCH($C469,'Policy Characteristics'!$C:$C,0))),"",INDEX('Policy Characteristics'!A:A,MATCH($C469,'Policy Characteristics'!$C:$C,0)))</f>
        <v>Industry</v>
      </c>
      <c r="B469" s="427" t="str">
        <f>IF(ISBLANK(INDEX('Policy Characteristics'!B:B,MATCH($C469,'Policy Characteristics'!$C:$C,0))),"",INDEX('Policy Characteristics'!B:B,MATCH($C469,'Policy Characteristics'!$C:$C,0)))</f>
        <v>Industry Energy Efficiency Standards</v>
      </c>
      <c r="C469" s="431" t="str">
        <f t="shared" si="32"/>
        <v>Percentage Improvement in Eqpt Efficiency Standards above BAU</v>
      </c>
      <c r="D469" s="9" t="s">
        <v>3258</v>
      </c>
      <c r="E469" s="53" t="s">
        <v>2485</v>
      </c>
      <c r="F469" s="211" t="s">
        <v>3222</v>
      </c>
      <c r="G469" s="53" t="s">
        <v>2491</v>
      </c>
      <c r="H469" s="54">
        <v>1023</v>
      </c>
      <c r="I469" s="53" t="s">
        <v>46</v>
      </c>
      <c r="J469" s="429" t="str">
        <f>IF(ISBLANK(INDEX('Policy Characteristics'!D:D,MATCH($C469,'Policy Characteristics'!$C:$C,0))),"",INDEX('Policy Characteristics'!D:D,MATCH($C469,'Policy Characteristics'!$C:$C,0)))</f>
        <v>Industry Energy Efficiency Standards</v>
      </c>
      <c r="K469" s="427" t="str">
        <f>IF(ISBLANK(INDEX('Policy Characteristics'!E:E,MATCH($C469,'Policy Characteristics'!$C:$C,0))),"",INDEX('Policy Characteristics'!E:E,MATCH($C469,'Policy Characteristics'!$C:$C,0)))</f>
        <v>indst efficiency standards</v>
      </c>
      <c r="L469" s="450">
        <f>IF(ISBLANK(INDEX('Policy Characteristics'!F:F,MATCH($C469,'Policy Characteristics'!$C:$C,0))),"",INDEX('Policy Characteristics'!F:F,MATCH($C469,'Policy Characteristics'!$C:$C,0)))</f>
        <v>0</v>
      </c>
      <c r="M469" s="450">
        <f>IF(ISBLANK(INDEX('Policy Characteristics'!G:G,MATCH($C469,'Policy Characteristics'!$C:$C,0))),"",INDEX('Policy Characteristics'!G:G,MATCH($C469,'Policy Characteristics'!$C:$C,0)))</f>
        <v>0.25</v>
      </c>
      <c r="N469" s="450">
        <f>IF(ISBLANK(INDEX('Policy Characteristics'!H:H,MATCH($C469,'Policy Characteristics'!$C:$C,0))),"",INDEX('Policy Characteristics'!H:H,MATCH($C469,'Policy Characteristics'!$C:$C,0)))</f>
        <v>0.01</v>
      </c>
      <c r="O469" s="427" t="str">
        <f>IF(ISBLANK(INDEX('Policy Characteristics'!I:I,MATCH($C469,'Policy Characteristics'!$C:$C,0))),"",INDEX('Policy Characteristics'!I:I,MATCH($C469,'Policy Characteristics'!$C:$C,0)))</f>
        <v>% reduction in energy use</v>
      </c>
      <c r="P469" s="427" t="str">
        <f>IF(ISBLANK(INDEX('Policy Characteristics'!J:J,MATCH($C469,'Policy Characteristics'!$C:$C,0))),"",INDEX('Policy Characteristics'!J:J,MATCH($C469,'Policy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9" s="427" t="str">
        <f>IF(ISBLANK(INDEX('Policy Characteristics'!K:K,MATCH($C469,'Policy Characteristics'!$C:$C,0))),"",INDEX('Policy Characteristics'!K:K,MATCH($C469,'Policy Characteristics'!$C:$C,0)))</f>
        <v>industry-ag-main.html#eff-stds</v>
      </c>
      <c r="R469" s="427" t="str">
        <f>IF(ISBLANK(INDEX('Policy Characteristics'!L:L,MATCH($C469,'Policy Characteristics'!$C:$C,0))),"",INDEX('Policy Characteristics'!L:L,MATCH($C469,'Policy Characteristics'!$C:$C,0)))</f>
        <v>industry-energy-efficiency-standards.html</v>
      </c>
    </row>
    <row r="470" spans="1:18" s="5" customFormat="1" x14ac:dyDescent="0.75">
      <c r="A470" s="427" t="str">
        <f>IF(ISBLANK(INDEX('Policy Characteristics'!A:A,MATCH($C470,'Policy Characteristics'!$C:$C,0))),"",INDEX('Policy Characteristics'!A:A,MATCH($C470,'Policy Characteristics'!$C:$C,0)))</f>
        <v>Industry</v>
      </c>
      <c r="B470" s="427" t="str">
        <f>IF(ISBLANK(INDEX('Policy Characteristics'!B:B,MATCH($C470,'Policy Characteristics'!$C:$C,0))),"",INDEX('Policy Characteristics'!B:B,MATCH($C470,'Policy Characteristics'!$C:$C,0)))</f>
        <v>Industry Energy Efficiency Standards</v>
      </c>
      <c r="C470" s="431" t="str">
        <f t="shared" si="32"/>
        <v>Percentage Improvement in Eqpt Efficiency Standards above BAU</v>
      </c>
      <c r="D470" s="9" t="s">
        <v>3258</v>
      </c>
      <c r="E470" s="53" t="s">
        <v>2837</v>
      </c>
      <c r="F470" s="211" t="s">
        <v>3222</v>
      </c>
      <c r="G470" s="53" t="s">
        <v>2840</v>
      </c>
      <c r="H470" s="54">
        <v>1024</v>
      </c>
      <c r="I470" s="53" t="s">
        <v>46</v>
      </c>
      <c r="J470" s="429" t="str">
        <f>IF(ISBLANK(INDEX('Policy Characteristics'!D:D,MATCH($C470,'Policy Characteristics'!$C:$C,0))),"",INDEX('Policy Characteristics'!D:D,MATCH($C470,'Policy Characteristics'!$C:$C,0)))</f>
        <v>Industry Energy Efficiency Standards</v>
      </c>
      <c r="K470" s="427" t="str">
        <f>IF(ISBLANK(INDEX('Policy Characteristics'!E:E,MATCH($C470,'Policy Characteristics'!$C:$C,0))),"",INDEX('Policy Characteristics'!E:E,MATCH($C470,'Policy Characteristics'!$C:$C,0)))</f>
        <v>indst efficiency standards</v>
      </c>
      <c r="L470" s="450">
        <f>IF(ISBLANK(INDEX('Policy Characteristics'!F:F,MATCH($C470,'Policy Characteristics'!$C:$C,0))),"",INDEX('Policy Characteristics'!F:F,MATCH($C470,'Policy Characteristics'!$C:$C,0)))</f>
        <v>0</v>
      </c>
      <c r="M470" s="450">
        <f>IF(ISBLANK(INDEX('Policy Characteristics'!G:G,MATCH($C470,'Policy Characteristics'!$C:$C,0))),"",INDEX('Policy Characteristics'!G:G,MATCH($C470,'Policy Characteristics'!$C:$C,0)))</f>
        <v>0.25</v>
      </c>
      <c r="N470" s="450">
        <f>IF(ISBLANK(INDEX('Policy Characteristics'!H:H,MATCH($C470,'Policy Characteristics'!$C:$C,0))),"",INDEX('Policy Characteristics'!H:H,MATCH($C470,'Policy Characteristics'!$C:$C,0)))</f>
        <v>0.01</v>
      </c>
      <c r="O470" s="427" t="str">
        <f>IF(ISBLANK(INDEX('Policy Characteristics'!I:I,MATCH($C470,'Policy Characteristics'!$C:$C,0))),"",INDEX('Policy Characteristics'!I:I,MATCH($C470,'Policy Characteristics'!$C:$C,0)))</f>
        <v>% reduction in energy use</v>
      </c>
      <c r="P470" s="427" t="str">
        <f>IF(ISBLANK(INDEX('Policy Characteristics'!J:J,MATCH($C470,'Policy Characteristics'!$C:$C,0))),"",INDEX('Policy Characteristics'!J:J,MATCH($C470,'Policy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0" s="427" t="str">
        <f>IF(ISBLANK(INDEX('Policy Characteristics'!K:K,MATCH($C470,'Policy Characteristics'!$C:$C,0))),"",INDEX('Policy Characteristics'!K:K,MATCH($C470,'Policy Characteristics'!$C:$C,0)))</f>
        <v>industry-ag-main.html#eff-stds</v>
      </c>
      <c r="R470" s="427" t="str">
        <f>IF(ISBLANK(INDEX('Policy Characteristics'!L:L,MATCH($C470,'Policy Characteristics'!$C:$C,0))),"",INDEX('Policy Characteristics'!L:L,MATCH($C470,'Policy Characteristics'!$C:$C,0)))</f>
        <v>industry-energy-efficiency-standards.html</v>
      </c>
    </row>
    <row r="471" spans="1:18" s="5" customFormat="1" x14ac:dyDescent="0.75">
      <c r="A471" s="427" t="str">
        <f>IF(ISBLANK(INDEX('Policy Characteristics'!A:A,MATCH($C471,'Policy Characteristics'!$C:$C,0))),"",INDEX('Policy Characteristics'!A:A,MATCH($C471,'Policy Characteristics'!$C:$C,0)))</f>
        <v>Industry</v>
      </c>
      <c r="B471" s="427" t="str">
        <f>IF(ISBLANK(INDEX('Policy Characteristics'!B:B,MATCH($C471,'Policy Characteristics'!$C:$C,0))),"",INDEX('Policy Characteristics'!B:B,MATCH($C471,'Policy Characteristics'!$C:$C,0)))</f>
        <v>Industry Energy Efficiency Standards</v>
      </c>
      <c r="C471" s="431" t="str">
        <f t="shared" si="32"/>
        <v>Percentage Improvement in Eqpt Efficiency Standards above BAU</v>
      </c>
      <c r="D471" s="9" t="s">
        <v>3258</v>
      </c>
      <c r="E471" s="53" t="s">
        <v>2838</v>
      </c>
      <c r="F471" s="211" t="s">
        <v>3222</v>
      </c>
      <c r="G471" s="53" t="s">
        <v>2842</v>
      </c>
      <c r="H471" s="54">
        <v>1025</v>
      </c>
      <c r="I471" s="53" t="s">
        <v>45</v>
      </c>
      <c r="J471" s="429" t="str">
        <f>IF(ISBLANK(INDEX('Policy Characteristics'!D:D,MATCH($C471,'Policy Characteristics'!$C:$C,0))),"",INDEX('Policy Characteristics'!D:D,MATCH($C471,'Policy Characteristics'!$C:$C,0)))</f>
        <v>Industry Energy Efficiency Standards</v>
      </c>
      <c r="K471" s="427" t="str">
        <f>IF(ISBLANK(INDEX('Policy Characteristics'!E:E,MATCH($C471,'Policy Characteristics'!$C:$C,0))),"",INDEX('Policy Characteristics'!E:E,MATCH($C471,'Policy Characteristics'!$C:$C,0)))</f>
        <v>indst efficiency standards</v>
      </c>
      <c r="L471" s="450">
        <f>IF(ISBLANK(INDEX('Policy Characteristics'!F:F,MATCH($C471,'Policy Characteristics'!$C:$C,0))),"",INDEX('Policy Characteristics'!F:F,MATCH($C471,'Policy Characteristics'!$C:$C,0)))</f>
        <v>0</v>
      </c>
      <c r="M471" s="450">
        <f>IF(ISBLANK(INDEX('Policy Characteristics'!G:G,MATCH($C471,'Policy Characteristics'!$C:$C,0))),"",INDEX('Policy Characteristics'!G:G,MATCH($C471,'Policy Characteristics'!$C:$C,0)))</f>
        <v>0.25</v>
      </c>
      <c r="N471" s="450">
        <f>IF(ISBLANK(INDEX('Policy Characteristics'!H:H,MATCH($C471,'Policy Characteristics'!$C:$C,0))),"",INDEX('Policy Characteristics'!H:H,MATCH($C471,'Policy Characteristics'!$C:$C,0)))</f>
        <v>0.01</v>
      </c>
      <c r="O471" s="427" t="str">
        <f>IF(ISBLANK(INDEX('Policy Characteristics'!I:I,MATCH($C471,'Policy Characteristics'!$C:$C,0))),"",INDEX('Policy Characteristics'!I:I,MATCH($C471,'Policy Characteristics'!$C:$C,0)))</f>
        <v>% reduction in energy use</v>
      </c>
      <c r="P471" s="427" t="str">
        <f>IF(ISBLANK(INDEX('Policy Characteristics'!J:J,MATCH($C471,'Policy Characteristics'!$C:$C,0))),"",INDEX('Policy Characteristics'!J:J,MATCH($C471,'Policy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1" s="427" t="str">
        <f>IF(ISBLANK(INDEX('Policy Characteristics'!K:K,MATCH($C471,'Policy Characteristics'!$C:$C,0))),"",INDEX('Policy Characteristics'!K:K,MATCH($C471,'Policy Characteristics'!$C:$C,0)))</f>
        <v>industry-ag-main.html#eff-stds</v>
      </c>
      <c r="R471" s="427" t="str">
        <f>IF(ISBLANK(INDEX('Policy Characteristics'!L:L,MATCH($C471,'Policy Characteristics'!$C:$C,0))),"",INDEX('Policy Characteristics'!L:L,MATCH($C471,'Policy Characteristics'!$C:$C,0)))</f>
        <v>industry-energy-efficiency-standards.html</v>
      </c>
    </row>
    <row r="472" spans="1:18" s="5" customFormat="1" x14ac:dyDescent="0.75">
      <c r="A472" s="427" t="str">
        <f>IF(ISBLANK(INDEX('Policy Characteristics'!A:A,MATCH($C472,'Policy Characteristics'!$C:$C,0))),"",INDEX('Policy Characteristics'!A:A,MATCH($C472,'Policy Characteristics'!$C:$C,0)))</f>
        <v>Industry</v>
      </c>
      <c r="B472" s="427" t="str">
        <f>IF(ISBLANK(INDEX('Policy Characteristics'!B:B,MATCH($C472,'Policy Characteristics'!$C:$C,0))),"",INDEX('Policy Characteristics'!B:B,MATCH($C472,'Policy Characteristics'!$C:$C,0)))</f>
        <v>Industry Energy Efficiency Standards</v>
      </c>
      <c r="C472" s="431" t="str">
        <f t="shared" si="32"/>
        <v>Percentage Improvement in Eqpt Efficiency Standards above BAU</v>
      </c>
      <c r="D472" s="9" t="s">
        <v>3258</v>
      </c>
      <c r="E472" s="53" t="s">
        <v>2839</v>
      </c>
      <c r="F472" s="211" t="s">
        <v>3222</v>
      </c>
      <c r="G472" s="53" t="s">
        <v>2843</v>
      </c>
      <c r="H472" s="54">
        <v>1026</v>
      </c>
      <c r="I472" s="53" t="s">
        <v>45</v>
      </c>
      <c r="J472" s="429" t="str">
        <f>IF(ISBLANK(INDEX('Policy Characteristics'!D:D,MATCH($C472,'Policy Characteristics'!$C:$C,0))),"",INDEX('Policy Characteristics'!D:D,MATCH($C472,'Policy Characteristics'!$C:$C,0)))</f>
        <v>Industry Energy Efficiency Standards</v>
      </c>
      <c r="K472" s="427" t="str">
        <f>IF(ISBLANK(INDEX('Policy Characteristics'!E:E,MATCH($C472,'Policy Characteristics'!$C:$C,0))),"",INDEX('Policy Characteristics'!E:E,MATCH($C472,'Policy Characteristics'!$C:$C,0)))</f>
        <v>indst efficiency standards</v>
      </c>
      <c r="L472" s="450">
        <f>IF(ISBLANK(INDEX('Policy Characteristics'!F:F,MATCH($C472,'Policy Characteristics'!$C:$C,0))),"",INDEX('Policy Characteristics'!F:F,MATCH($C472,'Policy Characteristics'!$C:$C,0)))</f>
        <v>0</v>
      </c>
      <c r="M472" s="450">
        <f>IF(ISBLANK(INDEX('Policy Characteristics'!G:G,MATCH($C472,'Policy Characteristics'!$C:$C,0))),"",INDEX('Policy Characteristics'!G:G,MATCH($C472,'Policy Characteristics'!$C:$C,0)))</f>
        <v>0.25</v>
      </c>
      <c r="N472" s="450">
        <f>IF(ISBLANK(INDEX('Policy Characteristics'!H:H,MATCH($C472,'Policy Characteristics'!$C:$C,0))),"",INDEX('Policy Characteristics'!H:H,MATCH($C472,'Policy Characteristics'!$C:$C,0)))</f>
        <v>0.01</v>
      </c>
      <c r="O472" s="427" t="str">
        <f>IF(ISBLANK(INDEX('Policy Characteristics'!I:I,MATCH($C472,'Policy Characteristics'!$C:$C,0))),"",INDEX('Policy Characteristics'!I:I,MATCH($C472,'Policy Characteristics'!$C:$C,0)))</f>
        <v>% reduction in energy use</v>
      </c>
      <c r="P472" s="427" t="str">
        <f>IF(ISBLANK(INDEX('Policy Characteristics'!J:J,MATCH($C472,'Policy Characteristics'!$C:$C,0))),"",INDEX('Policy Characteristics'!J:J,MATCH($C472,'Policy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2" s="427" t="str">
        <f>IF(ISBLANK(INDEX('Policy Characteristics'!K:K,MATCH($C472,'Policy Characteristics'!$C:$C,0))),"",INDEX('Policy Characteristics'!K:K,MATCH($C472,'Policy Characteristics'!$C:$C,0)))</f>
        <v>industry-ag-main.html#eff-stds</v>
      </c>
      <c r="R472" s="427" t="str">
        <f>IF(ISBLANK(INDEX('Policy Characteristics'!L:L,MATCH($C472,'Policy Characteristics'!$C:$C,0))),"",INDEX('Policy Characteristics'!L:L,MATCH($C472,'Policy Characteristics'!$C:$C,0)))</f>
        <v>industry-energy-efficiency-standards.html</v>
      </c>
    </row>
    <row r="473" spans="1:18" s="5" customFormat="1" x14ac:dyDescent="0.75">
      <c r="A473" s="427" t="str">
        <f>IF(ISBLANK(INDEX('Policy Characteristics'!A:A,MATCH($C473,'Policy Characteristics'!$C:$C,0))),"",INDEX('Policy Characteristics'!A:A,MATCH($C473,'Policy Characteristics'!$C:$C,0)))</f>
        <v>Industry</v>
      </c>
      <c r="B473" s="427" t="str">
        <f>IF(ISBLANK(INDEX('Policy Characteristics'!B:B,MATCH($C473,'Policy Characteristics'!$C:$C,0))),"",INDEX('Policy Characteristics'!B:B,MATCH($C473,'Policy Characteristics'!$C:$C,0)))</f>
        <v>Industry Energy Efficiency Standards</v>
      </c>
      <c r="C473" s="431" t="str">
        <f t="shared" si="32"/>
        <v>Percentage Improvement in Eqpt Efficiency Standards above BAU</v>
      </c>
      <c r="D473" s="9" t="s">
        <v>3258</v>
      </c>
      <c r="E473" s="53" t="s">
        <v>2836</v>
      </c>
      <c r="F473" s="211" t="s">
        <v>3222</v>
      </c>
      <c r="G473" s="53" t="s">
        <v>2841</v>
      </c>
      <c r="H473" s="54">
        <v>1027</v>
      </c>
      <c r="I473" s="53" t="s">
        <v>46</v>
      </c>
      <c r="J473" s="429" t="str">
        <f>IF(ISBLANK(INDEX('Policy Characteristics'!D:D,MATCH($C473,'Policy Characteristics'!$C:$C,0))),"",INDEX('Policy Characteristics'!D:D,MATCH($C473,'Policy Characteristics'!$C:$C,0)))</f>
        <v>Industry Energy Efficiency Standards</v>
      </c>
      <c r="K473" s="427" t="str">
        <f>IF(ISBLANK(INDEX('Policy Characteristics'!E:E,MATCH($C473,'Policy Characteristics'!$C:$C,0))),"",INDEX('Policy Characteristics'!E:E,MATCH($C473,'Policy Characteristics'!$C:$C,0)))</f>
        <v>indst efficiency standards</v>
      </c>
      <c r="L473" s="450">
        <f>IF(ISBLANK(INDEX('Policy Characteristics'!F:F,MATCH($C473,'Policy Characteristics'!$C:$C,0))),"",INDEX('Policy Characteristics'!F:F,MATCH($C473,'Policy Characteristics'!$C:$C,0)))</f>
        <v>0</v>
      </c>
      <c r="M473" s="450">
        <f>IF(ISBLANK(INDEX('Policy Characteristics'!G:G,MATCH($C473,'Policy Characteristics'!$C:$C,0))),"",INDEX('Policy Characteristics'!G:G,MATCH($C473,'Policy Characteristics'!$C:$C,0)))</f>
        <v>0.25</v>
      </c>
      <c r="N473" s="450">
        <f>IF(ISBLANK(INDEX('Policy Characteristics'!H:H,MATCH($C473,'Policy Characteristics'!$C:$C,0))),"",INDEX('Policy Characteristics'!H:H,MATCH($C473,'Policy Characteristics'!$C:$C,0)))</f>
        <v>0.01</v>
      </c>
      <c r="O473" s="427" t="str">
        <f>IF(ISBLANK(INDEX('Policy Characteristics'!I:I,MATCH($C473,'Policy Characteristics'!$C:$C,0))),"",INDEX('Policy Characteristics'!I:I,MATCH($C473,'Policy Characteristics'!$C:$C,0)))</f>
        <v>% reduction in energy use</v>
      </c>
      <c r="P473" s="427" t="str">
        <f>IF(ISBLANK(INDEX('Policy Characteristics'!J:J,MATCH($C473,'Policy Characteristics'!$C:$C,0))),"",INDEX('Policy Characteristics'!J:J,MATCH($C473,'Policy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3" s="427" t="str">
        <f>IF(ISBLANK(INDEX('Policy Characteristics'!K:K,MATCH($C473,'Policy Characteristics'!$C:$C,0))),"",INDEX('Policy Characteristics'!K:K,MATCH($C473,'Policy Characteristics'!$C:$C,0)))</f>
        <v>industry-ag-main.html#eff-stds</v>
      </c>
      <c r="R473" s="427" t="str">
        <f>IF(ISBLANK(INDEX('Policy Characteristics'!L:L,MATCH($C473,'Policy Characteristics'!$C:$C,0))),"",INDEX('Policy Characteristics'!L:L,MATCH($C473,'Policy Characteristics'!$C:$C,0)))</f>
        <v>industry-energy-efficiency-standards.html</v>
      </c>
    </row>
    <row r="474" spans="1:18" s="5" customFormat="1" x14ac:dyDescent="0.75">
      <c r="A474" s="427" t="str">
        <f>IF(ISBLANK(INDEX('Policy Characteristics'!A:A,MATCH($C474,'Policy Characteristics'!$C:$C,0))),"",INDEX('Policy Characteristics'!A:A,MATCH($C474,'Policy Characteristics'!$C:$C,0)))</f>
        <v>Industry</v>
      </c>
      <c r="B474" s="427" t="str">
        <f>IF(ISBLANK(INDEX('Policy Characteristics'!B:B,MATCH($C474,'Policy Characteristics'!$C:$C,0))),"",INDEX('Policy Characteristics'!B:B,MATCH($C474,'Policy Characteristics'!$C:$C,0)))</f>
        <v>Industry Energy Efficiency Standards</v>
      </c>
      <c r="C474" s="431" t="str">
        <f t="shared" si="32"/>
        <v>Percentage Improvement in Eqpt Efficiency Standards above BAU</v>
      </c>
      <c r="D474" s="9" t="s">
        <v>3259</v>
      </c>
      <c r="E474" s="53" t="s">
        <v>2480</v>
      </c>
      <c r="F474" s="211" t="s">
        <v>3223</v>
      </c>
      <c r="G474" s="53" t="s">
        <v>2486</v>
      </c>
      <c r="H474" s="54">
        <v>1028</v>
      </c>
      <c r="I474" s="53" t="s">
        <v>45</v>
      </c>
      <c r="J474" s="429" t="str">
        <f>IF(ISBLANK(INDEX('Policy Characteristics'!D:D,MATCH($C474,'Policy Characteristics'!$C:$C,0))),"",INDEX('Policy Characteristics'!D:D,MATCH($C474,'Policy Characteristics'!$C:$C,0)))</f>
        <v>Industry Energy Efficiency Standards</v>
      </c>
      <c r="K474" s="427" t="str">
        <f>IF(ISBLANK(INDEX('Policy Characteristics'!E:E,MATCH($C474,'Policy Characteristics'!$C:$C,0))),"",INDEX('Policy Characteristics'!E:E,MATCH($C474,'Policy Characteristics'!$C:$C,0)))</f>
        <v>indst efficiency standards</v>
      </c>
      <c r="L474" s="450">
        <f>IF(ISBLANK(INDEX('Policy Characteristics'!F:F,MATCH($C474,'Policy Characteristics'!$C:$C,0))),"",INDEX('Policy Characteristics'!F:F,MATCH($C474,'Policy Characteristics'!$C:$C,0)))</f>
        <v>0</v>
      </c>
      <c r="M474" s="450">
        <f>IF(ISBLANK(INDEX('Policy Characteristics'!G:G,MATCH($C474,'Policy Characteristics'!$C:$C,0))),"",INDEX('Policy Characteristics'!G:G,MATCH($C474,'Policy Characteristics'!$C:$C,0)))</f>
        <v>0.25</v>
      </c>
      <c r="N474" s="450">
        <f>IF(ISBLANK(INDEX('Policy Characteristics'!H:H,MATCH($C474,'Policy Characteristics'!$C:$C,0))),"",INDEX('Policy Characteristics'!H:H,MATCH($C474,'Policy Characteristics'!$C:$C,0)))</f>
        <v>0.01</v>
      </c>
      <c r="O474" s="427" t="str">
        <f>IF(ISBLANK(INDEX('Policy Characteristics'!I:I,MATCH($C474,'Policy Characteristics'!$C:$C,0))),"",INDEX('Policy Characteristics'!I:I,MATCH($C474,'Policy Characteristics'!$C:$C,0)))</f>
        <v>% reduction in energy use</v>
      </c>
      <c r="P474" s="427" t="str">
        <f>IF(ISBLANK(INDEX('Policy Characteristics'!J:J,MATCH($C474,'Policy Characteristics'!$C:$C,0))),"",INDEX('Policy Characteristics'!J:J,MATCH($C474,'Policy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4" s="427" t="str">
        <f>IF(ISBLANK(INDEX('Policy Characteristics'!K:K,MATCH($C474,'Policy Characteristics'!$C:$C,0))),"",INDEX('Policy Characteristics'!K:K,MATCH($C474,'Policy Characteristics'!$C:$C,0)))</f>
        <v>industry-ag-main.html#eff-stds</v>
      </c>
      <c r="R474" s="427" t="str">
        <f>IF(ISBLANK(INDEX('Policy Characteristics'!L:L,MATCH($C474,'Policy Characteristics'!$C:$C,0))),"",INDEX('Policy Characteristics'!L:L,MATCH($C474,'Policy Characteristics'!$C:$C,0)))</f>
        <v>industry-energy-efficiency-standards.html</v>
      </c>
    </row>
    <row r="475" spans="1:18" s="5" customFormat="1" x14ac:dyDescent="0.75">
      <c r="A475" s="427" t="str">
        <f>IF(ISBLANK(INDEX('Policy Characteristics'!A:A,MATCH($C475,'Policy Characteristics'!$C:$C,0))),"",INDEX('Policy Characteristics'!A:A,MATCH($C475,'Policy Characteristics'!$C:$C,0)))</f>
        <v>Industry</v>
      </c>
      <c r="B475" s="427" t="str">
        <f>IF(ISBLANK(INDEX('Policy Characteristics'!B:B,MATCH($C475,'Policy Characteristics'!$C:$C,0))),"",INDEX('Policy Characteristics'!B:B,MATCH($C475,'Policy Characteristics'!$C:$C,0)))</f>
        <v>Industry Energy Efficiency Standards</v>
      </c>
      <c r="C475" s="431" t="str">
        <f t="shared" si="32"/>
        <v>Percentage Improvement in Eqpt Efficiency Standards above BAU</v>
      </c>
      <c r="D475" s="9" t="s">
        <v>3259</v>
      </c>
      <c r="E475" s="53" t="s">
        <v>2481</v>
      </c>
      <c r="F475" s="211" t="s">
        <v>3223</v>
      </c>
      <c r="G475" s="53" t="s">
        <v>2489</v>
      </c>
      <c r="H475" s="54">
        <v>1029</v>
      </c>
      <c r="I475" s="53" t="s">
        <v>45</v>
      </c>
      <c r="J475" s="429" t="str">
        <f>IF(ISBLANK(INDEX('Policy Characteristics'!D:D,MATCH($C475,'Policy Characteristics'!$C:$C,0))),"",INDEX('Policy Characteristics'!D:D,MATCH($C475,'Policy Characteristics'!$C:$C,0)))</f>
        <v>Industry Energy Efficiency Standards</v>
      </c>
      <c r="K475" s="427" t="str">
        <f>IF(ISBLANK(INDEX('Policy Characteristics'!E:E,MATCH($C475,'Policy Characteristics'!$C:$C,0))),"",INDEX('Policy Characteristics'!E:E,MATCH($C475,'Policy Characteristics'!$C:$C,0)))</f>
        <v>indst efficiency standards</v>
      </c>
      <c r="L475" s="450">
        <f>IF(ISBLANK(INDEX('Policy Characteristics'!F:F,MATCH($C475,'Policy Characteristics'!$C:$C,0))),"",INDEX('Policy Characteristics'!F:F,MATCH($C475,'Policy Characteristics'!$C:$C,0)))</f>
        <v>0</v>
      </c>
      <c r="M475" s="450">
        <f>IF(ISBLANK(INDEX('Policy Characteristics'!G:G,MATCH($C475,'Policy Characteristics'!$C:$C,0))),"",INDEX('Policy Characteristics'!G:G,MATCH($C475,'Policy Characteristics'!$C:$C,0)))</f>
        <v>0.25</v>
      </c>
      <c r="N475" s="450">
        <f>IF(ISBLANK(INDEX('Policy Characteristics'!H:H,MATCH($C475,'Policy Characteristics'!$C:$C,0))),"",INDEX('Policy Characteristics'!H:H,MATCH($C475,'Policy Characteristics'!$C:$C,0)))</f>
        <v>0.01</v>
      </c>
      <c r="O475" s="427" t="str">
        <f>IF(ISBLANK(INDEX('Policy Characteristics'!I:I,MATCH($C475,'Policy Characteristics'!$C:$C,0))),"",INDEX('Policy Characteristics'!I:I,MATCH($C475,'Policy Characteristics'!$C:$C,0)))</f>
        <v>% reduction in energy use</v>
      </c>
      <c r="P475" s="427" t="str">
        <f>IF(ISBLANK(INDEX('Policy Characteristics'!J:J,MATCH($C475,'Policy Characteristics'!$C:$C,0))),"",INDEX('Policy Characteristics'!J:J,MATCH($C475,'Policy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5" s="427" t="str">
        <f>IF(ISBLANK(INDEX('Policy Characteristics'!K:K,MATCH($C475,'Policy Characteristics'!$C:$C,0))),"",INDEX('Policy Characteristics'!K:K,MATCH($C475,'Policy Characteristics'!$C:$C,0)))</f>
        <v>industry-ag-main.html#eff-stds</v>
      </c>
      <c r="R475" s="427" t="str">
        <f>IF(ISBLANK(INDEX('Policy Characteristics'!L:L,MATCH($C475,'Policy Characteristics'!$C:$C,0))),"",INDEX('Policy Characteristics'!L:L,MATCH($C475,'Policy Characteristics'!$C:$C,0)))</f>
        <v>industry-energy-efficiency-standards.html</v>
      </c>
    </row>
    <row r="476" spans="1:18" s="5" customFormat="1" x14ac:dyDescent="0.75">
      <c r="A476" s="427" t="str">
        <f>IF(ISBLANK(INDEX('Policy Characteristics'!A:A,MATCH($C476,'Policy Characteristics'!$C:$C,0))),"",INDEX('Policy Characteristics'!A:A,MATCH($C476,'Policy Characteristics'!$C:$C,0)))</f>
        <v>Industry</v>
      </c>
      <c r="B476" s="427" t="str">
        <f>IF(ISBLANK(INDEX('Policy Characteristics'!B:B,MATCH($C476,'Policy Characteristics'!$C:$C,0))),"",INDEX('Policy Characteristics'!B:B,MATCH($C476,'Policy Characteristics'!$C:$C,0)))</f>
        <v>Industry Energy Efficiency Standards</v>
      </c>
      <c r="C476" s="431" t="str">
        <f t="shared" si="32"/>
        <v>Percentage Improvement in Eqpt Efficiency Standards above BAU</v>
      </c>
      <c r="D476" s="9" t="s">
        <v>3259</v>
      </c>
      <c r="E476" s="53" t="s">
        <v>2482</v>
      </c>
      <c r="F476" s="211" t="s">
        <v>3223</v>
      </c>
      <c r="G476" s="53" t="s">
        <v>2490</v>
      </c>
      <c r="H476" s="54">
        <v>1030</v>
      </c>
      <c r="I476" s="53" t="s">
        <v>45</v>
      </c>
      <c r="J476" s="429" t="str">
        <f>IF(ISBLANK(INDEX('Policy Characteristics'!D:D,MATCH($C476,'Policy Characteristics'!$C:$C,0))),"",INDEX('Policy Characteristics'!D:D,MATCH($C476,'Policy Characteristics'!$C:$C,0)))</f>
        <v>Industry Energy Efficiency Standards</v>
      </c>
      <c r="K476" s="427" t="str">
        <f>IF(ISBLANK(INDEX('Policy Characteristics'!E:E,MATCH($C476,'Policy Characteristics'!$C:$C,0))),"",INDEX('Policy Characteristics'!E:E,MATCH($C476,'Policy Characteristics'!$C:$C,0)))</f>
        <v>indst efficiency standards</v>
      </c>
      <c r="L476" s="450">
        <f>IF(ISBLANK(INDEX('Policy Characteristics'!F:F,MATCH($C476,'Policy Characteristics'!$C:$C,0))),"",INDEX('Policy Characteristics'!F:F,MATCH($C476,'Policy Characteristics'!$C:$C,0)))</f>
        <v>0</v>
      </c>
      <c r="M476" s="450">
        <f>IF(ISBLANK(INDEX('Policy Characteristics'!G:G,MATCH($C476,'Policy Characteristics'!$C:$C,0))),"",INDEX('Policy Characteristics'!G:G,MATCH($C476,'Policy Characteristics'!$C:$C,0)))</f>
        <v>0.25</v>
      </c>
      <c r="N476" s="450">
        <f>IF(ISBLANK(INDEX('Policy Characteristics'!H:H,MATCH($C476,'Policy Characteristics'!$C:$C,0))),"",INDEX('Policy Characteristics'!H:H,MATCH($C476,'Policy Characteristics'!$C:$C,0)))</f>
        <v>0.01</v>
      </c>
      <c r="O476" s="427" t="str">
        <f>IF(ISBLANK(INDEX('Policy Characteristics'!I:I,MATCH($C476,'Policy Characteristics'!$C:$C,0))),"",INDEX('Policy Characteristics'!I:I,MATCH($C476,'Policy Characteristics'!$C:$C,0)))</f>
        <v>% reduction in energy use</v>
      </c>
      <c r="P476" s="427" t="str">
        <f>IF(ISBLANK(INDEX('Policy Characteristics'!J:J,MATCH($C476,'Policy Characteristics'!$C:$C,0))),"",INDEX('Policy Characteristics'!J:J,MATCH($C476,'Policy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6" s="427" t="str">
        <f>IF(ISBLANK(INDEX('Policy Characteristics'!K:K,MATCH($C476,'Policy Characteristics'!$C:$C,0))),"",INDEX('Policy Characteristics'!K:K,MATCH($C476,'Policy Characteristics'!$C:$C,0)))</f>
        <v>industry-ag-main.html#eff-stds</v>
      </c>
      <c r="R476" s="427" t="str">
        <f>IF(ISBLANK(INDEX('Policy Characteristics'!L:L,MATCH($C476,'Policy Characteristics'!$C:$C,0))),"",INDEX('Policy Characteristics'!L:L,MATCH($C476,'Policy Characteristics'!$C:$C,0)))</f>
        <v>industry-energy-efficiency-standards.html</v>
      </c>
    </row>
    <row r="477" spans="1:18" s="5" customFormat="1" x14ac:dyDescent="0.75">
      <c r="A477" s="427" t="str">
        <f>IF(ISBLANK(INDEX('Policy Characteristics'!A:A,MATCH($C477,'Policy Characteristics'!$C:$C,0))),"",INDEX('Policy Characteristics'!A:A,MATCH($C477,'Policy Characteristics'!$C:$C,0)))</f>
        <v>Industry</v>
      </c>
      <c r="B477" s="427" t="str">
        <f>IF(ISBLANK(INDEX('Policy Characteristics'!B:B,MATCH($C477,'Policy Characteristics'!$C:$C,0))),"",INDEX('Policy Characteristics'!B:B,MATCH($C477,'Policy Characteristics'!$C:$C,0)))</f>
        <v>Industry Energy Efficiency Standards</v>
      </c>
      <c r="C477" s="431" t="str">
        <f t="shared" si="32"/>
        <v>Percentage Improvement in Eqpt Efficiency Standards above BAU</v>
      </c>
      <c r="D477" s="9" t="s">
        <v>3259</v>
      </c>
      <c r="E477" s="53" t="s">
        <v>2483</v>
      </c>
      <c r="F477" s="211" t="s">
        <v>3223</v>
      </c>
      <c r="G477" s="53" t="s">
        <v>2487</v>
      </c>
      <c r="H477" s="54">
        <v>1031</v>
      </c>
      <c r="I477" s="53" t="s">
        <v>46</v>
      </c>
      <c r="J477" s="429" t="str">
        <f>IF(ISBLANK(INDEX('Policy Characteristics'!D:D,MATCH($C477,'Policy Characteristics'!$C:$C,0))),"",INDEX('Policy Characteristics'!D:D,MATCH($C477,'Policy Characteristics'!$C:$C,0)))</f>
        <v>Industry Energy Efficiency Standards</v>
      </c>
      <c r="K477" s="427" t="str">
        <f>IF(ISBLANK(INDEX('Policy Characteristics'!E:E,MATCH($C477,'Policy Characteristics'!$C:$C,0))),"",INDEX('Policy Characteristics'!E:E,MATCH($C477,'Policy Characteristics'!$C:$C,0)))</f>
        <v>indst efficiency standards</v>
      </c>
      <c r="L477" s="450">
        <f>IF(ISBLANK(INDEX('Policy Characteristics'!F:F,MATCH($C477,'Policy Characteristics'!$C:$C,0))),"",INDEX('Policy Characteristics'!F:F,MATCH($C477,'Policy Characteristics'!$C:$C,0)))</f>
        <v>0</v>
      </c>
      <c r="M477" s="450">
        <f>IF(ISBLANK(INDEX('Policy Characteristics'!G:G,MATCH($C477,'Policy Characteristics'!$C:$C,0))),"",INDEX('Policy Characteristics'!G:G,MATCH($C477,'Policy Characteristics'!$C:$C,0)))</f>
        <v>0.25</v>
      </c>
      <c r="N477" s="450">
        <f>IF(ISBLANK(INDEX('Policy Characteristics'!H:H,MATCH($C477,'Policy Characteristics'!$C:$C,0))),"",INDEX('Policy Characteristics'!H:H,MATCH($C477,'Policy Characteristics'!$C:$C,0)))</f>
        <v>0.01</v>
      </c>
      <c r="O477" s="427" t="str">
        <f>IF(ISBLANK(INDEX('Policy Characteristics'!I:I,MATCH($C477,'Policy Characteristics'!$C:$C,0))),"",INDEX('Policy Characteristics'!I:I,MATCH($C477,'Policy Characteristics'!$C:$C,0)))</f>
        <v>% reduction in energy use</v>
      </c>
      <c r="P477" s="427" t="str">
        <f>IF(ISBLANK(INDEX('Policy Characteristics'!J:J,MATCH($C477,'Policy Characteristics'!$C:$C,0))),"",INDEX('Policy Characteristics'!J:J,MATCH($C477,'Policy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7" s="427" t="str">
        <f>IF(ISBLANK(INDEX('Policy Characteristics'!K:K,MATCH($C477,'Policy Characteristics'!$C:$C,0))),"",INDEX('Policy Characteristics'!K:K,MATCH($C477,'Policy Characteristics'!$C:$C,0)))</f>
        <v>industry-ag-main.html#eff-stds</v>
      </c>
      <c r="R477" s="427" t="str">
        <f>IF(ISBLANK(INDEX('Policy Characteristics'!L:L,MATCH($C477,'Policy Characteristics'!$C:$C,0))),"",INDEX('Policy Characteristics'!L:L,MATCH($C477,'Policy Characteristics'!$C:$C,0)))</f>
        <v>industry-energy-efficiency-standards.html</v>
      </c>
    </row>
    <row r="478" spans="1:18" s="5" customFormat="1" x14ac:dyDescent="0.75">
      <c r="A478" s="427" t="str">
        <f>IF(ISBLANK(INDEX('Policy Characteristics'!A:A,MATCH($C478,'Policy Characteristics'!$C:$C,0))),"",INDEX('Policy Characteristics'!A:A,MATCH($C478,'Policy Characteristics'!$C:$C,0)))</f>
        <v>Industry</v>
      </c>
      <c r="B478" s="427" t="str">
        <f>IF(ISBLANK(INDEX('Policy Characteristics'!B:B,MATCH($C478,'Policy Characteristics'!$C:$C,0))),"",INDEX('Policy Characteristics'!B:B,MATCH($C478,'Policy Characteristics'!$C:$C,0)))</f>
        <v>Industry Energy Efficiency Standards</v>
      </c>
      <c r="C478" s="431" t="str">
        <f t="shared" si="32"/>
        <v>Percentage Improvement in Eqpt Efficiency Standards above BAU</v>
      </c>
      <c r="D478" s="9" t="s">
        <v>3259</v>
      </c>
      <c r="E478" s="53" t="s">
        <v>2484</v>
      </c>
      <c r="F478" s="211" t="s">
        <v>3223</v>
      </c>
      <c r="G478" s="53" t="s">
        <v>2488</v>
      </c>
      <c r="H478" s="54">
        <v>1032</v>
      </c>
      <c r="I478" s="53" t="s">
        <v>45</v>
      </c>
      <c r="J478" s="429" t="str">
        <f>IF(ISBLANK(INDEX('Policy Characteristics'!D:D,MATCH($C478,'Policy Characteristics'!$C:$C,0))),"",INDEX('Policy Characteristics'!D:D,MATCH($C478,'Policy Characteristics'!$C:$C,0)))</f>
        <v>Industry Energy Efficiency Standards</v>
      </c>
      <c r="K478" s="427" t="str">
        <f>IF(ISBLANK(INDEX('Policy Characteristics'!E:E,MATCH($C478,'Policy Characteristics'!$C:$C,0))),"",INDEX('Policy Characteristics'!E:E,MATCH($C478,'Policy Characteristics'!$C:$C,0)))</f>
        <v>indst efficiency standards</v>
      </c>
      <c r="L478" s="450">
        <f>IF(ISBLANK(INDEX('Policy Characteristics'!F:F,MATCH($C478,'Policy Characteristics'!$C:$C,0))),"",INDEX('Policy Characteristics'!F:F,MATCH($C478,'Policy Characteristics'!$C:$C,0)))</f>
        <v>0</v>
      </c>
      <c r="M478" s="450">
        <f>IF(ISBLANK(INDEX('Policy Characteristics'!G:G,MATCH($C478,'Policy Characteristics'!$C:$C,0))),"",INDEX('Policy Characteristics'!G:G,MATCH($C478,'Policy Characteristics'!$C:$C,0)))</f>
        <v>0.25</v>
      </c>
      <c r="N478" s="450">
        <f>IF(ISBLANK(INDEX('Policy Characteristics'!H:H,MATCH($C478,'Policy Characteristics'!$C:$C,0))),"",INDEX('Policy Characteristics'!H:H,MATCH($C478,'Policy Characteristics'!$C:$C,0)))</f>
        <v>0.01</v>
      </c>
      <c r="O478" s="427" t="str">
        <f>IF(ISBLANK(INDEX('Policy Characteristics'!I:I,MATCH($C478,'Policy Characteristics'!$C:$C,0))),"",INDEX('Policy Characteristics'!I:I,MATCH($C478,'Policy Characteristics'!$C:$C,0)))</f>
        <v>% reduction in energy use</v>
      </c>
      <c r="P478" s="427" t="str">
        <f>IF(ISBLANK(INDEX('Policy Characteristics'!J:J,MATCH($C478,'Policy Characteristics'!$C:$C,0))),"",INDEX('Policy Characteristics'!J:J,MATCH($C478,'Policy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8" s="427" t="str">
        <f>IF(ISBLANK(INDEX('Policy Characteristics'!K:K,MATCH($C478,'Policy Characteristics'!$C:$C,0))),"",INDEX('Policy Characteristics'!K:K,MATCH($C478,'Policy Characteristics'!$C:$C,0)))</f>
        <v>industry-ag-main.html#eff-stds</v>
      </c>
      <c r="R478" s="427" t="str">
        <f>IF(ISBLANK(INDEX('Policy Characteristics'!L:L,MATCH($C478,'Policy Characteristics'!$C:$C,0))),"",INDEX('Policy Characteristics'!L:L,MATCH($C478,'Policy Characteristics'!$C:$C,0)))</f>
        <v>industry-energy-efficiency-standards.html</v>
      </c>
    </row>
    <row r="479" spans="1:18" s="5" customFormat="1" x14ac:dyDescent="0.75">
      <c r="A479" s="427" t="str">
        <f>IF(ISBLANK(INDEX('Policy Characteristics'!A:A,MATCH($C479,'Policy Characteristics'!$C:$C,0))),"",INDEX('Policy Characteristics'!A:A,MATCH($C479,'Policy Characteristics'!$C:$C,0)))</f>
        <v>Industry</v>
      </c>
      <c r="B479" s="427" t="str">
        <f>IF(ISBLANK(INDEX('Policy Characteristics'!B:B,MATCH($C479,'Policy Characteristics'!$C:$C,0))),"",INDEX('Policy Characteristics'!B:B,MATCH($C479,'Policy Characteristics'!$C:$C,0)))</f>
        <v>Industry Energy Efficiency Standards</v>
      </c>
      <c r="C479" s="431" t="str">
        <f t="shared" si="32"/>
        <v>Percentage Improvement in Eqpt Efficiency Standards above BAU</v>
      </c>
      <c r="D479" s="9" t="s">
        <v>3259</v>
      </c>
      <c r="E479" s="53" t="s">
        <v>2485</v>
      </c>
      <c r="F479" s="211" t="s">
        <v>3223</v>
      </c>
      <c r="G479" s="53" t="s">
        <v>2491</v>
      </c>
      <c r="H479" s="54">
        <v>1033</v>
      </c>
      <c r="I479" s="53" t="s">
        <v>46</v>
      </c>
      <c r="J479" s="429" t="str">
        <f>IF(ISBLANK(INDEX('Policy Characteristics'!D:D,MATCH($C479,'Policy Characteristics'!$C:$C,0))),"",INDEX('Policy Characteristics'!D:D,MATCH($C479,'Policy Characteristics'!$C:$C,0)))</f>
        <v>Industry Energy Efficiency Standards</v>
      </c>
      <c r="K479" s="427" t="str">
        <f>IF(ISBLANK(INDEX('Policy Characteristics'!E:E,MATCH($C479,'Policy Characteristics'!$C:$C,0))),"",INDEX('Policy Characteristics'!E:E,MATCH($C479,'Policy Characteristics'!$C:$C,0)))</f>
        <v>indst efficiency standards</v>
      </c>
      <c r="L479" s="450">
        <f>IF(ISBLANK(INDEX('Policy Characteristics'!F:F,MATCH($C479,'Policy Characteristics'!$C:$C,0))),"",INDEX('Policy Characteristics'!F:F,MATCH($C479,'Policy Characteristics'!$C:$C,0)))</f>
        <v>0</v>
      </c>
      <c r="M479" s="450">
        <f>IF(ISBLANK(INDEX('Policy Characteristics'!G:G,MATCH($C479,'Policy Characteristics'!$C:$C,0))),"",INDEX('Policy Characteristics'!G:G,MATCH($C479,'Policy Characteristics'!$C:$C,0)))</f>
        <v>0.25</v>
      </c>
      <c r="N479" s="450">
        <f>IF(ISBLANK(INDEX('Policy Characteristics'!H:H,MATCH($C479,'Policy Characteristics'!$C:$C,0))),"",INDEX('Policy Characteristics'!H:H,MATCH($C479,'Policy Characteristics'!$C:$C,0)))</f>
        <v>0.01</v>
      </c>
      <c r="O479" s="427" t="str">
        <f>IF(ISBLANK(INDEX('Policy Characteristics'!I:I,MATCH($C479,'Policy Characteristics'!$C:$C,0))),"",INDEX('Policy Characteristics'!I:I,MATCH($C479,'Policy Characteristics'!$C:$C,0)))</f>
        <v>% reduction in energy use</v>
      </c>
      <c r="P479" s="427" t="str">
        <f>IF(ISBLANK(INDEX('Policy Characteristics'!J:J,MATCH($C479,'Policy Characteristics'!$C:$C,0))),"",INDEX('Policy Characteristics'!J:J,MATCH($C479,'Policy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9" s="427" t="str">
        <f>IF(ISBLANK(INDEX('Policy Characteristics'!K:K,MATCH($C479,'Policy Characteristics'!$C:$C,0))),"",INDEX('Policy Characteristics'!K:K,MATCH($C479,'Policy Characteristics'!$C:$C,0)))</f>
        <v>industry-ag-main.html#eff-stds</v>
      </c>
      <c r="R479" s="427" t="str">
        <f>IF(ISBLANK(INDEX('Policy Characteristics'!L:L,MATCH($C479,'Policy Characteristics'!$C:$C,0))),"",INDEX('Policy Characteristics'!L:L,MATCH($C479,'Policy Characteristics'!$C:$C,0)))</f>
        <v>industry-energy-efficiency-standards.html</v>
      </c>
    </row>
    <row r="480" spans="1:18" s="5" customFormat="1" x14ac:dyDescent="0.75">
      <c r="A480" s="427" t="str">
        <f>IF(ISBLANK(INDEX('Policy Characteristics'!A:A,MATCH($C480,'Policy Characteristics'!$C:$C,0))),"",INDEX('Policy Characteristics'!A:A,MATCH($C480,'Policy Characteristics'!$C:$C,0)))</f>
        <v>Industry</v>
      </c>
      <c r="B480" s="427" t="str">
        <f>IF(ISBLANK(INDEX('Policy Characteristics'!B:B,MATCH($C480,'Policy Characteristics'!$C:$C,0))),"",INDEX('Policy Characteristics'!B:B,MATCH($C480,'Policy Characteristics'!$C:$C,0)))</f>
        <v>Industry Energy Efficiency Standards</v>
      </c>
      <c r="C480" s="431" t="str">
        <f t="shared" si="32"/>
        <v>Percentage Improvement in Eqpt Efficiency Standards above BAU</v>
      </c>
      <c r="D480" s="9" t="s">
        <v>3259</v>
      </c>
      <c r="E480" s="53" t="s">
        <v>2837</v>
      </c>
      <c r="F480" s="211" t="s">
        <v>3223</v>
      </c>
      <c r="G480" s="53" t="s">
        <v>2840</v>
      </c>
      <c r="H480" s="54">
        <v>1034</v>
      </c>
      <c r="I480" s="53" t="s">
        <v>46</v>
      </c>
      <c r="J480" s="429" t="str">
        <f>IF(ISBLANK(INDEX('Policy Characteristics'!D:D,MATCH($C480,'Policy Characteristics'!$C:$C,0))),"",INDEX('Policy Characteristics'!D:D,MATCH($C480,'Policy Characteristics'!$C:$C,0)))</f>
        <v>Industry Energy Efficiency Standards</v>
      </c>
      <c r="K480" s="427" t="str">
        <f>IF(ISBLANK(INDEX('Policy Characteristics'!E:E,MATCH($C480,'Policy Characteristics'!$C:$C,0))),"",INDEX('Policy Characteristics'!E:E,MATCH($C480,'Policy Characteristics'!$C:$C,0)))</f>
        <v>indst efficiency standards</v>
      </c>
      <c r="L480" s="450">
        <f>IF(ISBLANK(INDEX('Policy Characteristics'!F:F,MATCH($C480,'Policy Characteristics'!$C:$C,0))),"",INDEX('Policy Characteristics'!F:F,MATCH($C480,'Policy Characteristics'!$C:$C,0)))</f>
        <v>0</v>
      </c>
      <c r="M480" s="450">
        <f>IF(ISBLANK(INDEX('Policy Characteristics'!G:G,MATCH($C480,'Policy Characteristics'!$C:$C,0))),"",INDEX('Policy Characteristics'!G:G,MATCH($C480,'Policy Characteristics'!$C:$C,0)))</f>
        <v>0.25</v>
      </c>
      <c r="N480" s="450">
        <f>IF(ISBLANK(INDEX('Policy Characteristics'!H:H,MATCH($C480,'Policy Characteristics'!$C:$C,0))),"",INDEX('Policy Characteristics'!H:H,MATCH($C480,'Policy Characteristics'!$C:$C,0)))</f>
        <v>0.01</v>
      </c>
      <c r="O480" s="427" t="str">
        <f>IF(ISBLANK(INDEX('Policy Characteristics'!I:I,MATCH($C480,'Policy Characteristics'!$C:$C,0))),"",INDEX('Policy Characteristics'!I:I,MATCH($C480,'Policy Characteristics'!$C:$C,0)))</f>
        <v>% reduction in energy use</v>
      </c>
      <c r="P480" s="427" t="str">
        <f>IF(ISBLANK(INDEX('Policy Characteristics'!J:J,MATCH($C480,'Policy Characteristics'!$C:$C,0))),"",INDEX('Policy Characteristics'!J:J,MATCH($C480,'Policy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0" s="427" t="str">
        <f>IF(ISBLANK(INDEX('Policy Characteristics'!K:K,MATCH($C480,'Policy Characteristics'!$C:$C,0))),"",INDEX('Policy Characteristics'!K:K,MATCH($C480,'Policy Characteristics'!$C:$C,0)))</f>
        <v>industry-ag-main.html#eff-stds</v>
      </c>
      <c r="R480" s="427" t="str">
        <f>IF(ISBLANK(INDEX('Policy Characteristics'!L:L,MATCH($C480,'Policy Characteristics'!$C:$C,0))),"",INDEX('Policy Characteristics'!L:L,MATCH($C480,'Policy Characteristics'!$C:$C,0)))</f>
        <v>industry-energy-efficiency-standards.html</v>
      </c>
    </row>
    <row r="481" spans="1:18" s="5" customFormat="1" x14ac:dyDescent="0.75">
      <c r="A481" s="427" t="str">
        <f>IF(ISBLANK(INDEX('Policy Characteristics'!A:A,MATCH($C481,'Policy Characteristics'!$C:$C,0))),"",INDEX('Policy Characteristics'!A:A,MATCH($C481,'Policy Characteristics'!$C:$C,0)))</f>
        <v>Industry</v>
      </c>
      <c r="B481" s="427" t="str">
        <f>IF(ISBLANK(INDEX('Policy Characteristics'!B:B,MATCH($C481,'Policy Characteristics'!$C:$C,0))),"",INDEX('Policy Characteristics'!B:B,MATCH($C481,'Policy Characteristics'!$C:$C,0)))</f>
        <v>Industry Energy Efficiency Standards</v>
      </c>
      <c r="C481" s="431" t="str">
        <f t="shared" si="32"/>
        <v>Percentage Improvement in Eqpt Efficiency Standards above BAU</v>
      </c>
      <c r="D481" s="9" t="s">
        <v>3259</v>
      </c>
      <c r="E481" s="53" t="s">
        <v>2838</v>
      </c>
      <c r="F481" s="211" t="s">
        <v>3223</v>
      </c>
      <c r="G481" s="53" t="s">
        <v>2842</v>
      </c>
      <c r="H481" s="54">
        <v>1035</v>
      </c>
      <c r="I481" s="53" t="s">
        <v>45</v>
      </c>
      <c r="J481" s="429" t="str">
        <f>IF(ISBLANK(INDEX('Policy Characteristics'!D:D,MATCH($C481,'Policy Characteristics'!$C:$C,0))),"",INDEX('Policy Characteristics'!D:D,MATCH($C481,'Policy Characteristics'!$C:$C,0)))</f>
        <v>Industry Energy Efficiency Standards</v>
      </c>
      <c r="K481" s="427" t="str">
        <f>IF(ISBLANK(INDEX('Policy Characteristics'!E:E,MATCH($C481,'Policy Characteristics'!$C:$C,0))),"",INDEX('Policy Characteristics'!E:E,MATCH($C481,'Policy Characteristics'!$C:$C,0)))</f>
        <v>indst efficiency standards</v>
      </c>
      <c r="L481" s="450">
        <f>IF(ISBLANK(INDEX('Policy Characteristics'!F:F,MATCH($C481,'Policy Characteristics'!$C:$C,0))),"",INDEX('Policy Characteristics'!F:F,MATCH($C481,'Policy Characteristics'!$C:$C,0)))</f>
        <v>0</v>
      </c>
      <c r="M481" s="450">
        <f>IF(ISBLANK(INDEX('Policy Characteristics'!G:G,MATCH($C481,'Policy Characteristics'!$C:$C,0))),"",INDEX('Policy Characteristics'!G:G,MATCH($C481,'Policy Characteristics'!$C:$C,0)))</f>
        <v>0.25</v>
      </c>
      <c r="N481" s="450">
        <f>IF(ISBLANK(INDEX('Policy Characteristics'!H:H,MATCH($C481,'Policy Characteristics'!$C:$C,0))),"",INDEX('Policy Characteristics'!H:H,MATCH($C481,'Policy Characteristics'!$C:$C,0)))</f>
        <v>0.01</v>
      </c>
      <c r="O481" s="427" t="str">
        <f>IF(ISBLANK(INDEX('Policy Characteristics'!I:I,MATCH($C481,'Policy Characteristics'!$C:$C,0))),"",INDEX('Policy Characteristics'!I:I,MATCH($C481,'Policy Characteristics'!$C:$C,0)))</f>
        <v>% reduction in energy use</v>
      </c>
      <c r="P481" s="427" t="str">
        <f>IF(ISBLANK(INDEX('Policy Characteristics'!J:J,MATCH($C481,'Policy Characteristics'!$C:$C,0))),"",INDEX('Policy Characteristics'!J:J,MATCH($C481,'Policy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1" s="427" t="str">
        <f>IF(ISBLANK(INDEX('Policy Characteristics'!K:K,MATCH($C481,'Policy Characteristics'!$C:$C,0))),"",INDEX('Policy Characteristics'!K:K,MATCH($C481,'Policy Characteristics'!$C:$C,0)))</f>
        <v>industry-ag-main.html#eff-stds</v>
      </c>
      <c r="R481" s="427" t="str">
        <f>IF(ISBLANK(INDEX('Policy Characteristics'!L:L,MATCH($C481,'Policy Characteristics'!$C:$C,0))),"",INDEX('Policy Characteristics'!L:L,MATCH($C481,'Policy Characteristics'!$C:$C,0)))</f>
        <v>industry-energy-efficiency-standards.html</v>
      </c>
    </row>
    <row r="482" spans="1:18" s="5" customFormat="1" x14ac:dyDescent="0.75">
      <c r="A482" s="427" t="str">
        <f>IF(ISBLANK(INDEX('Policy Characteristics'!A:A,MATCH($C482,'Policy Characteristics'!$C:$C,0))),"",INDEX('Policy Characteristics'!A:A,MATCH($C482,'Policy Characteristics'!$C:$C,0)))</f>
        <v>Industry</v>
      </c>
      <c r="B482" s="427" t="str">
        <f>IF(ISBLANK(INDEX('Policy Characteristics'!B:B,MATCH($C482,'Policy Characteristics'!$C:$C,0))),"",INDEX('Policy Characteristics'!B:B,MATCH($C482,'Policy Characteristics'!$C:$C,0)))</f>
        <v>Industry Energy Efficiency Standards</v>
      </c>
      <c r="C482" s="431" t="str">
        <f t="shared" si="32"/>
        <v>Percentage Improvement in Eqpt Efficiency Standards above BAU</v>
      </c>
      <c r="D482" s="9" t="s">
        <v>3259</v>
      </c>
      <c r="E482" s="53" t="s">
        <v>2839</v>
      </c>
      <c r="F482" s="211" t="s">
        <v>3223</v>
      </c>
      <c r="G482" s="53" t="s">
        <v>2843</v>
      </c>
      <c r="H482" s="54">
        <v>1036</v>
      </c>
      <c r="I482" s="53" t="s">
        <v>45</v>
      </c>
      <c r="J482" s="429" t="str">
        <f>IF(ISBLANK(INDEX('Policy Characteristics'!D:D,MATCH($C482,'Policy Characteristics'!$C:$C,0))),"",INDEX('Policy Characteristics'!D:D,MATCH($C482,'Policy Characteristics'!$C:$C,0)))</f>
        <v>Industry Energy Efficiency Standards</v>
      </c>
      <c r="K482" s="427" t="str">
        <f>IF(ISBLANK(INDEX('Policy Characteristics'!E:E,MATCH($C482,'Policy Characteristics'!$C:$C,0))),"",INDEX('Policy Characteristics'!E:E,MATCH($C482,'Policy Characteristics'!$C:$C,0)))</f>
        <v>indst efficiency standards</v>
      </c>
      <c r="L482" s="450">
        <f>IF(ISBLANK(INDEX('Policy Characteristics'!F:F,MATCH($C482,'Policy Characteristics'!$C:$C,0))),"",INDEX('Policy Characteristics'!F:F,MATCH($C482,'Policy Characteristics'!$C:$C,0)))</f>
        <v>0</v>
      </c>
      <c r="M482" s="450">
        <f>IF(ISBLANK(INDEX('Policy Characteristics'!G:G,MATCH($C482,'Policy Characteristics'!$C:$C,0))),"",INDEX('Policy Characteristics'!G:G,MATCH($C482,'Policy Characteristics'!$C:$C,0)))</f>
        <v>0.25</v>
      </c>
      <c r="N482" s="450">
        <f>IF(ISBLANK(INDEX('Policy Characteristics'!H:H,MATCH($C482,'Policy Characteristics'!$C:$C,0))),"",INDEX('Policy Characteristics'!H:H,MATCH($C482,'Policy Characteristics'!$C:$C,0)))</f>
        <v>0.01</v>
      </c>
      <c r="O482" s="427" t="str">
        <f>IF(ISBLANK(INDEX('Policy Characteristics'!I:I,MATCH($C482,'Policy Characteristics'!$C:$C,0))),"",INDEX('Policy Characteristics'!I:I,MATCH($C482,'Policy Characteristics'!$C:$C,0)))</f>
        <v>% reduction in energy use</v>
      </c>
      <c r="P482" s="427" t="str">
        <f>IF(ISBLANK(INDEX('Policy Characteristics'!J:J,MATCH($C482,'Policy Characteristics'!$C:$C,0))),"",INDEX('Policy Characteristics'!J:J,MATCH($C482,'Policy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2" s="427" t="str">
        <f>IF(ISBLANK(INDEX('Policy Characteristics'!K:K,MATCH($C482,'Policy Characteristics'!$C:$C,0))),"",INDEX('Policy Characteristics'!K:K,MATCH($C482,'Policy Characteristics'!$C:$C,0)))</f>
        <v>industry-ag-main.html#eff-stds</v>
      </c>
      <c r="R482" s="427" t="str">
        <f>IF(ISBLANK(INDEX('Policy Characteristics'!L:L,MATCH($C482,'Policy Characteristics'!$C:$C,0))),"",INDEX('Policy Characteristics'!L:L,MATCH($C482,'Policy Characteristics'!$C:$C,0)))</f>
        <v>industry-energy-efficiency-standards.html</v>
      </c>
    </row>
    <row r="483" spans="1:18" s="5" customFormat="1" x14ac:dyDescent="0.75">
      <c r="A483" s="427" t="str">
        <f>IF(ISBLANK(INDEX('Policy Characteristics'!A:A,MATCH($C483,'Policy Characteristics'!$C:$C,0))),"",INDEX('Policy Characteristics'!A:A,MATCH($C483,'Policy Characteristics'!$C:$C,0)))</f>
        <v>Industry</v>
      </c>
      <c r="B483" s="427" t="str">
        <f>IF(ISBLANK(INDEX('Policy Characteristics'!B:B,MATCH($C483,'Policy Characteristics'!$C:$C,0))),"",INDEX('Policy Characteristics'!B:B,MATCH($C483,'Policy Characteristics'!$C:$C,0)))</f>
        <v>Industry Energy Efficiency Standards</v>
      </c>
      <c r="C483" s="431" t="str">
        <f t="shared" si="32"/>
        <v>Percentage Improvement in Eqpt Efficiency Standards above BAU</v>
      </c>
      <c r="D483" s="9" t="s">
        <v>3259</v>
      </c>
      <c r="E483" s="53" t="s">
        <v>2836</v>
      </c>
      <c r="F483" s="211" t="s">
        <v>3223</v>
      </c>
      <c r="G483" s="53" t="s">
        <v>2841</v>
      </c>
      <c r="H483" s="54">
        <v>1037</v>
      </c>
      <c r="I483" s="53" t="s">
        <v>46</v>
      </c>
      <c r="J483" s="429" t="str">
        <f>IF(ISBLANK(INDEX('Policy Characteristics'!D:D,MATCH($C483,'Policy Characteristics'!$C:$C,0))),"",INDEX('Policy Characteristics'!D:D,MATCH($C483,'Policy Characteristics'!$C:$C,0)))</f>
        <v>Industry Energy Efficiency Standards</v>
      </c>
      <c r="K483" s="427" t="str">
        <f>IF(ISBLANK(INDEX('Policy Characteristics'!E:E,MATCH($C483,'Policy Characteristics'!$C:$C,0))),"",INDEX('Policy Characteristics'!E:E,MATCH($C483,'Policy Characteristics'!$C:$C,0)))</f>
        <v>indst efficiency standards</v>
      </c>
      <c r="L483" s="450">
        <f>IF(ISBLANK(INDEX('Policy Characteristics'!F:F,MATCH($C483,'Policy Characteristics'!$C:$C,0))),"",INDEX('Policy Characteristics'!F:F,MATCH($C483,'Policy Characteristics'!$C:$C,0)))</f>
        <v>0</v>
      </c>
      <c r="M483" s="450">
        <f>IF(ISBLANK(INDEX('Policy Characteristics'!G:G,MATCH($C483,'Policy Characteristics'!$C:$C,0))),"",INDEX('Policy Characteristics'!G:G,MATCH($C483,'Policy Characteristics'!$C:$C,0)))</f>
        <v>0.25</v>
      </c>
      <c r="N483" s="450">
        <f>IF(ISBLANK(INDEX('Policy Characteristics'!H:H,MATCH($C483,'Policy Characteristics'!$C:$C,0))),"",INDEX('Policy Characteristics'!H:H,MATCH($C483,'Policy Characteristics'!$C:$C,0)))</f>
        <v>0.01</v>
      </c>
      <c r="O483" s="427" t="str">
        <f>IF(ISBLANK(INDEX('Policy Characteristics'!I:I,MATCH($C483,'Policy Characteristics'!$C:$C,0))),"",INDEX('Policy Characteristics'!I:I,MATCH($C483,'Policy Characteristics'!$C:$C,0)))</f>
        <v>% reduction in energy use</v>
      </c>
      <c r="P483" s="427" t="str">
        <f>IF(ISBLANK(INDEX('Policy Characteristics'!J:J,MATCH($C483,'Policy Characteristics'!$C:$C,0))),"",INDEX('Policy Characteristics'!J:J,MATCH($C483,'Policy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3" s="427" t="str">
        <f>IF(ISBLANK(INDEX('Policy Characteristics'!K:K,MATCH($C483,'Policy Characteristics'!$C:$C,0))),"",INDEX('Policy Characteristics'!K:K,MATCH($C483,'Policy Characteristics'!$C:$C,0)))</f>
        <v>industry-ag-main.html#eff-stds</v>
      </c>
      <c r="R483" s="427" t="str">
        <f>IF(ISBLANK(INDEX('Policy Characteristics'!L:L,MATCH($C483,'Policy Characteristics'!$C:$C,0))),"",INDEX('Policy Characteristics'!L:L,MATCH($C483,'Policy Characteristics'!$C:$C,0)))</f>
        <v>industry-energy-efficiency-standards.html</v>
      </c>
    </row>
    <row r="484" spans="1:18" s="5" customFormat="1" x14ac:dyDescent="0.75">
      <c r="A484" s="427" t="str">
        <f>IF(ISBLANK(INDEX('Policy Characteristics'!A:A,MATCH($C484,'Policy Characteristics'!$C:$C,0))),"",INDEX('Policy Characteristics'!A:A,MATCH($C484,'Policy Characteristics'!$C:$C,0)))</f>
        <v>Industry</v>
      </c>
      <c r="B484" s="427" t="str">
        <f>IF(ISBLANK(INDEX('Policy Characteristics'!B:B,MATCH($C484,'Policy Characteristics'!$C:$C,0))),"",INDEX('Policy Characteristics'!B:B,MATCH($C484,'Policy Characteristics'!$C:$C,0)))</f>
        <v>Industry Energy Efficiency Standards</v>
      </c>
      <c r="C484" s="431" t="str">
        <f t="shared" si="32"/>
        <v>Percentage Improvement in Eqpt Efficiency Standards above BAU</v>
      </c>
      <c r="D484" s="9" t="s">
        <v>3260</v>
      </c>
      <c r="E484" s="53" t="s">
        <v>2480</v>
      </c>
      <c r="F484" s="211" t="s">
        <v>3224</v>
      </c>
      <c r="G484" s="53" t="s">
        <v>2486</v>
      </c>
      <c r="H484" s="54">
        <v>1038</v>
      </c>
      <c r="I484" s="53" t="s">
        <v>45</v>
      </c>
      <c r="J484" s="429" t="str">
        <f>IF(ISBLANK(INDEX('Policy Characteristics'!D:D,MATCH($C484,'Policy Characteristics'!$C:$C,0))),"",INDEX('Policy Characteristics'!D:D,MATCH($C484,'Policy Characteristics'!$C:$C,0)))</f>
        <v>Industry Energy Efficiency Standards</v>
      </c>
      <c r="K484" s="427" t="str">
        <f>IF(ISBLANK(INDEX('Policy Characteristics'!E:E,MATCH($C484,'Policy Characteristics'!$C:$C,0))),"",INDEX('Policy Characteristics'!E:E,MATCH($C484,'Policy Characteristics'!$C:$C,0)))</f>
        <v>indst efficiency standards</v>
      </c>
      <c r="L484" s="450">
        <f>IF(ISBLANK(INDEX('Policy Characteristics'!F:F,MATCH($C484,'Policy Characteristics'!$C:$C,0))),"",INDEX('Policy Characteristics'!F:F,MATCH($C484,'Policy Characteristics'!$C:$C,0)))</f>
        <v>0</v>
      </c>
      <c r="M484" s="450">
        <f>IF(ISBLANK(INDEX('Policy Characteristics'!G:G,MATCH($C484,'Policy Characteristics'!$C:$C,0))),"",INDEX('Policy Characteristics'!G:G,MATCH($C484,'Policy Characteristics'!$C:$C,0)))</f>
        <v>0.25</v>
      </c>
      <c r="N484" s="450">
        <f>IF(ISBLANK(INDEX('Policy Characteristics'!H:H,MATCH($C484,'Policy Characteristics'!$C:$C,0))),"",INDEX('Policy Characteristics'!H:H,MATCH($C484,'Policy Characteristics'!$C:$C,0)))</f>
        <v>0.01</v>
      </c>
      <c r="O484" s="427" t="str">
        <f>IF(ISBLANK(INDEX('Policy Characteristics'!I:I,MATCH($C484,'Policy Characteristics'!$C:$C,0))),"",INDEX('Policy Characteristics'!I:I,MATCH($C484,'Policy Characteristics'!$C:$C,0)))</f>
        <v>% reduction in energy use</v>
      </c>
      <c r="P484" s="427" t="str">
        <f>IF(ISBLANK(INDEX('Policy Characteristics'!J:J,MATCH($C484,'Policy Characteristics'!$C:$C,0))),"",INDEX('Policy Characteristics'!J:J,MATCH($C484,'Policy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4" s="427" t="str">
        <f>IF(ISBLANK(INDEX('Policy Characteristics'!K:K,MATCH($C484,'Policy Characteristics'!$C:$C,0))),"",INDEX('Policy Characteristics'!K:K,MATCH($C484,'Policy Characteristics'!$C:$C,0)))</f>
        <v>industry-ag-main.html#eff-stds</v>
      </c>
      <c r="R484" s="427" t="str">
        <f>IF(ISBLANK(INDEX('Policy Characteristics'!L:L,MATCH($C484,'Policy Characteristics'!$C:$C,0))),"",INDEX('Policy Characteristics'!L:L,MATCH($C484,'Policy Characteristics'!$C:$C,0)))</f>
        <v>industry-energy-efficiency-standards.html</v>
      </c>
    </row>
    <row r="485" spans="1:18" s="5" customFormat="1" x14ac:dyDescent="0.75">
      <c r="A485" s="427" t="str">
        <f>IF(ISBLANK(INDEX('Policy Characteristics'!A:A,MATCH($C485,'Policy Characteristics'!$C:$C,0))),"",INDEX('Policy Characteristics'!A:A,MATCH($C485,'Policy Characteristics'!$C:$C,0)))</f>
        <v>Industry</v>
      </c>
      <c r="B485" s="427" t="str">
        <f>IF(ISBLANK(INDEX('Policy Characteristics'!B:B,MATCH($C485,'Policy Characteristics'!$C:$C,0))),"",INDEX('Policy Characteristics'!B:B,MATCH($C485,'Policy Characteristics'!$C:$C,0)))</f>
        <v>Industry Energy Efficiency Standards</v>
      </c>
      <c r="C485" s="431" t="str">
        <f t="shared" ref="C485:C548" si="33">C$404</f>
        <v>Percentage Improvement in Eqpt Efficiency Standards above BAU</v>
      </c>
      <c r="D485" s="9" t="s">
        <v>3260</v>
      </c>
      <c r="E485" s="53" t="s">
        <v>2481</v>
      </c>
      <c r="F485" s="211" t="s">
        <v>3224</v>
      </c>
      <c r="G485" s="53" t="s">
        <v>2489</v>
      </c>
      <c r="H485" s="54">
        <v>1039</v>
      </c>
      <c r="I485" s="53" t="s">
        <v>45</v>
      </c>
      <c r="J485" s="429" t="str">
        <f>IF(ISBLANK(INDEX('Policy Characteristics'!D:D,MATCH($C485,'Policy Characteristics'!$C:$C,0))),"",INDEX('Policy Characteristics'!D:D,MATCH($C485,'Policy Characteristics'!$C:$C,0)))</f>
        <v>Industry Energy Efficiency Standards</v>
      </c>
      <c r="K485" s="427" t="str">
        <f>IF(ISBLANK(INDEX('Policy Characteristics'!E:E,MATCH($C485,'Policy Characteristics'!$C:$C,0))),"",INDEX('Policy Characteristics'!E:E,MATCH($C485,'Policy Characteristics'!$C:$C,0)))</f>
        <v>indst efficiency standards</v>
      </c>
      <c r="L485" s="450">
        <f>IF(ISBLANK(INDEX('Policy Characteristics'!F:F,MATCH($C485,'Policy Characteristics'!$C:$C,0))),"",INDEX('Policy Characteristics'!F:F,MATCH($C485,'Policy Characteristics'!$C:$C,0)))</f>
        <v>0</v>
      </c>
      <c r="M485" s="450">
        <f>IF(ISBLANK(INDEX('Policy Characteristics'!G:G,MATCH($C485,'Policy Characteristics'!$C:$C,0))),"",INDEX('Policy Characteristics'!G:G,MATCH($C485,'Policy Characteristics'!$C:$C,0)))</f>
        <v>0.25</v>
      </c>
      <c r="N485" s="450">
        <f>IF(ISBLANK(INDEX('Policy Characteristics'!H:H,MATCH($C485,'Policy Characteristics'!$C:$C,0))),"",INDEX('Policy Characteristics'!H:H,MATCH($C485,'Policy Characteristics'!$C:$C,0)))</f>
        <v>0.01</v>
      </c>
      <c r="O485" s="427" t="str">
        <f>IF(ISBLANK(INDEX('Policy Characteristics'!I:I,MATCH($C485,'Policy Characteristics'!$C:$C,0))),"",INDEX('Policy Characteristics'!I:I,MATCH($C485,'Policy Characteristics'!$C:$C,0)))</f>
        <v>% reduction in energy use</v>
      </c>
      <c r="P485" s="427" t="str">
        <f>IF(ISBLANK(INDEX('Policy Characteristics'!J:J,MATCH($C485,'Policy Characteristics'!$C:$C,0))),"",INDEX('Policy Characteristics'!J:J,MATCH($C485,'Policy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5" s="427" t="str">
        <f>IF(ISBLANK(INDEX('Policy Characteristics'!K:K,MATCH($C485,'Policy Characteristics'!$C:$C,0))),"",INDEX('Policy Characteristics'!K:K,MATCH($C485,'Policy Characteristics'!$C:$C,0)))</f>
        <v>industry-ag-main.html#eff-stds</v>
      </c>
      <c r="R485" s="427" t="str">
        <f>IF(ISBLANK(INDEX('Policy Characteristics'!L:L,MATCH($C485,'Policy Characteristics'!$C:$C,0))),"",INDEX('Policy Characteristics'!L:L,MATCH($C485,'Policy Characteristics'!$C:$C,0)))</f>
        <v>industry-energy-efficiency-standards.html</v>
      </c>
    </row>
    <row r="486" spans="1:18" s="5" customFormat="1" x14ac:dyDescent="0.75">
      <c r="A486" s="427" t="str">
        <f>IF(ISBLANK(INDEX('Policy Characteristics'!A:A,MATCH($C486,'Policy Characteristics'!$C:$C,0))),"",INDEX('Policy Characteristics'!A:A,MATCH($C486,'Policy Characteristics'!$C:$C,0)))</f>
        <v>Industry</v>
      </c>
      <c r="B486" s="427" t="str">
        <f>IF(ISBLANK(INDEX('Policy Characteristics'!B:B,MATCH($C486,'Policy Characteristics'!$C:$C,0))),"",INDEX('Policy Characteristics'!B:B,MATCH($C486,'Policy Characteristics'!$C:$C,0)))</f>
        <v>Industry Energy Efficiency Standards</v>
      </c>
      <c r="C486" s="431" t="str">
        <f t="shared" si="33"/>
        <v>Percentage Improvement in Eqpt Efficiency Standards above BAU</v>
      </c>
      <c r="D486" s="9" t="s">
        <v>3260</v>
      </c>
      <c r="E486" s="53" t="s">
        <v>2482</v>
      </c>
      <c r="F486" s="211" t="s">
        <v>3224</v>
      </c>
      <c r="G486" s="53" t="s">
        <v>2490</v>
      </c>
      <c r="H486" s="54">
        <v>1040</v>
      </c>
      <c r="I486" s="53" t="s">
        <v>45</v>
      </c>
      <c r="J486" s="429" t="str">
        <f>IF(ISBLANK(INDEX('Policy Characteristics'!D:D,MATCH($C486,'Policy Characteristics'!$C:$C,0))),"",INDEX('Policy Characteristics'!D:D,MATCH($C486,'Policy Characteristics'!$C:$C,0)))</f>
        <v>Industry Energy Efficiency Standards</v>
      </c>
      <c r="K486" s="427" t="str">
        <f>IF(ISBLANK(INDEX('Policy Characteristics'!E:E,MATCH($C486,'Policy Characteristics'!$C:$C,0))),"",INDEX('Policy Characteristics'!E:E,MATCH($C486,'Policy Characteristics'!$C:$C,0)))</f>
        <v>indst efficiency standards</v>
      </c>
      <c r="L486" s="450">
        <f>IF(ISBLANK(INDEX('Policy Characteristics'!F:F,MATCH($C486,'Policy Characteristics'!$C:$C,0))),"",INDEX('Policy Characteristics'!F:F,MATCH($C486,'Policy Characteristics'!$C:$C,0)))</f>
        <v>0</v>
      </c>
      <c r="M486" s="450">
        <f>IF(ISBLANK(INDEX('Policy Characteristics'!G:G,MATCH($C486,'Policy Characteristics'!$C:$C,0))),"",INDEX('Policy Characteristics'!G:G,MATCH($C486,'Policy Characteristics'!$C:$C,0)))</f>
        <v>0.25</v>
      </c>
      <c r="N486" s="450">
        <f>IF(ISBLANK(INDEX('Policy Characteristics'!H:H,MATCH($C486,'Policy Characteristics'!$C:$C,0))),"",INDEX('Policy Characteristics'!H:H,MATCH($C486,'Policy Characteristics'!$C:$C,0)))</f>
        <v>0.01</v>
      </c>
      <c r="O486" s="427" t="str">
        <f>IF(ISBLANK(INDEX('Policy Characteristics'!I:I,MATCH($C486,'Policy Characteristics'!$C:$C,0))),"",INDEX('Policy Characteristics'!I:I,MATCH($C486,'Policy Characteristics'!$C:$C,0)))</f>
        <v>% reduction in energy use</v>
      </c>
      <c r="P486" s="427" t="str">
        <f>IF(ISBLANK(INDEX('Policy Characteristics'!J:J,MATCH($C486,'Policy Characteristics'!$C:$C,0))),"",INDEX('Policy Characteristics'!J:J,MATCH($C486,'Policy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6" s="427" t="str">
        <f>IF(ISBLANK(INDEX('Policy Characteristics'!K:K,MATCH($C486,'Policy Characteristics'!$C:$C,0))),"",INDEX('Policy Characteristics'!K:K,MATCH($C486,'Policy Characteristics'!$C:$C,0)))</f>
        <v>industry-ag-main.html#eff-stds</v>
      </c>
      <c r="R486" s="427" t="str">
        <f>IF(ISBLANK(INDEX('Policy Characteristics'!L:L,MATCH($C486,'Policy Characteristics'!$C:$C,0))),"",INDEX('Policy Characteristics'!L:L,MATCH($C486,'Policy Characteristics'!$C:$C,0)))</f>
        <v>industry-energy-efficiency-standards.html</v>
      </c>
    </row>
    <row r="487" spans="1:18" s="5" customFormat="1" x14ac:dyDescent="0.75">
      <c r="A487" s="427" t="str">
        <f>IF(ISBLANK(INDEX('Policy Characteristics'!A:A,MATCH($C487,'Policy Characteristics'!$C:$C,0))),"",INDEX('Policy Characteristics'!A:A,MATCH($C487,'Policy Characteristics'!$C:$C,0)))</f>
        <v>Industry</v>
      </c>
      <c r="B487" s="427" t="str">
        <f>IF(ISBLANK(INDEX('Policy Characteristics'!B:B,MATCH($C487,'Policy Characteristics'!$C:$C,0))),"",INDEX('Policy Characteristics'!B:B,MATCH($C487,'Policy Characteristics'!$C:$C,0)))</f>
        <v>Industry Energy Efficiency Standards</v>
      </c>
      <c r="C487" s="431" t="str">
        <f t="shared" si="33"/>
        <v>Percentage Improvement in Eqpt Efficiency Standards above BAU</v>
      </c>
      <c r="D487" s="9" t="s">
        <v>3260</v>
      </c>
      <c r="E487" s="53" t="s">
        <v>2483</v>
      </c>
      <c r="F487" s="211" t="s">
        <v>3224</v>
      </c>
      <c r="G487" s="53" t="s">
        <v>2487</v>
      </c>
      <c r="H487" s="54">
        <v>1041</v>
      </c>
      <c r="I487" s="53" t="s">
        <v>45</v>
      </c>
      <c r="J487" s="429" t="str">
        <f>IF(ISBLANK(INDEX('Policy Characteristics'!D:D,MATCH($C487,'Policy Characteristics'!$C:$C,0))),"",INDEX('Policy Characteristics'!D:D,MATCH($C487,'Policy Characteristics'!$C:$C,0)))</f>
        <v>Industry Energy Efficiency Standards</v>
      </c>
      <c r="K487" s="427" t="str">
        <f>IF(ISBLANK(INDEX('Policy Characteristics'!E:E,MATCH($C487,'Policy Characteristics'!$C:$C,0))),"",INDEX('Policy Characteristics'!E:E,MATCH($C487,'Policy Characteristics'!$C:$C,0)))</f>
        <v>indst efficiency standards</v>
      </c>
      <c r="L487" s="450">
        <f>IF(ISBLANK(INDEX('Policy Characteristics'!F:F,MATCH($C487,'Policy Characteristics'!$C:$C,0))),"",INDEX('Policy Characteristics'!F:F,MATCH($C487,'Policy Characteristics'!$C:$C,0)))</f>
        <v>0</v>
      </c>
      <c r="M487" s="450">
        <f>IF(ISBLANK(INDEX('Policy Characteristics'!G:G,MATCH($C487,'Policy Characteristics'!$C:$C,0))),"",INDEX('Policy Characteristics'!G:G,MATCH($C487,'Policy Characteristics'!$C:$C,0)))</f>
        <v>0.25</v>
      </c>
      <c r="N487" s="450">
        <f>IF(ISBLANK(INDEX('Policy Characteristics'!H:H,MATCH($C487,'Policy Characteristics'!$C:$C,0))),"",INDEX('Policy Characteristics'!H:H,MATCH($C487,'Policy Characteristics'!$C:$C,0)))</f>
        <v>0.01</v>
      </c>
      <c r="O487" s="427" t="str">
        <f>IF(ISBLANK(INDEX('Policy Characteristics'!I:I,MATCH($C487,'Policy Characteristics'!$C:$C,0))),"",INDEX('Policy Characteristics'!I:I,MATCH($C487,'Policy Characteristics'!$C:$C,0)))</f>
        <v>% reduction in energy use</v>
      </c>
      <c r="P487" s="427" t="str">
        <f>IF(ISBLANK(INDEX('Policy Characteristics'!J:J,MATCH($C487,'Policy Characteristics'!$C:$C,0))),"",INDEX('Policy Characteristics'!J:J,MATCH($C487,'Policy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7" s="427" t="str">
        <f>IF(ISBLANK(INDEX('Policy Characteristics'!K:K,MATCH($C487,'Policy Characteristics'!$C:$C,0))),"",INDEX('Policy Characteristics'!K:K,MATCH($C487,'Policy Characteristics'!$C:$C,0)))</f>
        <v>industry-ag-main.html#eff-stds</v>
      </c>
      <c r="R487" s="427" t="str">
        <f>IF(ISBLANK(INDEX('Policy Characteristics'!L:L,MATCH($C487,'Policy Characteristics'!$C:$C,0))),"",INDEX('Policy Characteristics'!L:L,MATCH($C487,'Policy Characteristics'!$C:$C,0)))</f>
        <v>industry-energy-efficiency-standards.html</v>
      </c>
    </row>
    <row r="488" spans="1:18" s="5" customFormat="1" x14ac:dyDescent="0.75">
      <c r="A488" s="427" t="str">
        <f>IF(ISBLANK(INDEX('Policy Characteristics'!A:A,MATCH($C488,'Policy Characteristics'!$C:$C,0))),"",INDEX('Policy Characteristics'!A:A,MATCH($C488,'Policy Characteristics'!$C:$C,0)))</f>
        <v>Industry</v>
      </c>
      <c r="B488" s="427" t="str">
        <f>IF(ISBLANK(INDEX('Policy Characteristics'!B:B,MATCH($C488,'Policy Characteristics'!$C:$C,0))),"",INDEX('Policy Characteristics'!B:B,MATCH($C488,'Policy Characteristics'!$C:$C,0)))</f>
        <v>Industry Energy Efficiency Standards</v>
      </c>
      <c r="C488" s="431" t="str">
        <f t="shared" si="33"/>
        <v>Percentage Improvement in Eqpt Efficiency Standards above BAU</v>
      </c>
      <c r="D488" s="9" t="s">
        <v>3260</v>
      </c>
      <c r="E488" s="53" t="s">
        <v>2484</v>
      </c>
      <c r="F488" s="211" t="s">
        <v>3224</v>
      </c>
      <c r="G488" s="53" t="s">
        <v>2488</v>
      </c>
      <c r="H488" s="54">
        <v>1042</v>
      </c>
      <c r="I488" s="53" t="s">
        <v>46</v>
      </c>
      <c r="J488" s="429" t="str">
        <f>IF(ISBLANK(INDEX('Policy Characteristics'!D:D,MATCH($C488,'Policy Characteristics'!$C:$C,0))),"",INDEX('Policy Characteristics'!D:D,MATCH($C488,'Policy Characteristics'!$C:$C,0)))</f>
        <v>Industry Energy Efficiency Standards</v>
      </c>
      <c r="K488" s="427" t="str">
        <f>IF(ISBLANK(INDEX('Policy Characteristics'!E:E,MATCH($C488,'Policy Characteristics'!$C:$C,0))),"",INDEX('Policy Characteristics'!E:E,MATCH($C488,'Policy Characteristics'!$C:$C,0)))</f>
        <v>indst efficiency standards</v>
      </c>
      <c r="L488" s="450">
        <f>IF(ISBLANK(INDEX('Policy Characteristics'!F:F,MATCH($C488,'Policy Characteristics'!$C:$C,0))),"",INDEX('Policy Characteristics'!F:F,MATCH($C488,'Policy Characteristics'!$C:$C,0)))</f>
        <v>0</v>
      </c>
      <c r="M488" s="450">
        <f>IF(ISBLANK(INDEX('Policy Characteristics'!G:G,MATCH($C488,'Policy Characteristics'!$C:$C,0))),"",INDEX('Policy Characteristics'!G:G,MATCH($C488,'Policy Characteristics'!$C:$C,0)))</f>
        <v>0.25</v>
      </c>
      <c r="N488" s="450">
        <f>IF(ISBLANK(INDEX('Policy Characteristics'!H:H,MATCH($C488,'Policy Characteristics'!$C:$C,0))),"",INDEX('Policy Characteristics'!H:H,MATCH($C488,'Policy Characteristics'!$C:$C,0)))</f>
        <v>0.01</v>
      </c>
      <c r="O488" s="427" t="str">
        <f>IF(ISBLANK(INDEX('Policy Characteristics'!I:I,MATCH($C488,'Policy Characteristics'!$C:$C,0))),"",INDEX('Policy Characteristics'!I:I,MATCH($C488,'Policy Characteristics'!$C:$C,0)))</f>
        <v>% reduction in energy use</v>
      </c>
      <c r="P488" s="427" t="str">
        <f>IF(ISBLANK(INDEX('Policy Characteristics'!J:J,MATCH($C488,'Policy Characteristics'!$C:$C,0))),"",INDEX('Policy Characteristics'!J:J,MATCH($C488,'Policy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8" s="427" t="str">
        <f>IF(ISBLANK(INDEX('Policy Characteristics'!K:K,MATCH($C488,'Policy Characteristics'!$C:$C,0))),"",INDEX('Policy Characteristics'!K:K,MATCH($C488,'Policy Characteristics'!$C:$C,0)))</f>
        <v>industry-ag-main.html#eff-stds</v>
      </c>
      <c r="R488" s="427" t="str">
        <f>IF(ISBLANK(INDEX('Policy Characteristics'!L:L,MATCH($C488,'Policy Characteristics'!$C:$C,0))),"",INDEX('Policy Characteristics'!L:L,MATCH($C488,'Policy Characteristics'!$C:$C,0)))</f>
        <v>industry-energy-efficiency-standards.html</v>
      </c>
    </row>
    <row r="489" spans="1:18" s="5" customFormat="1" x14ac:dyDescent="0.75">
      <c r="A489" s="427" t="str">
        <f>IF(ISBLANK(INDEX('Policy Characteristics'!A:A,MATCH($C489,'Policy Characteristics'!$C:$C,0))),"",INDEX('Policy Characteristics'!A:A,MATCH($C489,'Policy Characteristics'!$C:$C,0)))</f>
        <v>Industry</v>
      </c>
      <c r="B489" s="427" t="str">
        <f>IF(ISBLANK(INDEX('Policy Characteristics'!B:B,MATCH($C489,'Policy Characteristics'!$C:$C,0))),"",INDEX('Policy Characteristics'!B:B,MATCH($C489,'Policy Characteristics'!$C:$C,0)))</f>
        <v>Industry Energy Efficiency Standards</v>
      </c>
      <c r="C489" s="431" t="str">
        <f t="shared" si="33"/>
        <v>Percentage Improvement in Eqpt Efficiency Standards above BAU</v>
      </c>
      <c r="D489" s="9" t="s">
        <v>3260</v>
      </c>
      <c r="E489" s="53" t="s">
        <v>2485</v>
      </c>
      <c r="F489" s="211" t="s">
        <v>3224</v>
      </c>
      <c r="G489" s="53" t="s">
        <v>2491</v>
      </c>
      <c r="H489" s="54">
        <v>1043</v>
      </c>
      <c r="I489" s="53" t="s">
        <v>46</v>
      </c>
      <c r="J489" s="429" t="str">
        <f>IF(ISBLANK(INDEX('Policy Characteristics'!D:D,MATCH($C489,'Policy Characteristics'!$C:$C,0))),"",INDEX('Policy Characteristics'!D:D,MATCH($C489,'Policy Characteristics'!$C:$C,0)))</f>
        <v>Industry Energy Efficiency Standards</v>
      </c>
      <c r="K489" s="427" t="str">
        <f>IF(ISBLANK(INDEX('Policy Characteristics'!E:E,MATCH($C489,'Policy Characteristics'!$C:$C,0))),"",INDEX('Policy Characteristics'!E:E,MATCH($C489,'Policy Characteristics'!$C:$C,0)))</f>
        <v>indst efficiency standards</v>
      </c>
      <c r="L489" s="450">
        <f>IF(ISBLANK(INDEX('Policy Characteristics'!F:F,MATCH($C489,'Policy Characteristics'!$C:$C,0))),"",INDEX('Policy Characteristics'!F:F,MATCH($C489,'Policy Characteristics'!$C:$C,0)))</f>
        <v>0</v>
      </c>
      <c r="M489" s="450">
        <f>IF(ISBLANK(INDEX('Policy Characteristics'!G:G,MATCH($C489,'Policy Characteristics'!$C:$C,0))),"",INDEX('Policy Characteristics'!G:G,MATCH($C489,'Policy Characteristics'!$C:$C,0)))</f>
        <v>0.25</v>
      </c>
      <c r="N489" s="450">
        <f>IF(ISBLANK(INDEX('Policy Characteristics'!H:H,MATCH($C489,'Policy Characteristics'!$C:$C,0))),"",INDEX('Policy Characteristics'!H:H,MATCH($C489,'Policy Characteristics'!$C:$C,0)))</f>
        <v>0.01</v>
      </c>
      <c r="O489" s="427" t="str">
        <f>IF(ISBLANK(INDEX('Policy Characteristics'!I:I,MATCH($C489,'Policy Characteristics'!$C:$C,0))),"",INDEX('Policy Characteristics'!I:I,MATCH($C489,'Policy Characteristics'!$C:$C,0)))</f>
        <v>% reduction in energy use</v>
      </c>
      <c r="P489" s="427" t="str">
        <f>IF(ISBLANK(INDEX('Policy Characteristics'!J:J,MATCH($C489,'Policy Characteristics'!$C:$C,0))),"",INDEX('Policy Characteristics'!J:J,MATCH($C489,'Policy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9" s="427" t="str">
        <f>IF(ISBLANK(INDEX('Policy Characteristics'!K:K,MATCH($C489,'Policy Characteristics'!$C:$C,0))),"",INDEX('Policy Characteristics'!K:K,MATCH($C489,'Policy Characteristics'!$C:$C,0)))</f>
        <v>industry-ag-main.html#eff-stds</v>
      </c>
      <c r="R489" s="427" t="str">
        <f>IF(ISBLANK(INDEX('Policy Characteristics'!L:L,MATCH($C489,'Policy Characteristics'!$C:$C,0))),"",INDEX('Policy Characteristics'!L:L,MATCH($C489,'Policy Characteristics'!$C:$C,0)))</f>
        <v>industry-energy-efficiency-standards.html</v>
      </c>
    </row>
    <row r="490" spans="1:18" s="5" customFormat="1" x14ac:dyDescent="0.75">
      <c r="A490" s="427" t="str">
        <f>IF(ISBLANK(INDEX('Policy Characteristics'!A:A,MATCH($C490,'Policy Characteristics'!$C:$C,0))),"",INDEX('Policy Characteristics'!A:A,MATCH($C490,'Policy Characteristics'!$C:$C,0)))</f>
        <v>Industry</v>
      </c>
      <c r="B490" s="427" t="str">
        <f>IF(ISBLANK(INDEX('Policy Characteristics'!B:B,MATCH($C490,'Policy Characteristics'!$C:$C,0))),"",INDEX('Policy Characteristics'!B:B,MATCH($C490,'Policy Characteristics'!$C:$C,0)))</f>
        <v>Industry Energy Efficiency Standards</v>
      </c>
      <c r="C490" s="431" t="str">
        <f t="shared" si="33"/>
        <v>Percentage Improvement in Eqpt Efficiency Standards above BAU</v>
      </c>
      <c r="D490" s="9" t="s">
        <v>3260</v>
      </c>
      <c r="E490" s="53" t="s">
        <v>2837</v>
      </c>
      <c r="F490" s="211" t="s">
        <v>3224</v>
      </c>
      <c r="G490" s="53" t="s">
        <v>2840</v>
      </c>
      <c r="H490" s="54">
        <v>1044</v>
      </c>
      <c r="I490" s="53" t="s">
        <v>45</v>
      </c>
      <c r="J490" s="429" t="str">
        <f>IF(ISBLANK(INDEX('Policy Characteristics'!D:D,MATCH($C490,'Policy Characteristics'!$C:$C,0))),"",INDEX('Policy Characteristics'!D:D,MATCH($C490,'Policy Characteristics'!$C:$C,0)))</f>
        <v>Industry Energy Efficiency Standards</v>
      </c>
      <c r="K490" s="427" t="str">
        <f>IF(ISBLANK(INDEX('Policy Characteristics'!E:E,MATCH($C490,'Policy Characteristics'!$C:$C,0))),"",INDEX('Policy Characteristics'!E:E,MATCH($C490,'Policy Characteristics'!$C:$C,0)))</f>
        <v>indst efficiency standards</v>
      </c>
      <c r="L490" s="450">
        <f>IF(ISBLANK(INDEX('Policy Characteristics'!F:F,MATCH($C490,'Policy Characteristics'!$C:$C,0))),"",INDEX('Policy Characteristics'!F:F,MATCH($C490,'Policy Characteristics'!$C:$C,0)))</f>
        <v>0</v>
      </c>
      <c r="M490" s="450">
        <f>IF(ISBLANK(INDEX('Policy Characteristics'!G:G,MATCH($C490,'Policy Characteristics'!$C:$C,0))),"",INDEX('Policy Characteristics'!G:G,MATCH($C490,'Policy Characteristics'!$C:$C,0)))</f>
        <v>0.25</v>
      </c>
      <c r="N490" s="450">
        <f>IF(ISBLANK(INDEX('Policy Characteristics'!H:H,MATCH($C490,'Policy Characteristics'!$C:$C,0))),"",INDEX('Policy Characteristics'!H:H,MATCH($C490,'Policy Characteristics'!$C:$C,0)))</f>
        <v>0.01</v>
      </c>
      <c r="O490" s="427" t="str">
        <f>IF(ISBLANK(INDEX('Policy Characteristics'!I:I,MATCH($C490,'Policy Characteristics'!$C:$C,0))),"",INDEX('Policy Characteristics'!I:I,MATCH($C490,'Policy Characteristics'!$C:$C,0)))</f>
        <v>% reduction in energy use</v>
      </c>
      <c r="P490" s="427" t="str">
        <f>IF(ISBLANK(INDEX('Policy Characteristics'!J:J,MATCH($C490,'Policy Characteristics'!$C:$C,0))),"",INDEX('Policy Characteristics'!J:J,MATCH($C490,'Policy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0" s="427" t="str">
        <f>IF(ISBLANK(INDEX('Policy Characteristics'!K:K,MATCH($C490,'Policy Characteristics'!$C:$C,0))),"",INDEX('Policy Characteristics'!K:K,MATCH($C490,'Policy Characteristics'!$C:$C,0)))</f>
        <v>industry-ag-main.html#eff-stds</v>
      </c>
      <c r="R490" s="427" t="str">
        <f>IF(ISBLANK(INDEX('Policy Characteristics'!L:L,MATCH($C490,'Policy Characteristics'!$C:$C,0))),"",INDEX('Policy Characteristics'!L:L,MATCH($C490,'Policy Characteristics'!$C:$C,0)))</f>
        <v>industry-energy-efficiency-standards.html</v>
      </c>
    </row>
    <row r="491" spans="1:18" s="5" customFormat="1" x14ac:dyDescent="0.75">
      <c r="A491" s="427" t="str">
        <f>IF(ISBLANK(INDEX('Policy Characteristics'!A:A,MATCH($C491,'Policy Characteristics'!$C:$C,0))),"",INDEX('Policy Characteristics'!A:A,MATCH($C491,'Policy Characteristics'!$C:$C,0)))</f>
        <v>Industry</v>
      </c>
      <c r="B491" s="427" t="str">
        <f>IF(ISBLANK(INDEX('Policy Characteristics'!B:B,MATCH($C491,'Policy Characteristics'!$C:$C,0))),"",INDEX('Policy Characteristics'!B:B,MATCH($C491,'Policy Characteristics'!$C:$C,0)))</f>
        <v>Industry Energy Efficiency Standards</v>
      </c>
      <c r="C491" s="431" t="str">
        <f t="shared" si="33"/>
        <v>Percentage Improvement in Eqpt Efficiency Standards above BAU</v>
      </c>
      <c r="D491" s="9" t="s">
        <v>3260</v>
      </c>
      <c r="E491" s="53" t="s">
        <v>2838</v>
      </c>
      <c r="F491" s="211" t="s">
        <v>3224</v>
      </c>
      <c r="G491" s="53" t="s">
        <v>2842</v>
      </c>
      <c r="H491" s="54">
        <v>1045</v>
      </c>
      <c r="I491" s="53" t="s">
        <v>46</v>
      </c>
      <c r="J491" s="429" t="str">
        <f>IF(ISBLANK(INDEX('Policy Characteristics'!D:D,MATCH($C491,'Policy Characteristics'!$C:$C,0))),"",INDEX('Policy Characteristics'!D:D,MATCH($C491,'Policy Characteristics'!$C:$C,0)))</f>
        <v>Industry Energy Efficiency Standards</v>
      </c>
      <c r="K491" s="427" t="str">
        <f>IF(ISBLANK(INDEX('Policy Characteristics'!E:E,MATCH($C491,'Policy Characteristics'!$C:$C,0))),"",INDEX('Policy Characteristics'!E:E,MATCH($C491,'Policy Characteristics'!$C:$C,0)))</f>
        <v>indst efficiency standards</v>
      </c>
      <c r="L491" s="450">
        <f>IF(ISBLANK(INDEX('Policy Characteristics'!F:F,MATCH($C491,'Policy Characteristics'!$C:$C,0))),"",INDEX('Policy Characteristics'!F:F,MATCH($C491,'Policy Characteristics'!$C:$C,0)))</f>
        <v>0</v>
      </c>
      <c r="M491" s="450">
        <f>IF(ISBLANK(INDEX('Policy Characteristics'!G:G,MATCH($C491,'Policy Characteristics'!$C:$C,0))),"",INDEX('Policy Characteristics'!G:G,MATCH($C491,'Policy Characteristics'!$C:$C,0)))</f>
        <v>0.25</v>
      </c>
      <c r="N491" s="450">
        <f>IF(ISBLANK(INDEX('Policy Characteristics'!H:H,MATCH($C491,'Policy Characteristics'!$C:$C,0))),"",INDEX('Policy Characteristics'!H:H,MATCH($C491,'Policy Characteristics'!$C:$C,0)))</f>
        <v>0.01</v>
      </c>
      <c r="O491" s="427" t="str">
        <f>IF(ISBLANK(INDEX('Policy Characteristics'!I:I,MATCH($C491,'Policy Characteristics'!$C:$C,0))),"",INDEX('Policy Characteristics'!I:I,MATCH($C491,'Policy Characteristics'!$C:$C,0)))</f>
        <v>% reduction in energy use</v>
      </c>
      <c r="P491" s="427" t="str">
        <f>IF(ISBLANK(INDEX('Policy Characteristics'!J:J,MATCH($C491,'Policy Characteristics'!$C:$C,0))),"",INDEX('Policy Characteristics'!J:J,MATCH($C491,'Policy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1" s="427" t="str">
        <f>IF(ISBLANK(INDEX('Policy Characteristics'!K:K,MATCH($C491,'Policy Characteristics'!$C:$C,0))),"",INDEX('Policy Characteristics'!K:K,MATCH($C491,'Policy Characteristics'!$C:$C,0)))</f>
        <v>industry-ag-main.html#eff-stds</v>
      </c>
      <c r="R491" s="427" t="str">
        <f>IF(ISBLANK(INDEX('Policy Characteristics'!L:L,MATCH($C491,'Policy Characteristics'!$C:$C,0))),"",INDEX('Policy Characteristics'!L:L,MATCH($C491,'Policy Characteristics'!$C:$C,0)))</f>
        <v>industry-energy-efficiency-standards.html</v>
      </c>
    </row>
    <row r="492" spans="1:18" s="5" customFormat="1" x14ac:dyDescent="0.75">
      <c r="A492" s="427" t="str">
        <f>IF(ISBLANK(INDEX('Policy Characteristics'!A:A,MATCH($C492,'Policy Characteristics'!$C:$C,0))),"",INDEX('Policy Characteristics'!A:A,MATCH($C492,'Policy Characteristics'!$C:$C,0)))</f>
        <v>Industry</v>
      </c>
      <c r="B492" s="427" t="str">
        <f>IF(ISBLANK(INDEX('Policy Characteristics'!B:B,MATCH($C492,'Policy Characteristics'!$C:$C,0))),"",INDEX('Policy Characteristics'!B:B,MATCH($C492,'Policy Characteristics'!$C:$C,0)))</f>
        <v>Industry Energy Efficiency Standards</v>
      </c>
      <c r="C492" s="431" t="str">
        <f t="shared" si="33"/>
        <v>Percentage Improvement in Eqpt Efficiency Standards above BAU</v>
      </c>
      <c r="D492" s="9" t="s">
        <v>3260</v>
      </c>
      <c r="E492" s="53" t="s">
        <v>2839</v>
      </c>
      <c r="F492" s="211" t="s">
        <v>3224</v>
      </c>
      <c r="G492" s="53" t="s">
        <v>2843</v>
      </c>
      <c r="H492" s="54">
        <v>1046</v>
      </c>
      <c r="I492" s="53" t="s">
        <v>46</v>
      </c>
      <c r="J492" s="429" t="str">
        <f>IF(ISBLANK(INDEX('Policy Characteristics'!D:D,MATCH($C492,'Policy Characteristics'!$C:$C,0))),"",INDEX('Policy Characteristics'!D:D,MATCH($C492,'Policy Characteristics'!$C:$C,0)))</f>
        <v>Industry Energy Efficiency Standards</v>
      </c>
      <c r="K492" s="427" t="str">
        <f>IF(ISBLANK(INDEX('Policy Characteristics'!E:E,MATCH($C492,'Policy Characteristics'!$C:$C,0))),"",INDEX('Policy Characteristics'!E:E,MATCH($C492,'Policy Characteristics'!$C:$C,0)))</f>
        <v>indst efficiency standards</v>
      </c>
      <c r="L492" s="450">
        <f>IF(ISBLANK(INDEX('Policy Characteristics'!F:F,MATCH($C492,'Policy Characteristics'!$C:$C,0))),"",INDEX('Policy Characteristics'!F:F,MATCH($C492,'Policy Characteristics'!$C:$C,0)))</f>
        <v>0</v>
      </c>
      <c r="M492" s="450">
        <f>IF(ISBLANK(INDEX('Policy Characteristics'!G:G,MATCH($C492,'Policy Characteristics'!$C:$C,0))),"",INDEX('Policy Characteristics'!G:G,MATCH($C492,'Policy Characteristics'!$C:$C,0)))</f>
        <v>0.25</v>
      </c>
      <c r="N492" s="450">
        <f>IF(ISBLANK(INDEX('Policy Characteristics'!H:H,MATCH($C492,'Policy Characteristics'!$C:$C,0))),"",INDEX('Policy Characteristics'!H:H,MATCH($C492,'Policy Characteristics'!$C:$C,0)))</f>
        <v>0.01</v>
      </c>
      <c r="O492" s="427" t="str">
        <f>IF(ISBLANK(INDEX('Policy Characteristics'!I:I,MATCH($C492,'Policy Characteristics'!$C:$C,0))),"",INDEX('Policy Characteristics'!I:I,MATCH($C492,'Policy Characteristics'!$C:$C,0)))</f>
        <v>% reduction in energy use</v>
      </c>
      <c r="P492" s="427" t="str">
        <f>IF(ISBLANK(INDEX('Policy Characteristics'!J:J,MATCH($C492,'Policy Characteristics'!$C:$C,0))),"",INDEX('Policy Characteristics'!J:J,MATCH($C492,'Policy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2" s="427" t="str">
        <f>IF(ISBLANK(INDEX('Policy Characteristics'!K:K,MATCH($C492,'Policy Characteristics'!$C:$C,0))),"",INDEX('Policy Characteristics'!K:K,MATCH($C492,'Policy Characteristics'!$C:$C,0)))</f>
        <v>industry-ag-main.html#eff-stds</v>
      </c>
      <c r="R492" s="427" t="str">
        <f>IF(ISBLANK(INDEX('Policy Characteristics'!L:L,MATCH($C492,'Policy Characteristics'!$C:$C,0))),"",INDEX('Policy Characteristics'!L:L,MATCH($C492,'Policy Characteristics'!$C:$C,0)))</f>
        <v>industry-energy-efficiency-standards.html</v>
      </c>
    </row>
    <row r="493" spans="1:18" s="5" customFormat="1" x14ac:dyDescent="0.75">
      <c r="A493" s="427" t="str">
        <f>IF(ISBLANK(INDEX('Policy Characteristics'!A:A,MATCH($C493,'Policy Characteristics'!$C:$C,0))),"",INDEX('Policy Characteristics'!A:A,MATCH($C493,'Policy Characteristics'!$C:$C,0)))</f>
        <v>Industry</v>
      </c>
      <c r="B493" s="427" t="str">
        <f>IF(ISBLANK(INDEX('Policy Characteristics'!B:B,MATCH($C493,'Policy Characteristics'!$C:$C,0))),"",INDEX('Policy Characteristics'!B:B,MATCH($C493,'Policy Characteristics'!$C:$C,0)))</f>
        <v>Industry Energy Efficiency Standards</v>
      </c>
      <c r="C493" s="431" t="str">
        <f t="shared" si="33"/>
        <v>Percentage Improvement in Eqpt Efficiency Standards above BAU</v>
      </c>
      <c r="D493" s="9" t="s">
        <v>3260</v>
      </c>
      <c r="E493" s="53" t="s">
        <v>2836</v>
      </c>
      <c r="F493" s="211" t="s">
        <v>3224</v>
      </c>
      <c r="G493" s="53" t="s">
        <v>2841</v>
      </c>
      <c r="H493" s="54">
        <v>1047</v>
      </c>
      <c r="I493" s="53" t="s">
        <v>46</v>
      </c>
      <c r="J493" s="429" t="str">
        <f>IF(ISBLANK(INDEX('Policy Characteristics'!D:D,MATCH($C493,'Policy Characteristics'!$C:$C,0))),"",INDEX('Policy Characteristics'!D:D,MATCH($C493,'Policy Characteristics'!$C:$C,0)))</f>
        <v>Industry Energy Efficiency Standards</v>
      </c>
      <c r="K493" s="427" t="str">
        <f>IF(ISBLANK(INDEX('Policy Characteristics'!E:E,MATCH($C493,'Policy Characteristics'!$C:$C,0))),"",INDEX('Policy Characteristics'!E:E,MATCH($C493,'Policy Characteristics'!$C:$C,0)))</f>
        <v>indst efficiency standards</v>
      </c>
      <c r="L493" s="450">
        <f>IF(ISBLANK(INDEX('Policy Characteristics'!F:F,MATCH($C493,'Policy Characteristics'!$C:$C,0))),"",INDEX('Policy Characteristics'!F:F,MATCH($C493,'Policy Characteristics'!$C:$C,0)))</f>
        <v>0</v>
      </c>
      <c r="M493" s="450">
        <f>IF(ISBLANK(INDEX('Policy Characteristics'!G:G,MATCH($C493,'Policy Characteristics'!$C:$C,0))),"",INDEX('Policy Characteristics'!G:G,MATCH($C493,'Policy Characteristics'!$C:$C,0)))</f>
        <v>0.25</v>
      </c>
      <c r="N493" s="450">
        <f>IF(ISBLANK(INDEX('Policy Characteristics'!H:H,MATCH($C493,'Policy Characteristics'!$C:$C,0))),"",INDEX('Policy Characteristics'!H:H,MATCH($C493,'Policy Characteristics'!$C:$C,0)))</f>
        <v>0.01</v>
      </c>
      <c r="O493" s="427" t="str">
        <f>IF(ISBLANK(INDEX('Policy Characteristics'!I:I,MATCH($C493,'Policy Characteristics'!$C:$C,0))),"",INDEX('Policy Characteristics'!I:I,MATCH($C493,'Policy Characteristics'!$C:$C,0)))</f>
        <v>% reduction in energy use</v>
      </c>
      <c r="P493" s="427" t="str">
        <f>IF(ISBLANK(INDEX('Policy Characteristics'!J:J,MATCH($C493,'Policy Characteristics'!$C:$C,0))),"",INDEX('Policy Characteristics'!J:J,MATCH($C493,'Policy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3" s="427" t="str">
        <f>IF(ISBLANK(INDEX('Policy Characteristics'!K:K,MATCH($C493,'Policy Characteristics'!$C:$C,0))),"",INDEX('Policy Characteristics'!K:K,MATCH($C493,'Policy Characteristics'!$C:$C,0)))</f>
        <v>industry-ag-main.html#eff-stds</v>
      </c>
      <c r="R493" s="427" t="str">
        <f>IF(ISBLANK(INDEX('Policy Characteristics'!L:L,MATCH($C493,'Policy Characteristics'!$C:$C,0))),"",INDEX('Policy Characteristics'!L:L,MATCH($C493,'Policy Characteristics'!$C:$C,0)))</f>
        <v>industry-energy-efficiency-standards.html</v>
      </c>
    </row>
    <row r="494" spans="1:18" s="5" customFormat="1" x14ac:dyDescent="0.75">
      <c r="A494" s="427" t="str">
        <f>IF(ISBLANK(INDEX('Policy Characteristics'!A:A,MATCH($C494,'Policy Characteristics'!$C:$C,0))),"",INDEX('Policy Characteristics'!A:A,MATCH($C494,'Policy Characteristics'!$C:$C,0)))</f>
        <v>Industry</v>
      </c>
      <c r="B494" s="427" t="str">
        <f>IF(ISBLANK(INDEX('Policy Characteristics'!B:B,MATCH($C494,'Policy Characteristics'!$C:$C,0))),"",INDEX('Policy Characteristics'!B:B,MATCH($C494,'Policy Characteristics'!$C:$C,0)))</f>
        <v>Industry Energy Efficiency Standards</v>
      </c>
      <c r="C494" s="431" t="str">
        <f t="shared" si="33"/>
        <v>Percentage Improvement in Eqpt Efficiency Standards above BAU</v>
      </c>
      <c r="D494" s="9" t="s">
        <v>3261</v>
      </c>
      <c r="E494" s="53" t="s">
        <v>2480</v>
      </c>
      <c r="F494" s="211" t="s">
        <v>2694</v>
      </c>
      <c r="G494" s="53" t="s">
        <v>2486</v>
      </c>
      <c r="H494" s="54">
        <v>1048</v>
      </c>
      <c r="I494" s="53" t="s">
        <v>45</v>
      </c>
      <c r="J494" s="429" t="str">
        <f>IF(ISBLANK(INDEX('Policy Characteristics'!D:D,MATCH($C494,'Policy Characteristics'!$C:$C,0))),"",INDEX('Policy Characteristics'!D:D,MATCH($C494,'Policy Characteristics'!$C:$C,0)))</f>
        <v>Industry Energy Efficiency Standards</v>
      </c>
      <c r="K494" s="427" t="str">
        <f>IF(ISBLANK(INDEX('Policy Characteristics'!E:E,MATCH($C494,'Policy Characteristics'!$C:$C,0))),"",INDEX('Policy Characteristics'!E:E,MATCH($C494,'Policy Characteristics'!$C:$C,0)))</f>
        <v>indst efficiency standards</v>
      </c>
      <c r="L494" s="450">
        <f>IF(ISBLANK(INDEX('Policy Characteristics'!F:F,MATCH($C494,'Policy Characteristics'!$C:$C,0))),"",INDEX('Policy Characteristics'!F:F,MATCH($C494,'Policy Characteristics'!$C:$C,0)))</f>
        <v>0</v>
      </c>
      <c r="M494" s="450">
        <f>IF(ISBLANK(INDEX('Policy Characteristics'!G:G,MATCH($C494,'Policy Characteristics'!$C:$C,0))),"",INDEX('Policy Characteristics'!G:G,MATCH($C494,'Policy Characteristics'!$C:$C,0)))</f>
        <v>0.25</v>
      </c>
      <c r="N494" s="450">
        <f>IF(ISBLANK(INDEX('Policy Characteristics'!H:H,MATCH($C494,'Policy Characteristics'!$C:$C,0))),"",INDEX('Policy Characteristics'!H:H,MATCH($C494,'Policy Characteristics'!$C:$C,0)))</f>
        <v>0.01</v>
      </c>
      <c r="O494" s="427" t="str">
        <f>IF(ISBLANK(INDEX('Policy Characteristics'!I:I,MATCH($C494,'Policy Characteristics'!$C:$C,0))),"",INDEX('Policy Characteristics'!I:I,MATCH($C494,'Policy Characteristics'!$C:$C,0)))</f>
        <v>% reduction in energy use</v>
      </c>
      <c r="P494" s="427" t="str">
        <f>IF(ISBLANK(INDEX('Policy Characteristics'!J:J,MATCH($C494,'Policy Characteristics'!$C:$C,0))),"",INDEX('Policy Characteristics'!J:J,MATCH($C494,'Policy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4" s="427" t="str">
        <f>IF(ISBLANK(INDEX('Policy Characteristics'!K:K,MATCH($C494,'Policy Characteristics'!$C:$C,0))),"",INDEX('Policy Characteristics'!K:K,MATCH($C494,'Policy Characteristics'!$C:$C,0)))</f>
        <v>industry-ag-main.html#eff-stds</v>
      </c>
      <c r="R494" s="427" t="str">
        <f>IF(ISBLANK(INDEX('Policy Characteristics'!L:L,MATCH($C494,'Policy Characteristics'!$C:$C,0))),"",INDEX('Policy Characteristics'!L:L,MATCH($C494,'Policy Characteristics'!$C:$C,0)))</f>
        <v>industry-energy-efficiency-standards.html</v>
      </c>
    </row>
    <row r="495" spans="1:18" s="5" customFormat="1" x14ac:dyDescent="0.75">
      <c r="A495" s="427" t="str">
        <f>IF(ISBLANK(INDEX('Policy Characteristics'!A:A,MATCH($C495,'Policy Characteristics'!$C:$C,0))),"",INDEX('Policy Characteristics'!A:A,MATCH($C495,'Policy Characteristics'!$C:$C,0)))</f>
        <v>Industry</v>
      </c>
      <c r="B495" s="427" t="str">
        <f>IF(ISBLANK(INDEX('Policy Characteristics'!B:B,MATCH($C495,'Policy Characteristics'!$C:$C,0))),"",INDEX('Policy Characteristics'!B:B,MATCH($C495,'Policy Characteristics'!$C:$C,0)))</f>
        <v>Industry Energy Efficiency Standards</v>
      </c>
      <c r="C495" s="431" t="str">
        <f t="shared" si="33"/>
        <v>Percentage Improvement in Eqpt Efficiency Standards above BAU</v>
      </c>
      <c r="D495" s="9" t="s">
        <v>3261</v>
      </c>
      <c r="E495" s="53" t="s">
        <v>2481</v>
      </c>
      <c r="F495" s="211" t="s">
        <v>2694</v>
      </c>
      <c r="G495" s="53" t="s">
        <v>2489</v>
      </c>
      <c r="H495" s="54">
        <v>1049</v>
      </c>
      <c r="I495" s="53" t="s">
        <v>45</v>
      </c>
      <c r="J495" s="429" t="str">
        <f>IF(ISBLANK(INDEX('Policy Characteristics'!D:D,MATCH($C495,'Policy Characteristics'!$C:$C,0))),"",INDEX('Policy Characteristics'!D:D,MATCH($C495,'Policy Characteristics'!$C:$C,0)))</f>
        <v>Industry Energy Efficiency Standards</v>
      </c>
      <c r="K495" s="427" t="str">
        <f>IF(ISBLANK(INDEX('Policy Characteristics'!E:E,MATCH($C495,'Policy Characteristics'!$C:$C,0))),"",INDEX('Policy Characteristics'!E:E,MATCH($C495,'Policy Characteristics'!$C:$C,0)))</f>
        <v>indst efficiency standards</v>
      </c>
      <c r="L495" s="450">
        <f>IF(ISBLANK(INDEX('Policy Characteristics'!F:F,MATCH($C495,'Policy Characteristics'!$C:$C,0))),"",INDEX('Policy Characteristics'!F:F,MATCH($C495,'Policy Characteristics'!$C:$C,0)))</f>
        <v>0</v>
      </c>
      <c r="M495" s="450">
        <f>IF(ISBLANK(INDEX('Policy Characteristics'!G:G,MATCH($C495,'Policy Characteristics'!$C:$C,0))),"",INDEX('Policy Characteristics'!G:G,MATCH($C495,'Policy Characteristics'!$C:$C,0)))</f>
        <v>0.25</v>
      </c>
      <c r="N495" s="450">
        <f>IF(ISBLANK(INDEX('Policy Characteristics'!H:H,MATCH($C495,'Policy Characteristics'!$C:$C,0))),"",INDEX('Policy Characteristics'!H:H,MATCH($C495,'Policy Characteristics'!$C:$C,0)))</f>
        <v>0.01</v>
      </c>
      <c r="O495" s="427" t="str">
        <f>IF(ISBLANK(INDEX('Policy Characteristics'!I:I,MATCH($C495,'Policy Characteristics'!$C:$C,0))),"",INDEX('Policy Characteristics'!I:I,MATCH($C495,'Policy Characteristics'!$C:$C,0)))</f>
        <v>% reduction in energy use</v>
      </c>
      <c r="P495" s="427" t="str">
        <f>IF(ISBLANK(INDEX('Policy Characteristics'!J:J,MATCH($C495,'Policy Characteristics'!$C:$C,0))),"",INDEX('Policy Characteristics'!J:J,MATCH($C495,'Policy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5" s="427" t="str">
        <f>IF(ISBLANK(INDEX('Policy Characteristics'!K:K,MATCH($C495,'Policy Characteristics'!$C:$C,0))),"",INDEX('Policy Characteristics'!K:K,MATCH($C495,'Policy Characteristics'!$C:$C,0)))</f>
        <v>industry-ag-main.html#eff-stds</v>
      </c>
      <c r="R495" s="427" t="str">
        <f>IF(ISBLANK(INDEX('Policy Characteristics'!L:L,MATCH($C495,'Policy Characteristics'!$C:$C,0))),"",INDEX('Policy Characteristics'!L:L,MATCH($C495,'Policy Characteristics'!$C:$C,0)))</f>
        <v>industry-energy-efficiency-standards.html</v>
      </c>
    </row>
    <row r="496" spans="1:18" s="5" customFormat="1" x14ac:dyDescent="0.75">
      <c r="A496" s="427" t="str">
        <f>IF(ISBLANK(INDEX('Policy Characteristics'!A:A,MATCH($C496,'Policy Characteristics'!$C:$C,0))),"",INDEX('Policy Characteristics'!A:A,MATCH($C496,'Policy Characteristics'!$C:$C,0)))</f>
        <v>Industry</v>
      </c>
      <c r="B496" s="427" t="str">
        <f>IF(ISBLANK(INDEX('Policy Characteristics'!B:B,MATCH($C496,'Policy Characteristics'!$C:$C,0))),"",INDEX('Policy Characteristics'!B:B,MATCH($C496,'Policy Characteristics'!$C:$C,0)))</f>
        <v>Industry Energy Efficiency Standards</v>
      </c>
      <c r="C496" s="431" t="str">
        <f t="shared" si="33"/>
        <v>Percentage Improvement in Eqpt Efficiency Standards above BAU</v>
      </c>
      <c r="D496" s="9" t="s">
        <v>3261</v>
      </c>
      <c r="E496" s="53" t="s">
        <v>2482</v>
      </c>
      <c r="F496" s="211" t="s">
        <v>2694</v>
      </c>
      <c r="G496" s="53" t="s">
        <v>2490</v>
      </c>
      <c r="H496" s="54">
        <v>1050</v>
      </c>
      <c r="I496" s="53" t="s">
        <v>45</v>
      </c>
      <c r="J496" s="429" t="str">
        <f>IF(ISBLANK(INDEX('Policy Characteristics'!D:D,MATCH($C496,'Policy Characteristics'!$C:$C,0))),"",INDEX('Policy Characteristics'!D:D,MATCH($C496,'Policy Characteristics'!$C:$C,0)))</f>
        <v>Industry Energy Efficiency Standards</v>
      </c>
      <c r="K496" s="427" t="str">
        <f>IF(ISBLANK(INDEX('Policy Characteristics'!E:E,MATCH($C496,'Policy Characteristics'!$C:$C,0))),"",INDEX('Policy Characteristics'!E:E,MATCH($C496,'Policy Characteristics'!$C:$C,0)))</f>
        <v>indst efficiency standards</v>
      </c>
      <c r="L496" s="450">
        <f>IF(ISBLANK(INDEX('Policy Characteristics'!F:F,MATCH($C496,'Policy Characteristics'!$C:$C,0))),"",INDEX('Policy Characteristics'!F:F,MATCH($C496,'Policy Characteristics'!$C:$C,0)))</f>
        <v>0</v>
      </c>
      <c r="M496" s="450">
        <f>IF(ISBLANK(INDEX('Policy Characteristics'!G:G,MATCH($C496,'Policy Characteristics'!$C:$C,0))),"",INDEX('Policy Characteristics'!G:G,MATCH($C496,'Policy Characteristics'!$C:$C,0)))</f>
        <v>0.25</v>
      </c>
      <c r="N496" s="450">
        <f>IF(ISBLANK(INDEX('Policy Characteristics'!H:H,MATCH($C496,'Policy Characteristics'!$C:$C,0))),"",INDEX('Policy Characteristics'!H:H,MATCH($C496,'Policy Characteristics'!$C:$C,0)))</f>
        <v>0.01</v>
      </c>
      <c r="O496" s="427" t="str">
        <f>IF(ISBLANK(INDEX('Policy Characteristics'!I:I,MATCH($C496,'Policy Characteristics'!$C:$C,0))),"",INDEX('Policy Characteristics'!I:I,MATCH($C496,'Policy Characteristics'!$C:$C,0)))</f>
        <v>% reduction in energy use</v>
      </c>
      <c r="P496" s="427" t="str">
        <f>IF(ISBLANK(INDEX('Policy Characteristics'!J:J,MATCH($C496,'Policy Characteristics'!$C:$C,0))),"",INDEX('Policy Characteristics'!J:J,MATCH($C496,'Policy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6" s="427" t="str">
        <f>IF(ISBLANK(INDEX('Policy Characteristics'!K:K,MATCH($C496,'Policy Characteristics'!$C:$C,0))),"",INDEX('Policy Characteristics'!K:K,MATCH($C496,'Policy Characteristics'!$C:$C,0)))</f>
        <v>industry-ag-main.html#eff-stds</v>
      </c>
      <c r="R496" s="427" t="str">
        <f>IF(ISBLANK(INDEX('Policy Characteristics'!L:L,MATCH($C496,'Policy Characteristics'!$C:$C,0))),"",INDEX('Policy Characteristics'!L:L,MATCH($C496,'Policy Characteristics'!$C:$C,0)))</f>
        <v>industry-energy-efficiency-standards.html</v>
      </c>
    </row>
    <row r="497" spans="1:18" s="5" customFormat="1" x14ac:dyDescent="0.75">
      <c r="A497" s="427" t="str">
        <f>IF(ISBLANK(INDEX('Policy Characteristics'!A:A,MATCH($C497,'Policy Characteristics'!$C:$C,0))),"",INDEX('Policy Characteristics'!A:A,MATCH($C497,'Policy Characteristics'!$C:$C,0)))</f>
        <v>Industry</v>
      </c>
      <c r="B497" s="427" t="str">
        <f>IF(ISBLANK(INDEX('Policy Characteristics'!B:B,MATCH($C497,'Policy Characteristics'!$C:$C,0))),"",INDEX('Policy Characteristics'!B:B,MATCH($C497,'Policy Characteristics'!$C:$C,0)))</f>
        <v>Industry Energy Efficiency Standards</v>
      </c>
      <c r="C497" s="431" t="str">
        <f t="shared" si="33"/>
        <v>Percentage Improvement in Eqpt Efficiency Standards above BAU</v>
      </c>
      <c r="D497" s="9" t="s">
        <v>3261</v>
      </c>
      <c r="E497" s="53" t="s">
        <v>2483</v>
      </c>
      <c r="F497" s="211" t="s">
        <v>2694</v>
      </c>
      <c r="G497" s="53" t="s">
        <v>2487</v>
      </c>
      <c r="H497" s="54">
        <v>1051</v>
      </c>
      <c r="I497" s="53" t="s">
        <v>46</v>
      </c>
      <c r="J497" s="429" t="str">
        <f>IF(ISBLANK(INDEX('Policy Characteristics'!D:D,MATCH($C497,'Policy Characteristics'!$C:$C,0))),"",INDEX('Policy Characteristics'!D:D,MATCH($C497,'Policy Characteristics'!$C:$C,0)))</f>
        <v>Industry Energy Efficiency Standards</v>
      </c>
      <c r="K497" s="427" t="str">
        <f>IF(ISBLANK(INDEX('Policy Characteristics'!E:E,MATCH($C497,'Policy Characteristics'!$C:$C,0))),"",INDEX('Policy Characteristics'!E:E,MATCH($C497,'Policy Characteristics'!$C:$C,0)))</f>
        <v>indst efficiency standards</v>
      </c>
      <c r="L497" s="450">
        <f>IF(ISBLANK(INDEX('Policy Characteristics'!F:F,MATCH($C497,'Policy Characteristics'!$C:$C,0))),"",INDEX('Policy Characteristics'!F:F,MATCH($C497,'Policy Characteristics'!$C:$C,0)))</f>
        <v>0</v>
      </c>
      <c r="M497" s="450">
        <f>IF(ISBLANK(INDEX('Policy Characteristics'!G:G,MATCH($C497,'Policy Characteristics'!$C:$C,0))),"",INDEX('Policy Characteristics'!G:G,MATCH($C497,'Policy Characteristics'!$C:$C,0)))</f>
        <v>0.25</v>
      </c>
      <c r="N497" s="450">
        <f>IF(ISBLANK(INDEX('Policy Characteristics'!H:H,MATCH($C497,'Policy Characteristics'!$C:$C,0))),"",INDEX('Policy Characteristics'!H:H,MATCH($C497,'Policy Characteristics'!$C:$C,0)))</f>
        <v>0.01</v>
      </c>
      <c r="O497" s="427" t="str">
        <f>IF(ISBLANK(INDEX('Policy Characteristics'!I:I,MATCH($C497,'Policy Characteristics'!$C:$C,0))),"",INDEX('Policy Characteristics'!I:I,MATCH($C497,'Policy Characteristics'!$C:$C,0)))</f>
        <v>% reduction in energy use</v>
      </c>
      <c r="P497" s="427" t="str">
        <f>IF(ISBLANK(INDEX('Policy Characteristics'!J:J,MATCH($C497,'Policy Characteristics'!$C:$C,0))),"",INDEX('Policy Characteristics'!J:J,MATCH($C497,'Policy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7" s="427" t="str">
        <f>IF(ISBLANK(INDEX('Policy Characteristics'!K:K,MATCH($C497,'Policy Characteristics'!$C:$C,0))),"",INDEX('Policy Characteristics'!K:K,MATCH($C497,'Policy Characteristics'!$C:$C,0)))</f>
        <v>industry-ag-main.html#eff-stds</v>
      </c>
      <c r="R497" s="427" t="str">
        <f>IF(ISBLANK(INDEX('Policy Characteristics'!L:L,MATCH($C497,'Policy Characteristics'!$C:$C,0))),"",INDEX('Policy Characteristics'!L:L,MATCH($C497,'Policy Characteristics'!$C:$C,0)))</f>
        <v>industry-energy-efficiency-standards.html</v>
      </c>
    </row>
    <row r="498" spans="1:18" s="5" customFormat="1" x14ac:dyDescent="0.75">
      <c r="A498" s="427" t="str">
        <f>IF(ISBLANK(INDEX('Policy Characteristics'!A:A,MATCH($C498,'Policy Characteristics'!$C:$C,0))),"",INDEX('Policy Characteristics'!A:A,MATCH($C498,'Policy Characteristics'!$C:$C,0)))</f>
        <v>Industry</v>
      </c>
      <c r="B498" s="427" t="str">
        <f>IF(ISBLANK(INDEX('Policy Characteristics'!B:B,MATCH($C498,'Policy Characteristics'!$C:$C,0))),"",INDEX('Policy Characteristics'!B:B,MATCH($C498,'Policy Characteristics'!$C:$C,0)))</f>
        <v>Industry Energy Efficiency Standards</v>
      </c>
      <c r="C498" s="431" t="str">
        <f t="shared" si="33"/>
        <v>Percentage Improvement in Eqpt Efficiency Standards above BAU</v>
      </c>
      <c r="D498" s="9" t="s">
        <v>3261</v>
      </c>
      <c r="E498" s="53" t="s">
        <v>2484</v>
      </c>
      <c r="F498" s="211" t="s">
        <v>2694</v>
      </c>
      <c r="G498" s="53" t="s">
        <v>2488</v>
      </c>
      <c r="H498" s="54">
        <v>1052</v>
      </c>
      <c r="I498" s="53" t="s">
        <v>45</v>
      </c>
      <c r="J498" s="429" t="str">
        <f>IF(ISBLANK(INDEX('Policy Characteristics'!D:D,MATCH($C498,'Policy Characteristics'!$C:$C,0))),"",INDEX('Policy Characteristics'!D:D,MATCH($C498,'Policy Characteristics'!$C:$C,0)))</f>
        <v>Industry Energy Efficiency Standards</v>
      </c>
      <c r="K498" s="427" t="str">
        <f>IF(ISBLANK(INDEX('Policy Characteristics'!E:E,MATCH($C498,'Policy Characteristics'!$C:$C,0))),"",INDEX('Policy Characteristics'!E:E,MATCH($C498,'Policy Characteristics'!$C:$C,0)))</f>
        <v>indst efficiency standards</v>
      </c>
      <c r="L498" s="450">
        <f>IF(ISBLANK(INDEX('Policy Characteristics'!F:F,MATCH($C498,'Policy Characteristics'!$C:$C,0))),"",INDEX('Policy Characteristics'!F:F,MATCH($C498,'Policy Characteristics'!$C:$C,0)))</f>
        <v>0</v>
      </c>
      <c r="M498" s="450">
        <f>IF(ISBLANK(INDEX('Policy Characteristics'!G:G,MATCH($C498,'Policy Characteristics'!$C:$C,0))),"",INDEX('Policy Characteristics'!G:G,MATCH($C498,'Policy Characteristics'!$C:$C,0)))</f>
        <v>0.25</v>
      </c>
      <c r="N498" s="450">
        <f>IF(ISBLANK(INDEX('Policy Characteristics'!H:H,MATCH($C498,'Policy Characteristics'!$C:$C,0))),"",INDEX('Policy Characteristics'!H:H,MATCH($C498,'Policy Characteristics'!$C:$C,0)))</f>
        <v>0.01</v>
      </c>
      <c r="O498" s="427" t="str">
        <f>IF(ISBLANK(INDEX('Policy Characteristics'!I:I,MATCH($C498,'Policy Characteristics'!$C:$C,0))),"",INDEX('Policy Characteristics'!I:I,MATCH($C498,'Policy Characteristics'!$C:$C,0)))</f>
        <v>% reduction in energy use</v>
      </c>
      <c r="P498" s="427" t="str">
        <f>IF(ISBLANK(INDEX('Policy Characteristics'!J:J,MATCH($C498,'Policy Characteristics'!$C:$C,0))),"",INDEX('Policy Characteristics'!J:J,MATCH($C498,'Policy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8" s="427" t="str">
        <f>IF(ISBLANK(INDEX('Policy Characteristics'!K:K,MATCH($C498,'Policy Characteristics'!$C:$C,0))),"",INDEX('Policy Characteristics'!K:K,MATCH($C498,'Policy Characteristics'!$C:$C,0)))</f>
        <v>industry-ag-main.html#eff-stds</v>
      </c>
      <c r="R498" s="427" t="str">
        <f>IF(ISBLANK(INDEX('Policy Characteristics'!L:L,MATCH($C498,'Policy Characteristics'!$C:$C,0))),"",INDEX('Policy Characteristics'!L:L,MATCH($C498,'Policy Characteristics'!$C:$C,0)))</f>
        <v>industry-energy-efficiency-standards.html</v>
      </c>
    </row>
    <row r="499" spans="1:18" s="5" customFormat="1" x14ac:dyDescent="0.75">
      <c r="A499" s="427" t="str">
        <f>IF(ISBLANK(INDEX('Policy Characteristics'!A:A,MATCH($C499,'Policy Characteristics'!$C:$C,0))),"",INDEX('Policy Characteristics'!A:A,MATCH($C499,'Policy Characteristics'!$C:$C,0)))</f>
        <v>Industry</v>
      </c>
      <c r="B499" s="427" t="str">
        <f>IF(ISBLANK(INDEX('Policy Characteristics'!B:B,MATCH($C499,'Policy Characteristics'!$C:$C,0))),"",INDEX('Policy Characteristics'!B:B,MATCH($C499,'Policy Characteristics'!$C:$C,0)))</f>
        <v>Industry Energy Efficiency Standards</v>
      </c>
      <c r="C499" s="431" t="str">
        <f t="shared" si="33"/>
        <v>Percentage Improvement in Eqpt Efficiency Standards above BAU</v>
      </c>
      <c r="D499" s="9" t="s">
        <v>3261</v>
      </c>
      <c r="E499" s="53" t="s">
        <v>2485</v>
      </c>
      <c r="F499" s="211" t="s">
        <v>2694</v>
      </c>
      <c r="G499" s="53" t="s">
        <v>2491</v>
      </c>
      <c r="H499" s="54">
        <v>1053</v>
      </c>
      <c r="I499" s="53" t="s">
        <v>46</v>
      </c>
      <c r="J499" s="429" t="str">
        <f>IF(ISBLANK(INDEX('Policy Characteristics'!D:D,MATCH($C499,'Policy Characteristics'!$C:$C,0))),"",INDEX('Policy Characteristics'!D:D,MATCH($C499,'Policy Characteristics'!$C:$C,0)))</f>
        <v>Industry Energy Efficiency Standards</v>
      </c>
      <c r="K499" s="427" t="str">
        <f>IF(ISBLANK(INDEX('Policy Characteristics'!E:E,MATCH($C499,'Policy Characteristics'!$C:$C,0))),"",INDEX('Policy Characteristics'!E:E,MATCH($C499,'Policy Characteristics'!$C:$C,0)))</f>
        <v>indst efficiency standards</v>
      </c>
      <c r="L499" s="450">
        <f>IF(ISBLANK(INDEX('Policy Characteristics'!F:F,MATCH($C499,'Policy Characteristics'!$C:$C,0))),"",INDEX('Policy Characteristics'!F:F,MATCH($C499,'Policy Characteristics'!$C:$C,0)))</f>
        <v>0</v>
      </c>
      <c r="M499" s="450">
        <f>IF(ISBLANK(INDEX('Policy Characteristics'!G:G,MATCH($C499,'Policy Characteristics'!$C:$C,0))),"",INDEX('Policy Characteristics'!G:G,MATCH($C499,'Policy Characteristics'!$C:$C,0)))</f>
        <v>0.25</v>
      </c>
      <c r="N499" s="450">
        <f>IF(ISBLANK(INDEX('Policy Characteristics'!H:H,MATCH($C499,'Policy Characteristics'!$C:$C,0))),"",INDEX('Policy Characteristics'!H:H,MATCH($C499,'Policy Characteristics'!$C:$C,0)))</f>
        <v>0.01</v>
      </c>
      <c r="O499" s="427" t="str">
        <f>IF(ISBLANK(INDEX('Policy Characteristics'!I:I,MATCH($C499,'Policy Characteristics'!$C:$C,0))),"",INDEX('Policy Characteristics'!I:I,MATCH($C499,'Policy Characteristics'!$C:$C,0)))</f>
        <v>% reduction in energy use</v>
      </c>
      <c r="P499" s="427" t="str">
        <f>IF(ISBLANK(INDEX('Policy Characteristics'!J:J,MATCH($C499,'Policy Characteristics'!$C:$C,0))),"",INDEX('Policy Characteristics'!J:J,MATCH($C499,'Policy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9" s="427" t="str">
        <f>IF(ISBLANK(INDEX('Policy Characteristics'!K:K,MATCH($C499,'Policy Characteristics'!$C:$C,0))),"",INDEX('Policy Characteristics'!K:K,MATCH($C499,'Policy Characteristics'!$C:$C,0)))</f>
        <v>industry-ag-main.html#eff-stds</v>
      </c>
      <c r="R499" s="427" t="str">
        <f>IF(ISBLANK(INDEX('Policy Characteristics'!L:L,MATCH($C499,'Policy Characteristics'!$C:$C,0))),"",INDEX('Policy Characteristics'!L:L,MATCH($C499,'Policy Characteristics'!$C:$C,0)))</f>
        <v>industry-energy-efficiency-standards.html</v>
      </c>
    </row>
    <row r="500" spans="1:18" s="5" customFormat="1" x14ac:dyDescent="0.75">
      <c r="A500" s="427" t="str">
        <f>IF(ISBLANK(INDEX('Policy Characteristics'!A:A,MATCH($C500,'Policy Characteristics'!$C:$C,0))),"",INDEX('Policy Characteristics'!A:A,MATCH($C500,'Policy Characteristics'!$C:$C,0)))</f>
        <v>Industry</v>
      </c>
      <c r="B500" s="427" t="str">
        <f>IF(ISBLANK(INDEX('Policy Characteristics'!B:B,MATCH($C500,'Policy Characteristics'!$C:$C,0))),"",INDEX('Policy Characteristics'!B:B,MATCH($C500,'Policy Characteristics'!$C:$C,0)))</f>
        <v>Industry Energy Efficiency Standards</v>
      </c>
      <c r="C500" s="431" t="str">
        <f t="shared" si="33"/>
        <v>Percentage Improvement in Eqpt Efficiency Standards above BAU</v>
      </c>
      <c r="D500" s="9" t="s">
        <v>3261</v>
      </c>
      <c r="E500" s="53" t="s">
        <v>2837</v>
      </c>
      <c r="F500" s="211" t="s">
        <v>2694</v>
      </c>
      <c r="G500" s="53" t="s">
        <v>2840</v>
      </c>
      <c r="H500" s="54">
        <v>1054</v>
      </c>
      <c r="I500" s="53" t="s">
        <v>46</v>
      </c>
      <c r="J500" s="429" t="str">
        <f>IF(ISBLANK(INDEX('Policy Characteristics'!D:D,MATCH($C500,'Policy Characteristics'!$C:$C,0))),"",INDEX('Policy Characteristics'!D:D,MATCH($C500,'Policy Characteristics'!$C:$C,0)))</f>
        <v>Industry Energy Efficiency Standards</v>
      </c>
      <c r="K500" s="427" t="str">
        <f>IF(ISBLANK(INDEX('Policy Characteristics'!E:E,MATCH($C500,'Policy Characteristics'!$C:$C,0))),"",INDEX('Policy Characteristics'!E:E,MATCH($C500,'Policy Characteristics'!$C:$C,0)))</f>
        <v>indst efficiency standards</v>
      </c>
      <c r="L500" s="450">
        <f>IF(ISBLANK(INDEX('Policy Characteristics'!F:F,MATCH($C500,'Policy Characteristics'!$C:$C,0))),"",INDEX('Policy Characteristics'!F:F,MATCH($C500,'Policy Characteristics'!$C:$C,0)))</f>
        <v>0</v>
      </c>
      <c r="M500" s="450">
        <f>IF(ISBLANK(INDEX('Policy Characteristics'!G:G,MATCH($C500,'Policy Characteristics'!$C:$C,0))),"",INDEX('Policy Characteristics'!G:G,MATCH($C500,'Policy Characteristics'!$C:$C,0)))</f>
        <v>0.25</v>
      </c>
      <c r="N500" s="450">
        <f>IF(ISBLANK(INDEX('Policy Characteristics'!H:H,MATCH($C500,'Policy Characteristics'!$C:$C,0))),"",INDEX('Policy Characteristics'!H:H,MATCH($C500,'Policy Characteristics'!$C:$C,0)))</f>
        <v>0.01</v>
      </c>
      <c r="O500" s="427" t="str">
        <f>IF(ISBLANK(INDEX('Policy Characteristics'!I:I,MATCH($C500,'Policy Characteristics'!$C:$C,0))),"",INDEX('Policy Characteristics'!I:I,MATCH($C500,'Policy Characteristics'!$C:$C,0)))</f>
        <v>% reduction in energy use</v>
      </c>
      <c r="P500" s="427" t="str">
        <f>IF(ISBLANK(INDEX('Policy Characteristics'!J:J,MATCH($C500,'Policy Characteristics'!$C:$C,0))),"",INDEX('Policy Characteristics'!J:J,MATCH($C500,'Policy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0" s="427" t="str">
        <f>IF(ISBLANK(INDEX('Policy Characteristics'!K:K,MATCH($C500,'Policy Characteristics'!$C:$C,0))),"",INDEX('Policy Characteristics'!K:K,MATCH($C500,'Policy Characteristics'!$C:$C,0)))</f>
        <v>industry-ag-main.html#eff-stds</v>
      </c>
      <c r="R500" s="427" t="str">
        <f>IF(ISBLANK(INDEX('Policy Characteristics'!L:L,MATCH($C500,'Policy Characteristics'!$C:$C,0))),"",INDEX('Policy Characteristics'!L:L,MATCH($C500,'Policy Characteristics'!$C:$C,0)))</f>
        <v>industry-energy-efficiency-standards.html</v>
      </c>
    </row>
    <row r="501" spans="1:18" s="5" customFormat="1" x14ac:dyDescent="0.75">
      <c r="A501" s="427" t="str">
        <f>IF(ISBLANK(INDEX('Policy Characteristics'!A:A,MATCH($C501,'Policy Characteristics'!$C:$C,0))),"",INDEX('Policy Characteristics'!A:A,MATCH($C501,'Policy Characteristics'!$C:$C,0)))</f>
        <v>Industry</v>
      </c>
      <c r="B501" s="427" t="str">
        <f>IF(ISBLANK(INDEX('Policy Characteristics'!B:B,MATCH($C501,'Policy Characteristics'!$C:$C,0))),"",INDEX('Policy Characteristics'!B:B,MATCH($C501,'Policy Characteristics'!$C:$C,0)))</f>
        <v>Industry Energy Efficiency Standards</v>
      </c>
      <c r="C501" s="431" t="str">
        <f t="shared" si="33"/>
        <v>Percentage Improvement in Eqpt Efficiency Standards above BAU</v>
      </c>
      <c r="D501" s="9" t="s">
        <v>3261</v>
      </c>
      <c r="E501" s="53" t="s">
        <v>2838</v>
      </c>
      <c r="F501" s="211" t="s">
        <v>2694</v>
      </c>
      <c r="G501" s="53" t="s">
        <v>2842</v>
      </c>
      <c r="H501" s="54">
        <v>1055</v>
      </c>
      <c r="I501" s="53" t="s">
        <v>45</v>
      </c>
      <c r="J501" s="429" t="str">
        <f>IF(ISBLANK(INDEX('Policy Characteristics'!D:D,MATCH($C501,'Policy Characteristics'!$C:$C,0))),"",INDEX('Policy Characteristics'!D:D,MATCH($C501,'Policy Characteristics'!$C:$C,0)))</f>
        <v>Industry Energy Efficiency Standards</v>
      </c>
      <c r="K501" s="427" t="str">
        <f>IF(ISBLANK(INDEX('Policy Characteristics'!E:E,MATCH($C501,'Policy Characteristics'!$C:$C,0))),"",INDEX('Policy Characteristics'!E:E,MATCH($C501,'Policy Characteristics'!$C:$C,0)))</f>
        <v>indst efficiency standards</v>
      </c>
      <c r="L501" s="450">
        <f>IF(ISBLANK(INDEX('Policy Characteristics'!F:F,MATCH($C501,'Policy Characteristics'!$C:$C,0))),"",INDEX('Policy Characteristics'!F:F,MATCH($C501,'Policy Characteristics'!$C:$C,0)))</f>
        <v>0</v>
      </c>
      <c r="M501" s="450">
        <f>IF(ISBLANK(INDEX('Policy Characteristics'!G:G,MATCH($C501,'Policy Characteristics'!$C:$C,0))),"",INDEX('Policy Characteristics'!G:G,MATCH($C501,'Policy Characteristics'!$C:$C,0)))</f>
        <v>0.25</v>
      </c>
      <c r="N501" s="450">
        <f>IF(ISBLANK(INDEX('Policy Characteristics'!H:H,MATCH($C501,'Policy Characteristics'!$C:$C,0))),"",INDEX('Policy Characteristics'!H:H,MATCH($C501,'Policy Characteristics'!$C:$C,0)))</f>
        <v>0.01</v>
      </c>
      <c r="O501" s="427" t="str">
        <f>IF(ISBLANK(INDEX('Policy Characteristics'!I:I,MATCH($C501,'Policy Characteristics'!$C:$C,0))),"",INDEX('Policy Characteristics'!I:I,MATCH($C501,'Policy Characteristics'!$C:$C,0)))</f>
        <v>% reduction in energy use</v>
      </c>
      <c r="P501" s="427" t="str">
        <f>IF(ISBLANK(INDEX('Policy Characteristics'!J:J,MATCH($C501,'Policy Characteristics'!$C:$C,0))),"",INDEX('Policy Characteristics'!J:J,MATCH($C501,'Policy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1" s="427" t="str">
        <f>IF(ISBLANK(INDEX('Policy Characteristics'!K:K,MATCH($C501,'Policy Characteristics'!$C:$C,0))),"",INDEX('Policy Characteristics'!K:K,MATCH($C501,'Policy Characteristics'!$C:$C,0)))</f>
        <v>industry-ag-main.html#eff-stds</v>
      </c>
      <c r="R501" s="427" t="str">
        <f>IF(ISBLANK(INDEX('Policy Characteristics'!L:L,MATCH($C501,'Policy Characteristics'!$C:$C,0))),"",INDEX('Policy Characteristics'!L:L,MATCH($C501,'Policy Characteristics'!$C:$C,0)))</f>
        <v>industry-energy-efficiency-standards.html</v>
      </c>
    </row>
    <row r="502" spans="1:18" s="5" customFormat="1" x14ac:dyDescent="0.75">
      <c r="A502" s="427" t="str">
        <f>IF(ISBLANK(INDEX('Policy Characteristics'!A:A,MATCH($C502,'Policy Characteristics'!$C:$C,0))),"",INDEX('Policy Characteristics'!A:A,MATCH($C502,'Policy Characteristics'!$C:$C,0)))</f>
        <v>Industry</v>
      </c>
      <c r="B502" s="427" t="str">
        <f>IF(ISBLANK(INDEX('Policy Characteristics'!B:B,MATCH($C502,'Policy Characteristics'!$C:$C,0))),"",INDEX('Policy Characteristics'!B:B,MATCH($C502,'Policy Characteristics'!$C:$C,0)))</f>
        <v>Industry Energy Efficiency Standards</v>
      </c>
      <c r="C502" s="431" t="str">
        <f t="shared" si="33"/>
        <v>Percentage Improvement in Eqpt Efficiency Standards above BAU</v>
      </c>
      <c r="D502" s="9" t="s">
        <v>3261</v>
      </c>
      <c r="E502" s="53" t="s">
        <v>2839</v>
      </c>
      <c r="F502" s="211" t="s">
        <v>2694</v>
      </c>
      <c r="G502" s="53" t="s">
        <v>2843</v>
      </c>
      <c r="H502" s="54">
        <v>1056</v>
      </c>
      <c r="I502" s="53" t="s">
        <v>45</v>
      </c>
      <c r="J502" s="429" t="str">
        <f>IF(ISBLANK(INDEX('Policy Characteristics'!D:D,MATCH($C502,'Policy Characteristics'!$C:$C,0))),"",INDEX('Policy Characteristics'!D:D,MATCH($C502,'Policy Characteristics'!$C:$C,0)))</f>
        <v>Industry Energy Efficiency Standards</v>
      </c>
      <c r="K502" s="427" t="str">
        <f>IF(ISBLANK(INDEX('Policy Characteristics'!E:E,MATCH($C502,'Policy Characteristics'!$C:$C,0))),"",INDEX('Policy Characteristics'!E:E,MATCH($C502,'Policy Characteristics'!$C:$C,0)))</f>
        <v>indst efficiency standards</v>
      </c>
      <c r="L502" s="450">
        <f>IF(ISBLANK(INDEX('Policy Characteristics'!F:F,MATCH($C502,'Policy Characteristics'!$C:$C,0))),"",INDEX('Policy Characteristics'!F:F,MATCH($C502,'Policy Characteristics'!$C:$C,0)))</f>
        <v>0</v>
      </c>
      <c r="M502" s="450">
        <f>IF(ISBLANK(INDEX('Policy Characteristics'!G:G,MATCH($C502,'Policy Characteristics'!$C:$C,0))),"",INDEX('Policy Characteristics'!G:G,MATCH($C502,'Policy Characteristics'!$C:$C,0)))</f>
        <v>0.25</v>
      </c>
      <c r="N502" s="450">
        <f>IF(ISBLANK(INDEX('Policy Characteristics'!H:H,MATCH($C502,'Policy Characteristics'!$C:$C,0))),"",INDEX('Policy Characteristics'!H:H,MATCH($C502,'Policy Characteristics'!$C:$C,0)))</f>
        <v>0.01</v>
      </c>
      <c r="O502" s="427" t="str">
        <f>IF(ISBLANK(INDEX('Policy Characteristics'!I:I,MATCH($C502,'Policy Characteristics'!$C:$C,0))),"",INDEX('Policy Characteristics'!I:I,MATCH($C502,'Policy Characteristics'!$C:$C,0)))</f>
        <v>% reduction in energy use</v>
      </c>
      <c r="P502" s="427" t="str">
        <f>IF(ISBLANK(INDEX('Policy Characteristics'!J:J,MATCH($C502,'Policy Characteristics'!$C:$C,0))),"",INDEX('Policy Characteristics'!J:J,MATCH($C502,'Policy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2" s="427" t="str">
        <f>IF(ISBLANK(INDEX('Policy Characteristics'!K:K,MATCH($C502,'Policy Characteristics'!$C:$C,0))),"",INDEX('Policy Characteristics'!K:K,MATCH($C502,'Policy Characteristics'!$C:$C,0)))</f>
        <v>industry-ag-main.html#eff-stds</v>
      </c>
      <c r="R502" s="427" t="str">
        <f>IF(ISBLANK(INDEX('Policy Characteristics'!L:L,MATCH($C502,'Policy Characteristics'!$C:$C,0))),"",INDEX('Policy Characteristics'!L:L,MATCH($C502,'Policy Characteristics'!$C:$C,0)))</f>
        <v>industry-energy-efficiency-standards.html</v>
      </c>
    </row>
    <row r="503" spans="1:18" s="5" customFormat="1" x14ac:dyDescent="0.75">
      <c r="A503" s="427" t="str">
        <f>IF(ISBLANK(INDEX('Policy Characteristics'!A:A,MATCH($C503,'Policy Characteristics'!$C:$C,0))),"",INDEX('Policy Characteristics'!A:A,MATCH($C503,'Policy Characteristics'!$C:$C,0)))</f>
        <v>Industry</v>
      </c>
      <c r="B503" s="427" t="str">
        <f>IF(ISBLANK(INDEX('Policy Characteristics'!B:B,MATCH($C503,'Policy Characteristics'!$C:$C,0))),"",INDEX('Policy Characteristics'!B:B,MATCH($C503,'Policy Characteristics'!$C:$C,0)))</f>
        <v>Industry Energy Efficiency Standards</v>
      </c>
      <c r="C503" s="431" t="str">
        <f t="shared" si="33"/>
        <v>Percentage Improvement in Eqpt Efficiency Standards above BAU</v>
      </c>
      <c r="D503" s="9" t="s">
        <v>3261</v>
      </c>
      <c r="E503" s="53" t="s">
        <v>2836</v>
      </c>
      <c r="F503" s="211" t="s">
        <v>2694</v>
      </c>
      <c r="G503" s="53" t="s">
        <v>2841</v>
      </c>
      <c r="H503" s="54">
        <v>1057</v>
      </c>
      <c r="I503" s="53" t="s">
        <v>46</v>
      </c>
      <c r="J503" s="429" t="str">
        <f>IF(ISBLANK(INDEX('Policy Characteristics'!D:D,MATCH($C503,'Policy Characteristics'!$C:$C,0))),"",INDEX('Policy Characteristics'!D:D,MATCH($C503,'Policy Characteristics'!$C:$C,0)))</f>
        <v>Industry Energy Efficiency Standards</v>
      </c>
      <c r="K503" s="427" t="str">
        <f>IF(ISBLANK(INDEX('Policy Characteristics'!E:E,MATCH($C503,'Policy Characteristics'!$C:$C,0))),"",INDEX('Policy Characteristics'!E:E,MATCH($C503,'Policy Characteristics'!$C:$C,0)))</f>
        <v>indst efficiency standards</v>
      </c>
      <c r="L503" s="450">
        <f>IF(ISBLANK(INDEX('Policy Characteristics'!F:F,MATCH($C503,'Policy Characteristics'!$C:$C,0))),"",INDEX('Policy Characteristics'!F:F,MATCH($C503,'Policy Characteristics'!$C:$C,0)))</f>
        <v>0</v>
      </c>
      <c r="M503" s="450">
        <f>IF(ISBLANK(INDEX('Policy Characteristics'!G:G,MATCH($C503,'Policy Characteristics'!$C:$C,0))),"",INDEX('Policy Characteristics'!G:G,MATCH($C503,'Policy Characteristics'!$C:$C,0)))</f>
        <v>0.25</v>
      </c>
      <c r="N503" s="450">
        <f>IF(ISBLANK(INDEX('Policy Characteristics'!H:H,MATCH($C503,'Policy Characteristics'!$C:$C,0))),"",INDEX('Policy Characteristics'!H:H,MATCH($C503,'Policy Characteristics'!$C:$C,0)))</f>
        <v>0.01</v>
      </c>
      <c r="O503" s="427" t="str">
        <f>IF(ISBLANK(INDEX('Policy Characteristics'!I:I,MATCH($C503,'Policy Characteristics'!$C:$C,0))),"",INDEX('Policy Characteristics'!I:I,MATCH($C503,'Policy Characteristics'!$C:$C,0)))</f>
        <v>% reduction in energy use</v>
      </c>
      <c r="P503" s="427" t="str">
        <f>IF(ISBLANK(INDEX('Policy Characteristics'!J:J,MATCH($C503,'Policy Characteristics'!$C:$C,0))),"",INDEX('Policy Characteristics'!J:J,MATCH($C503,'Policy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3" s="427" t="str">
        <f>IF(ISBLANK(INDEX('Policy Characteristics'!K:K,MATCH($C503,'Policy Characteristics'!$C:$C,0))),"",INDEX('Policy Characteristics'!K:K,MATCH($C503,'Policy Characteristics'!$C:$C,0)))</f>
        <v>industry-ag-main.html#eff-stds</v>
      </c>
      <c r="R503" s="427" t="str">
        <f>IF(ISBLANK(INDEX('Policy Characteristics'!L:L,MATCH($C503,'Policy Characteristics'!$C:$C,0))),"",INDEX('Policy Characteristics'!L:L,MATCH($C503,'Policy Characteristics'!$C:$C,0)))</f>
        <v>industry-energy-efficiency-standards.html</v>
      </c>
    </row>
    <row r="504" spans="1:18" s="5" customFormat="1" x14ac:dyDescent="0.75">
      <c r="A504" s="427" t="str">
        <f>IF(ISBLANK(INDEX('Policy Characteristics'!A:A,MATCH($C504,'Policy Characteristics'!$C:$C,0))),"",INDEX('Policy Characteristics'!A:A,MATCH($C504,'Policy Characteristics'!$C:$C,0)))</f>
        <v>Industry</v>
      </c>
      <c r="B504" s="427" t="str">
        <f>IF(ISBLANK(INDEX('Policy Characteristics'!B:B,MATCH($C504,'Policy Characteristics'!$C:$C,0))),"",INDEX('Policy Characteristics'!B:B,MATCH($C504,'Policy Characteristics'!$C:$C,0)))</f>
        <v>Industry Energy Efficiency Standards</v>
      </c>
      <c r="C504" s="431" t="str">
        <f t="shared" si="33"/>
        <v>Percentage Improvement in Eqpt Efficiency Standards above BAU</v>
      </c>
      <c r="D504" s="9" t="s">
        <v>3262</v>
      </c>
      <c r="E504" s="53" t="s">
        <v>2480</v>
      </c>
      <c r="F504" s="211" t="s">
        <v>3225</v>
      </c>
      <c r="G504" s="53" t="s">
        <v>2486</v>
      </c>
      <c r="H504" s="54">
        <v>1058</v>
      </c>
      <c r="I504" s="53" t="s">
        <v>45</v>
      </c>
      <c r="J504" s="429" t="str">
        <f>IF(ISBLANK(INDEX('Policy Characteristics'!D:D,MATCH($C504,'Policy Characteristics'!$C:$C,0))),"",INDEX('Policy Characteristics'!D:D,MATCH($C504,'Policy Characteristics'!$C:$C,0)))</f>
        <v>Industry Energy Efficiency Standards</v>
      </c>
      <c r="K504" s="427" t="str">
        <f>IF(ISBLANK(INDEX('Policy Characteristics'!E:E,MATCH($C504,'Policy Characteristics'!$C:$C,0))),"",INDEX('Policy Characteristics'!E:E,MATCH($C504,'Policy Characteristics'!$C:$C,0)))</f>
        <v>indst efficiency standards</v>
      </c>
      <c r="L504" s="450">
        <f>IF(ISBLANK(INDEX('Policy Characteristics'!F:F,MATCH($C504,'Policy Characteristics'!$C:$C,0))),"",INDEX('Policy Characteristics'!F:F,MATCH($C504,'Policy Characteristics'!$C:$C,0)))</f>
        <v>0</v>
      </c>
      <c r="M504" s="450">
        <f>IF(ISBLANK(INDEX('Policy Characteristics'!G:G,MATCH($C504,'Policy Characteristics'!$C:$C,0))),"",INDEX('Policy Characteristics'!G:G,MATCH($C504,'Policy Characteristics'!$C:$C,0)))</f>
        <v>0.25</v>
      </c>
      <c r="N504" s="450">
        <f>IF(ISBLANK(INDEX('Policy Characteristics'!H:H,MATCH($C504,'Policy Characteristics'!$C:$C,0))),"",INDEX('Policy Characteristics'!H:H,MATCH($C504,'Policy Characteristics'!$C:$C,0)))</f>
        <v>0.01</v>
      </c>
      <c r="O504" s="427" t="str">
        <f>IF(ISBLANK(INDEX('Policy Characteristics'!I:I,MATCH($C504,'Policy Characteristics'!$C:$C,0))),"",INDEX('Policy Characteristics'!I:I,MATCH($C504,'Policy Characteristics'!$C:$C,0)))</f>
        <v>% reduction in energy use</v>
      </c>
      <c r="P504" s="427" t="str">
        <f>IF(ISBLANK(INDEX('Policy Characteristics'!J:J,MATCH($C504,'Policy Characteristics'!$C:$C,0))),"",INDEX('Policy Characteristics'!J:J,MATCH($C504,'Policy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4" s="427" t="str">
        <f>IF(ISBLANK(INDEX('Policy Characteristics'!K:K,MATCH($C504,'Policy Characteristics'!$C:$C,0))),"",INDEX('Policy Characteristics'!K:K,MATCH($C504,'Policy Characteristics'!$C:$C,0)))</f>
        <v>industry-ag-main.html#eff-stds</v>
      </c>
      <c r="R504" s="427" t="str">
        <f>IF(ISBLANK(INDEX('Policy Characteristics'!L:L,MATCH($C504,'Policy Characteristics'!$C:$C,0))),"",INDEX('Policy Characteristics'!L:L,MATCH($C504,'Policy Characteristics'!$C:$C,0)))</f>
        <v>industry-energy-efficiency-standards.html</v>
      </c>
    </row>
    <row r="505" spans="1:18" s="5" customFormat="1" x14ac:dyDescent="0.75">
      <c r="A505" s="427" t="str">
        <f>IF(ISBLANK(INDEX('Policy Characteristics'!A:A,MATCH($C505,'Policy Characteristics'!$C:$C,0))),"",INDEX('Policy Characteristics'!A:A,MATCH($C505,'Policy Characteristics'!$C:$C,0)))</f>
        <v>Industry</v>
      </c>
      <c r="B505" s="427" t="str">
        <f>IF(ISBLANK(INDEX('Policy Characteristics'!B:B,MATCH($C505,'Policy Characteristics'!$C:$C,0))),"",INDEX('Policy Characteristics'!B:B,MATCH($C505,'Policy Characteristics'!$C:$C,0)))</f>
        <v>Industry Energy Efficiency Standards</v>
      </c>
      <c r="C505" s="431" t="str">
        <f t="shared" si="33"/>
        <v>Percentage Improvement in Eqpt Efficiency Standards above BAU</v>
      </c>
      <c r="D505" s="9" t="s">
        <v>3262</v>
      </c>
      <c r="E505" s="53" t="s">
        <v>2481</v>
      </c>
      <c r="F505" s="211" t="s">
        <v>3225</v>
      </c>
      <c r="G505" s="53" t="s">
        <v>2489</v>
      </c>
      <c r="H505" s="54">
        <v>1059</v>
      </c>
      <c r="I505" s="53" t="s">
        <v>45</v>
      </c>
      <c r="J505" s="429" t="str">
        <f>IF(ISBLANK(INDEX('Policy Characteristics'!D:D,MATCH($C505,'Policy Characteristics'!$C:$C,0))),"",INDEX('Policy Characteristics'!D:D,MATCH($C505,'Policy Characteristics'!$C:$C,0)))</f>
        <v>Industry Energy Efficiency Standards</v>
      </c>
      <c r="K505" s="427" t="str">
        <f>IF(ISBLANK(INDEX('Policy Characteristics'!E:E,MATCH($C505,'Policy Characteristics'!$C:$C,0))),"",INDEX('Policy Characteristics'!E:E,MATCH($C505,'Policy Characteristics'!$C:$C,0)))</f>
        <v>indst efficiency standards</v>
      </c>
      <c r="L505" s="450">
        <f>IF(ISBLANK(INDEX('Policy Characteristics'!F:F,MATCH($C505,'Policy Characteristics'!$C:$C,0))),"",INDEX('Policy Characteristics'!F:F,MATCH($C505,'Policy Characteristics'!$C:$C,0)))</f>
        <v>0</v>
      </c>
      <c r="M505" s="450">
        <f>IF(ISBLANK(INDEX('Policy Characteristics'!G:G,MATCH($C505,'Policy Characteristics'!$C:$C,0))),"",INDEX('Policy Characteristics'!G:G,MATCH($C505,'Policy Characteristics'!$C:$C,0)))</f>
        <v>0.25</v>
      </c>
      <c r="N505" s="450">
        <f>IF(ISBLANK(INDEX('Policy Characteristics'!H:H,MATCH($C505,'Policy Characteristics'!$C:$C,0))),"",INDEX('Policy Characteristics'!H:H,MATCH($C505,'Policy Characteristics'!$C:$C,0)))</f>
        <v>0.01</v>
      </c>
      <c r="O505" s="427" t="str">
        <f>IF(ISBLANK(INDEX('Policy Characteristics'!I:I,MATCH($C505,'Policy Characteristics'!$C:$C,0))),"",INDEX('Policy Characteristics'!I:I,MATCH($C505,'Policy Characteristics'!$C:$C,0)))</f>
        <v>% reduction in energy use</v>
      </c>
      <c r="P505" s="427" t="str">
        <f>IF(ISBLANK(INDEX('Policy Characteristics'!J:J,MATCH($C505,'Policy Characteristics'!$C:$C,0))),"",INDEX('Policy Characteristics'!J:J,MATCH($C505,'Policy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5" s="427" t="str">
        <f>IF(ISBLANK(INDEX('Policy Characteristics'!K:K,MATCH($C505,'Policy Characteristics'!$C:$C,0))),"",INDEX('Policy Characteristics'!K:K,MATCH($C505,'Policy Characteristics'!$C:$C,0)))</f>
        <v>industry-ag-main.html#eff-stds</v>
      </c>
      <c r="R505" s="427" t="str">
        <f>IF(ISBLANK(INDEX('Policy Characteristics'!L:L,MATCH($C505,'Policy Characteristics'!$C:$C,0))),"",INDEX('Policy Characteristics'!L:L,MATCH($C505,'Policy Characteristics'!$C:$C,0)))</f>
        <v>industry-energy-efficiency-standards.html</v>
      </c>
    </row>
    <row r="506" spans="1:18" s="5" customFormat="1" x14ac:dyDescent="0.75">
      <c r="A506" s="427" t="str">
        <f>IF(ISBLANK(INDEX('Policy Characteristics'!A:A,MATCH($C506,'Policy Characteristics'!$C:$C,0))),"",INDEX('Policy Characteristics'!A:A,MATCH($C506,'Policy Characteristics'!$C:$C,0)))</f>
        <v>Industry</v>
      </c>
      <c r="B506" s="427" t="str">
        <f>IF(ISBLANK(INDEX('Policy Characteristics'!B:B,MATCH($C506,'Policy Characteristics'!$C:$C,0))),"",INDEX('Policy Characteristics'!B:B,MATCH($C506,'Policy Characteristics'!$C:$C,0)))</f>
        <v>Industry Energy Efficiency Standards</v>
      </c>
      <c r="C506" s="431" t="str">
        <f t="shared" si="33"/>
        <v>Percentage Improvement in Eqpt Efficiency Standards above BAU</v>
      </c>
      <c r="D506" s="9" t="s">
        <v>3262</v>
      </c>
      <c r="E506" s="53" t="s">
        <v>2482</v>
      </c>
      <c r="F506" s="211" t="s">
        <v>3225</v>
      </c>
      <c r="G506" s="53" t="s">
        <v>2490</v>
      </c>
      <c r="H506" s="54">
        <v>1060</v>
      </c>
      <c r="I506" s="53" t="s">
        <v>45</v>
      </c>
      <c r="J506" s="429" t="str">
        <f>IF(ISBLANK(INDEX('Policy Characteristics'!D:D,MATCH($C506,'Policy Characteristics'!$C:$C,0))),"",INDEX('Policy Characteristics'!D:D,MATCH($C506,'Policy Characteristics'!$C:$C,0)))</f>
        <v>Industry Energy Efficiency Standards</v>
      </c>
      <c r="K506" s="427" t="str">
        <f>IF(ISBLANK(INDEX('Policy Characteristics'!E:E,MATCH($C506,'Policy Characteristics'!$C:$C,0))),"",INDEX('Policy Characteristics'!E:E,MATCH($C506,'Policy Characteristics'!$C:$C,0)))</f>
        <v>indst efficiency standards</v>
      </c>
      <c r="L506" s="450">
        <f>IF(ISBLANK(INDEX('Policy Characteristics'!F:F,MATCH($C506,'Policy Characteristics'!$C:$C,0))),"",INDEX('Policy Characteristics'!F:F,MATCH($C506,'Policy Characteristics'!$C:$C,0)))</f>
        <v>0</v>
      </c>
      <c r="M506" s="450">
        <f>IF(ISBLANK(INDEX('Policy Characteristics'!G:G,MATCH($C506,'Policy Characteristics'!$C:$C,0))),"",INDEX('Policy Characteristics'!G:G,MATCH($C506,'Policy Characteristics'!$C:$C,0)))</f>
        <v>0.25</v>
      </c>
      <c r="N506" s="450">
        <f>IF(ISBLANK(INDEX('Policy Characteristics'!H:H,MATCH($C506,'Policy Characteristics'!$C:$C,0))),"",INDEX('Policy Characteristics'!H:H,MATCH($C506,'Policy Characteristics'!$C:$C,0)))</f>
        <v>0.01</v>
      </c>
      <c r="O506" s="427" t="str">
        <f>IF(ISBLANK(INDEX('Policy Characteristics'!I:I,MATCH($C506,'Policy Characteristics'!$C:$C,0))),"",INDEX('Policy Characteristics'!I:I,MATCH($C506,'Policy Characteristics'!$C:$C,0)))</f>
        <v>% reduction in energy use</v>
      </c>
      <c r="P506" s="427" t="str">
        <f>IF(ISBLANK(INDEX('Policy Characteristics'!J:J,MATCH($C506,'Policy Characteristics'!$C:$C,0))),"",INDEX('Policy Characteristics'!J:J,MATCH($C506,'Policy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6" s="427" t="str">
        <f>IF(ISBLANK(INDEX('Policy Characteristics'!K:K,MATCH($C506,'Policy Characteristics'!$C:$C,0))),"",INDEX('Policy Characteristics'!K:K,MATCH($C506,'Policy Characteristics'!$C:$C,0)))</f>
        <v>industry-ag-main.html#eff-stds</v>
      </c>
      <c r="R506" s="427" t="str">
        <f>IF(ISBLANK(INDEX('Policy Characteristics'!L:L,MATCH($C506,'Policy Characteristics'!$C:$C,0))),"",INDEX('Policy Characteristics'!L:L,MATCH($C506,'Policy Characteristics'!$C:$C,0)))</f>
        <v>industry-energy-efficiency-standards.html</v>
      </c>
    </row>
    <row r="507" spans="1:18" s="5" customFormat="1" x14ac:dyDescent="0.75">
      <c r="A507" s="427" t="str">
        <f>IF(ISBLANK(INDEX('Policy Characteristics'!A:A,MATCH($C507,'Policy Characteristics'!$C:$C,0))),"",INDEX('Policy Characteristics'!A:A,MATCH($C507,'Policy Characteristics'!$C:$C,0)))</f>
        <v>Industry</v>
      </c>
      <c r="B507" s="427" t="str">
        <f>IF(ISBLANK(INDEX('Policy Characteristics'!B:B,MATCH($C507,'Policy Characteristics'!$C:$C,0))),"",INDEX('Policy Characteristics'!B:B,MATCH($C507,'Policy Characteristics'!$C:$C,0)))</f>
        <v>Industry Energy Efficiency Standards</v>
      </c>
      <c r="C507" s="431" t="str">
        <f t="shared" si="33"/>
        <v>Percentage Improvement in Eqpt Efficiency Standards above BAU</v>
      </c>
      <c r="D507" s="9" t="s">
        <v>3262</v>
      </c>
      <c r="E507" s="53" t="s">
        <v>2483</v>
      </c>
      <c r="F507" s="211" t="s">
        <v>3225</v>
      </c>
      <c r="G507" s="53" t="s">
        <v>2487</v>
      </c>
      <c r="H507" s="54">
        <v>1061</v>
      </c>
      <c r="I507" s="53" t="s">
        <v>46</v>
      </c>
      <c r="J507" s="429" t="str">
        <f>IF(ISBLANK(INDEX('Policy Characteristics'!D:D,MATCH($C507,'Policy Characteristics'!$C:$C,0))),"",INDEX('Policy Characteristics'!D:D,MATCH($C507,'Policy Characteristics'!$C:$C,0)))</f>
        <v>Industry Energy Efficiency Standards</v>
      </c>
      <c r="K507" s="427" t="str">
        <f>IF(ISBLANK(INDEX('Policy Characteristics'!E:E,MATCH($C507,'Policy Characteristics'!$C:$C,0))),"",INDEX('Policy Characteristics'!E:E,MATCH($C507,'Policy Characteristics'!$C:$C,0)))</f>
        <v>indst efficiency standards</v>
      </c>
      <c r="L507" s="450">
        <f>IF(ISBLANK(INDEX('Policy Characteristics'!F:F,MATCH($C507,'Policy Characteristics'!$C:$C,0))),"",INDEX('Policy Characteristics'!F:F,MATCH($C507,'Policy Characteristics'!$C:$C,0)))</f>
        <v>0</v>
      </c>
      <c r="M507" s="450">
        <f>IF(ISBLANK(INDEX('Policy Characteristics'!G:G,MATCH($C507,'Policy Characteristics'!$C:$C,0))),"",INDEX('Policy Characteristics'!G:G,MATCH($C507,'Policy Characteristics'!$C:$C,0)))</f>
        <v>0.25</v>
      </c>
      <c r="N507" s="450">
        <f>IF(ISBLANK(INDEX('Policy Characteristics'!H:H,MATCH($C507,'Policy Characteristics'!$C:$C,0))),"",INDEX('Policy Characteristics'!H:H,MATCH($C507,'Policy Characteristics'!$C:$C,0)))</f>
        <v>0.01</v>
      </c>
      <c r="O507" s="427" t="str">
        <f>IF(ISBLANK(INDEX('Policy Characteristics'!I:I,MATCH($C507,'Policy Characteristics'!$C:$C,0))),"",INDEX('Policy Characteristics'!I:I,MATCH($C507,'Policy Characteristics'!$C:$C,0)))</f>
        <v>% reduction in energy use</v>
      </c>
      <c r="P507" s="427" t="str">
        <f>IF(ISBLANK(INDEX('Policy Characteristics'!J:J,MATCH($C507,'Policy Characteristics'!$C:$C,0))),"",INDEX('Policy Characteristics'!J:J,MATCH($C507,'Policy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7" s="427" t="str">
        <f>IF(ISBLANK(INDEX('Policy Characteristics'!K:K,MATCH($C507,'Policy Characteristics'!$C:$C,0))),"",INDEX('Policy Characteristics'!K:K,MATCH($C507,'Policy Characteristics'!$C:$C,0)))</f>
        <v>industry-ag-main.html#eff-stds</v>
      </c>
      <c r="R507" s="427" t="str">
        <f>IF(ISBLANK(INDEX('Policy Characteristics'!L:L,MATCH($C507,'Policy Characteristics'!$C:$C,0))),"",INDEX('Policy Characteristics'!L:L,MATCH($C507,'Policy Characteristics'!$C:$C,0)))</f>
        <v>industry-energy-efficiency-standards.html</v>
      </c>
    </row>
    <row r="508" spans="1:18" s="5" customFormat="1" x14ac:dyDescent="0.75">
      <c r="A508" s="427" t="str">
        <f>IF(ISBLANK(INDEX('Policy Characteristics'!A:A,MATCH($C508,'Policy Characteristics'!$C:$C,0))),"",INDEX('Policy Characteristics'!A:A,MATCH($C508,'Policy Characteristics'!$C:$C,0)))</f>
        <v>Industry</v>
      </c>
      <c r="B508" s="427" t="str">
        <f>IF(ISBLANK(INDEX('Policy Characteristics'!B:B,MATCH($C508,'Policy Characteristics'!$C:$C,0))),"",INDEX('Policy Characteristics'!B:B,MATCH($C508,'Policy Characteristics'!$C:$C,0)))</f>
        <v>Industry Energy Efficiency Standards</v>
      </c>
      <c r="C508" s="431" t="str">
        <f t="shared" si="33"/>
        <v>Percentage Improvement in Eqpt Efficiency Standards above BAU</v>
      </c>
      <c r="D508" s="9" t="s">
        <v>3262</v>
      </c>
      <c r="E508" s="53" t="s">
        <v>2484</v>
      </c>
      <c r="F508" s="211" t="s">
        <v>3225</v>
      </c>
      <c r="G508" s="53" t="s">
        <v>2488</v>
      </c>
      <c r="H508" s="54">
        <v>1062</v>
      </c>
      <c r="I508" s="53" t="s">
        <v>45</v>
      </c>
      <c r="J508" s="429" t="str">
        <f>IF(ISBLANK(INDEX('Policy Characteristics'!D:D,MATCH($C508,'Policy Characteristics'!$C:$C,0))),"",INDEX('Policy Characteristics'!D:D,MATCH($C508,'Policy Characteristics'!$C:$C,0)))</f>
        <v>Industry Energy Efficiency Standards</v>
      </c>
      <c r="K508" s="427" t="str">
        <f>IF(ISBLANK(INDEX('Policy Characteristics'!E:E,MATCH($C508,'Policy Characteristics'!$C:$C,0))),"",INDEX('Policy Characteristics'!E:E,MATCH($C508,'Policy Characteristics'!$C:$C,0)))</f>
        <v>indst efficiency standards</v>
      </c>
      <c r="L508" s="450">
        <f>IF(ISBLANK(INDEX('Policy Characteristics'!F:F,MATCH($C508,'Policy Characteristics'!$C:$C,0))),"",INDEX('Policy Characteristics'!F:F,MATCH($C508,'Policy Characteristics'!$C:$C,0)))</f>
        <v>0</v>
      </c>
      <c r="M508" s="450">
        <f>IF(ISBLANK(INDEX('Policy Characteristics'!G:G,MATCH($C508,'Policy Characteristics'!$C:$C,0))),"",INDEX('Policy Characteristics'!G:G,MATCH($C508,'Policy Characteristics'!$C:$C,0)))</f>
        <v>0.25</v>
      </c>
      <c r="N508" s="450">
        <f>IF(ISBLANK(INDEX('Policy Characteristics'!H:H,MATCH($C508,'Policy Characteristics'!$C:$C,0))),"",INDEX('Policy Characteristics'!H:H,MATCH($C508,'Policy Characteristics'!$C:$C,0)))</f>
        <v>0.01</v>
      </c>
      <c r="O508" s="427" t="str">
        <f>IF(ISBLANK(INDEX('Policy Characteristics'!I:I,MATCH($C508,'Policy Characteristics'!$C:$C,0))),"",INDEX('Policy Characteristics'!I:I,MATCH($C508,'Policy Characteristics'!$C:$C,0)))</f>
        <v>% reduction in energy use</v>
      </c>
      <c r="P508" s="427" t="str">
        <f>IF(ISBLANK(INDEX('Policy Characteristics'!J:J,MATCH($C508,'Policy Characteristics'!$C:$C,0))),"",INDEX('Policy Characteristics'!J:J,MATCH($C508,'Policy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8" s="427" t="str">
        <f>IF(ISBLANK(INDEX('Policy Characteristics'!K:K,MATCH($C508,'Policy Characteristics'!$C:$C,0))),"",INDEX('Policy Characteristics'!K:K,MATCH($C508,'Policy Characteristics'!$C:$C,0)))</f>
        <v>industry-ag-main.html#eff-stds</v>
      </c>
      <c r="R508" s="427" t="str">
        <f>IF(ISBLANK(INDEX('Policy Characteristics'!L:L,MATCH($C508,'Policy Characteristics'!$C:$C,0))),"",INDEX('Policy Characteristics'!L:L,MATCH($C508,'Policy Characteristics'!$C:$C,0)))</f>
        <v>industry-energy-efficiency-standards.html</v>
      </c>
    </row>
    <row r="509" spans="1:18" s="5" customFormat="1" x14ac:dyDescent="0.75">
      <c r="A509" s="427" t="str">
        <f>IF(ISBLANK(INDEX('Policy Characteristics'!A:A,MATCH($C509,'Policy Characteristics'!$C:$C,0))),"",INDEX('Policy Characteristics'!A:A,MATCH($C509,'Policy Characteristics'!$C:$C,0)))</f>
        <v>Industry</v>
      </c>
      <c r="B509" s="427" t="str">
        <f>IF(ISBLANK(INDEX('Policy Characteristics'!B:B,MATCH($C509,'Policy Characteristics'!$C:$C,0))),"",INDEX('Policy Characteristics'!B:B,MATCH($C509,'Policy Characteristics'!$C:$C,0)))</f>
        <v>Industry Energy Efficiency Standards</v>
      </c>
      <c r="C509" s="431" t="str">
        <f t="shared" si="33"/>
        <v>Percentage Improvement in Eqpt Efficiency Standards above BAU</v>
      </c>
      <c r="D509" s="9" t="s">
        <v>3262</v>
      </c>
      <c r="E509" s="53" t="s">
        <v>2485</v>
      </c>
      <c r="F509" s="211" t="s">
        <v>3225</v>
      </c>
      <c r="G509" s="53" t="s">
        <v>2491</v>
      </c>
      <c r="H509" s="54">
        <v>1063</v>
      </c>
      <c r="I509" s="53" t="s">
        <v>46</v>
      </c>
      <c r="J509" s="429" t="str">
        <f>IF(ISBLANK(INDEX('Policy Characteristics'!D:D,MATCH($C509,'Policy Characteristics'!$C:$C,0))),"",INDEX('Policy Characteristics'!D:D,MATCH($C509,'Policy Characteristics'!$C:$C,0)))</f>
        <v>Industry Energy Efficiency Standards</v>
      </c>
      <c r="K509" s="427" t="str">
        <f>IF(ISBLANK(INDEX('Policy Characteristics'!E:E,MATCH($C509,'Policy Characteristics'!$C:$C,0))),"",INDEX('Policy Characteristics'!E:E,MATCH($C509,'Policy Characteristics'!$C:$C,0)))</f>
        <v>indst efficiency standards</v>
      </c>
      <c r="L509" s="450">
        <f>IF(ISBLANK(INDEX('Policy Characteristics'!F:F,MATCH($C509,'Policy Characteristics'!$C:$C,0))),"",INDEX('Policy Characteristics'!F:F,MATCH($C509,'Policy Characteristics'!$C:$C,0)))</f>
        <v>0</v>
      </c>
      <c r="M509" s="450">
        <f>IF(ISBLANK(INDEX('Policy Characteristics'!G:G,MATCH($C509,'Policy Characteristics'!$C:$C,0))),"",INDEX('Policy Characteristics'!G:G,MATCH($C509,'Policy Characteristics'!$C:$C,0)))</f>
        <v>0.25</v>
      </c>
      <c r="N509" s="450">
        <f>IF(ISBLANK(INDEX('Policy Characteristics'!H:H,MATCH($C509,'Policy Characteristics'!$C:$C,0))),"",INDEX('Policy Characteristics'!H:H,MATCH($C509,'Policy Characteristics'!$C:$C,0)))</f>
        <v>0.01</v>
      </c>
      <c r="O509" s="427" t="str">
        <f>IF(ISBLANK(INDEX('Policy Characteristics'!I:I,MATCH($C509,'Policy Characteristics'!$C:$C,0))),"",INDEX('Policy Characteristics'!I:I,MATCH($C509,'Policy Characteristics'!$C:$C,0)))</f>
        <v>% reduction in energy use</v>
      </c>
      <c r="P509" s="427" t="str">
        <f>IF(ISBLANK(INDEX('Policy Characteristics'!J:J,MATCH($C509,'Policy Characteristics'!$C:$C,0))),"",INDEX('Policy Characteristics'!J:J,MATCH($C509,'Policy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9" s="427" t="str">
        <f>IF(ISBLANK(INDEX('Policy Characteristics'!K:K,MATCH($C509,'Policy Characteristics'!$C:$C,0))),"",INDEX('Policy Characteristics'!K:K,MATCH($C509,'Policy Characteristics'!$C:$C,0)))</f>
        <v>industry-ag-main.html#eff-stds</v>
      </c>
      <c r="R509" s="427" t="str">
        <f>IF(ISBLANK(INDEX('Policy Characteristics'!L:L,MATCH($C509,'Policy Characteristics'!$C:$C,0))),"",INDEX('Policy Characteristics'!L:L,MATCH($C509,'Policy Characteristics'!$C:$C,0)))</f>
        <v>industry-energy-efficiency-standards.html</v>
      </c>
    </row>
    <row r="510" spans="1:18" s="5" customFormat="1" x14ac:dyDescent="0.75">
      <c r="A510" s="427" t="str">
        <f>IF(ISBLANK(INDEX('Policy Characteristics'!A:A,MATCH($C510,'Policy Characteristics'!$C:$C,0))),"",INDEX('Policy Characteristics'!A:A,MATCH($C510,'Policy Characteristics'!$C:$C,0)))</f>
        <v>Industry</v>
      </c>
      <c r="B510" s="427" t="str">
        <f>IF(ISBLANK(INDEX('Policy Characteristics'!B:B,MATCH($C510,'Policy Characteristics'!$C:$C,0))),"",INDEX('Policy Characteristics'!B:B,MATCH($C510,'Policy Characteristics'!$C:$C,0)))</f>
        <v>Industry Energy Efficiency Standards</v>
      </c>
      <c r="C510" s="431" t="str">
        <f t="shared" si="33"/>
        <v>Percentage Improvement in Eqpt Efficiency Standards above BAU</v>
      </c>
      <c r="D510" s="9" t="s">
        <v>3262</v>
      </c>
      <c r="E510" s="53" t="s">
        <v>2837</v>
      </c>
      <c r="F510" s="211" t="s">
        <v>3225</v>
      </c>
      <c r="G510" s="53" t="s">
        <v>2840</v>
      </c>
      <c r="H510" s="54">
        <v>1064</v>
      </c>
      <c r="I510" s="53" t="s">
        <v>46</v>
      </c>
      <c r="J510" s="429" t="str">
        <f>IF(ISBLANK(INDEX('Policy Characteristics'!D:D,MATCH($C510,'Policy Characteristics'!$C:$C,0))),"",INDEX('Policy Characteristics'!D:D,MATCH($C510,'Policy Characteristics'!$C:$C,0)))</f>
        <v>Industry Energy Efficiency Standards</v>
      </c>
      <c r="K510" s="427" t="str">
        <f>IF(ISBLANK(INDEX('Policy Characteristics'!E:E,MATCH($C510,'Policy Characteristics'!$C:$C,0))),"",INDEX('Policy Characteristics'!E:E,MATCH($C510,'Policy Characteristics'!$C:$C,0)))</f>
        <v>indst efficiency standards</v>
      </c>
      <c r="L510" s="450">
        <f>IF(ISBLANK(INDEX('Policy Characteristics'!F:F,MATCH($C510,'Policy Characteristics'!$C:$C,0))),"",INDEX('Policy Characteristics'!F:F,MATCH($C510,'Policy Characteristics'!$C:$C,0)))</f>
        <v>0</v>
      </c>
      <c r="M510" s="450">
        <f>IF(ISBLANK(INDEX('Policy Characteristics'!G:G,MATCH($C510,'Policy Characteristics'!$C:$C,0))),"",INDEX('Policy Characteristics'!G:G,MATCH($C510,'Policy Characteristics'!$C:$C,0)))</f>
        <v>0.25</v>
      </c>
      <c r="N510" s="450">
        <f>IF(ISBLANK(INDEX('Policy Characteristics'!H:H,MATCH($C510,'Policy Characteristics'!$C:$C,0))),"",INDEX('Policy Characteristics'!H:H,MATCH($C510,'Policy Characteristics'!$C:$C,0)))</f>
        <v>0.01</v>
      </c>
      <c r="O510" s="427" t="str">
        <f>IF(ISBLANK(INDEX('Policy Characteristics'!I:I,MATCH($C510,'Policy Characteristics'!$C:$C,0))),"",INDEX('Policy Characteristics'!I:I,MATCH($C510,'Policy Characteristics'!$C:$C,0)))</f>
        <v>% reduction in energy use</v>
      </c>
      <c r="P510" s="427" t="str">
        <f>IF(ISBLANK(INDEX('Policy Characteristics'!J:J,MATCH($C510,'Policy Characteristics'!$C:$C,0))),"",INDEX('Policy Characteristics'!J:J,MATCH($C510,'Policy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0" s="427" t="str">
        <f>IF(ISBLANK(INDEX('Policy Characteristics'!K:K,MATCH($C510,'Policy Characteristics'!$C:$C,0))),"",INDEX('Policy Characteristics'!K:K,MATCH($C510,'Policy Characteristics'!$C:$C,0)))</f>
        <v>industry-ag-main.html#eff-stds</v>
      </c>
      <c r="R510" s="427" t="str">
        <f>IF(ISBLANK(INDEX('Policy Characteristics'!L:L,MATCH($C510,'Policy Characteristics'!$C:$C,0))),"",INDEX('Policy Characteristics'!L:L,MATCH($C510,'Policy Characteristics'!$C:$C,0)))</f>
        <v>industry-energy-efficiency-standards.html</v>
      </c>
    </row>
    <row r="511" spans="1:18" s="5" customFormat="1" x14ac:dyDescent="0.75">
      <c r="A511" s="427" t="str">
        <f>IF(ISBLANK(INDEX('Policy Characteristics'!A:A,MATCH($C511,'Policy Characteristics'!$C:$C,0))),"",INDEX('Policy Characteristics'!A:A,MATCH($C511,'Policy Characteristics'!$C:$C,0)))</f>
        <v>Industry</v>
      </c>
      <c r="B511" s="427" t="str">
        <f>IF(ISBLANK(INDEX('Policy Characteristics'!B:B,MATCH($C511,'Policy Characteristics'!$C:$C,0))),"",INDEX('Policy Characteristics'!B:B,MATCH($C511,'Policy Characteristics'!$C:$C,0)))</f>
        <v>Industry Energy Efficiency Standards</v>
      </c>
      <c r="C511" s="431" t="str">
        <f t="shared" si="33"/>
        <v>Percentage Improvement in Eqpt Efficiency Standards above BAU</v>
      </c>
      <c r="D511" s="9" t="s">
        <v>3262</v>
      </c>
      <c r="E511" s="53" t="s">
        <v>2838</v>
      </c>
      <c r="F511" s="211" t="s">
        <v>3225</v>
      </c>
      <c r="G511" s="53" t="s">
        <v>2842</v>
      </c>
      <c r="H511" s="54">
        <v>1065</v>
      </c>
      <c r="I511" s="53" t="s">
        <v>46</v>
      </c>
      <c r="J511" s="429" t="str">
        <f>IF(ISBLANK(INDEX('Policy Characteristics'!D:D,MATCH($C511,'Policy Characteristics'!$C:$C,0))),"",INDEX('Policy Characteristics'!D:D,MATCH($C511,'Policy Characteristics'!$C:$C,0)))</f>
        <v>Industry Energy Efficiency Standards</v>
      </c>
      <c r="K511" s="427" t="str">
        <f>IF(ISBLANK(INDEX('Policy Characteristics'!E:E,MATCH($C511,'Policy Characteristics'!$C:$C,0))),"",INDEX('Policy Characteristics'!E:E,MATCH($C511,'Policy Characteristics'!$C:$C,0)))</f>
        <v>indst efficiency standards</v>
      </c>
      <c r="L511" s="450">
        <f>IF(ISBLANK(INDEX('Policy Characteristics'!F:F,MATCH($C511,'Policy Characteristics'!$C:$C,0))),"",INDEX('Policy Characteristics'!F:F,MATCH($C511,'Policy Characteristics'!$C:$C,0)))</f>
        <v>0</v>
      </c>
      <c r="M511" s="450">
        <f>IF(ISBLANK(INDEX('Policy Characteristics'!G:G,MATCH($C511,'Policy Characteristics'!$C:$C,0))),"",INDEX('Policy Characteristics'!G:G,MATCH($C511,'Policy Characteristics'!$C:$C,0)))</f>
        <v>0.25</v>
      </c>
      <c r="N511" s="450">
        <f>IF(ISBLANK(INDEX('Policy Characteristics'!H:H,MATCH($C511,'Policy Characteristics'!$C:$C,0))),"",INDEX('Policy Characteristics'!H:H,MATCH($C511,'Policy Characteristics'!$C:$C,0)))</f>
        <v>0.01</v>
      </c>
      <c r="O511" s="427" t="str">
        <f>IF(ISBLANK(INDEX('Policy Characteristics'!I:I,MATCH($C511,'Policy Characteristics'!$C:$C,0))),"",INDEX('Policy Characteristics'!I:I,MATCH($C511,'Policy Characteristics'!$C:$C,0)))</f>
        <v>% reduction in energy use</v>
      </c>
      <c r="P511" s="427" t="str">
        <f>IF(ISBLANK(INDEX('Policy Characteristics'!J:J,MATCH($C511,'Policy Characteristics'!$C:$C,0))),"",INDEX('Policy Characteristics'!J:J,MATCH($C511,'Policy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1" s="427" t="str">
        <f>IF(ISBLANK(INDEX('Policy Characteristics'!K:K,MATCH($C511,'Policy Characteristics'!$C:$C,0))),"",INDEX('Policy Characteristics'!K:K,MATCH($C511,'Policy Characteristics'!$C:$C,0)))</f>
        <v>industry-ag-main.html#eff-stds</v>
      </c>
      <c r="R511" s="427" t="str">
        <f>IF(ISBLANK(INDEX('Policy Characteristics'!L:L,MATCH($C511,'Policy Characteristics'!$C:$C,0))),"",INDEX('Policy Characteristics'!L:L,MATCH($C511,'Policy Characteristics'!$C:$C,0)))</f>
        <v>industry-energy-efficiency-standards.html</v>
      </c>
    </row>
    <row r="512" spans="1:18" s="5" customFormat="1" x14ac:dyDescent="0.75">
      <c r="A512" s="427" t="str">
        <f>IF(ISBLANK(INDEX('Policy Characteristics'!A:A,MATCH($C512,'Policy Characteristics'!$C:$C,0))),"",INDEX('Policy Characteristics'!A:A,MATCH($C512,'Policy Characteristics'!$C:$C,0)))</f>
        <v>Industry</v>
      </c>
      <c r="B512" s="427" t="str">
        <f>IF(ISBLANK(INDEX('Policy Characteristics'!B:B,MATCH($C512,'Policy Characteristics'!$C:$C,0))),"",INDEX('Policy Characteristics'!B:B,MATCH($C512,'Policy Characteristics'!$C:$C,0)))</f>
        <v>Industry Energy Efficiency Standards</v>
      </c>
      <c r="C512" s="431" t="str">
        <f t="shared" si="33"/>
        <v>Percentage Improvement in Eqpt Efficiency Standards above BAU</v>
      </c>
      <c r="D512" s="9" t="s">
        <v>3262</v>
      </c>
      <c r="E512" s="53" t="s">
        <v>2839</v>
      </c>
      <c r="F512" s="211" t="s">
        <v>3225</v>
      </c>
      <c r="G512" s="53" t="s">
        <v>2843</v>
      </c>
      <c r="H512" s="54">
        <v>1066</v>
      </c>
      <c r="I512" s="53" t="s">
        <v>45</v>
      </c>
      <c r="J512" s="429" t="str">
        <f>IF(ISBLANK(INDEX('Policy Characteristics'!D:D,MATCH($C512,'Policy Characteristics'!$C:$C,0))),"",INDEX('Policy Characteristics'!D:D,MATCH($C512,'Policy Characteristics'!$C:$C,0)))</f>
        <v>Industry Energy Efficiency Standards</v>
      </c>
      <c r="K512" s="427" t="str">
        <f>IF(ISBLANK(INDEX('Policy Characteristics'!E:E,MATCH($C512,'Policy Characteristics'!$C:$C,0))),"",INDEX('Policy Characteristics'!E:E,MATCH($C512,'Policy Characteristics'!$C:$C,0)))</f>
        <v>indst efficiency standards</v>
      </c>
      <c r="L512" s="450">
        <f>IF(ISBLANK(INDEX('Policy Characteristics'!F:F,MATCH($C512,'Policy Characteristics'!$C:$C,0))),"",INDEX('Policy Characteristics'!F:F,MATCH($C512,'Policy Characteristics'!$C:$C,0)))</f>
        <v>0</v>
      </c>
      <c r="M512" s="450">
        <f>IF(ISBLANK(INDEX('Policy Characteristics'!G:G,MATCH($C512,'Policy Characteristics'!$C:$C,0))),"",INDEX('Policy Characteristics'!G:G,MATCH($C512,'Policy Characteristics'!$C:$C,0)))</f>
        <v>0.25</v>
      </c>
      <c r="N512" s="450">
        <f>IF(ISBLANK(INDEX('Policy Characteristics'!H:H,MATCH($C512,'Policy Characteristics'!$C:$C,0))),"",INDEX('Policy Characteristics'!H:H,MATCH($C512,'Policy Characteristics'!$C:$C,0)))</f>
        <v>0.01</v>
      </c>
      <c r="O512" s="427" t="str">
        <f>IF(ISBLANK(INDEX('Policy Characteristics'!I:I,MATCH($C512,'Policy Characteristics'!$C:$C,0))),"",INDEX('Policy Characteristics'!I:I,MATCH($C512,'Policy Characteristics'!$C:$C,0)))</f>
        <v>% reduction in energy use</v>
      </c>
      <c r="P512" s="427" t="str">
        <f>IF(ISBLANK(INDEX('Policy Characteristics'!J:J,MATCH($C512,'Policy Characteristics'!$C:$C,0))),"",INDEX('Policy Characteristics'!J:J,MATCH($C512,'Policy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2" s="427" t="str">
        <f>IF(ISBLANK(INDEX('Policy Characteristics'!K:K,MATCH($C512,'Policy Characteristics'!$C:$C,0))),"",INDEX('Policy Characteristics'!K:K,MATCH($C512,'Policy Characteristics'!$C:$C,0)))</f>
        <v>industry-ag-main.html#eff-stds</v>
      </c>
      <c r="R512" s="427" t="str">
        <f>IF(ISBLANK(INDEX('Policy Characteristics'!L:L,MATCH($C512,'Policy Characteristics'!$C:$C,0))),"",INDEX('Policy Characteristics'!L:L,MATCH($C512,'Policy Characteristics'!$C:$C,0)))</f>
        <v>industry-energy-efficiency-standards.html</v>
      </c>
    </row>
    <row r="513" spans="1:18" s="5" customFormat="1" x14ac:dyDescent="0.75">
      <c r="A513" s="427" t="str">
        <f>IF(ISBLANK(INDEX('Policy Characteristics'!A:A,MATCH($C513,'Policy Characteristics'!$C:$C,0))),"",INDEX('Policy Characteristics'!A:A,MATCH($C513,'Policy Characteristics'!$C:$C,0)))</f>
        <v>Industry</v>
      </c>
      <c r="B513" s="427" t="str">
        <f>IF(ISBLANK(INDEX('Policy Characteristics'!B:B,MATCH($C513,'Policy Characteristics'!$C:$C,0))),"",INDEX('Policy Characteristics'!B:B,MATCH($C513,'Policy Characteristics'!$C:$C,0)))</f>
        <v>Industry Energy Efficiency Standards</v>
      </c>
      <c r="C513" s="431" t="str">
        <f t="shared" si="33"/>
        <v>Percentage Improvement in Eqpt Efficiency Standards above BAU</v>
      </c>
      <c r="D513" s="9" t="s">
        <v>3262</v>
      </c>
      <c r="E513" s="53" t="s">
        <v>2836</v>
      </c>
      <c r="F513" s="211" t="s">
        <v>3225</v>
      </c>
      <c r="G513" s="53" t="s">
        <v>2841</v>
      </c>
      <c r="H513" s="54">
        <v>1067</v>
      </c>
      <c r="I513" s="53" t="s">
        <v>46</v>
      </c>
      <c r="J513" s="429" t="str">
        <f>IF(ISBLANK(INDEX('Policy Characteristics'!D:D,MATCH($C513,'Policy Characteristics'!$C:$C,0))),"",INDEX('Policy Characteristics'!D:D,MATCH($C513,'Policy Characteristics'!$C:$C,0)))</f>
        <v>Industry Energy Efficiency Standards</v>
      </c>
      <c r="K513" s="427" t="str">
        <f>IF(ISBLANK(INDEX('Policy Characteristics'!E:E,MATCH($C513,'Policy Characteristics'!$C:$C,0))),"",INDEX('Policy Characteristics'!E:E,MATCH($C513,'Policy Characteristics'!$C:$C,0)))</f>
        <v>indst efficiency standards</v>
      </c>
      <c r="L513" s="450">
        <f>IF(ISBLANK(INDEX('Policy Characteristics'!F:F,MATCH($C513,'Policy Characteristics'!$C:$C,0))),"",INDEX('Policy Characteristics'!F:F,MATCH($C513,'Policy Characteristics'!$C:$C,0)))</f>
        <v>0</v>
      </c>
      <c r="M513" s="450">
        <f>IF(ISBLANK(INDEX('Policy Characteristics'!G:G,MATCH($C513,'Policy Characteristics'!$C:$C,0))),"",INDEX('Policy Characteristics'!G:G,MATCH($C513,'Policy Characteristics'!$C:$C,0)))</f>
        <v>0.25</v>
      </c>
      <c r="N513" s="450">
        <f>IF(ISBLANK(INDEX('Policy Characteristics'!H:H,MATCH($C513,'Policy Characteristics'!$C:$C,0))),"",INDEX('Policy Characteristics'!H:H,MATCH($C513,'Policy Characteristics'!$C:$C,0)))</f>
        <v>0.01</v>
      </c>
      <c r="O513" s="427" t="str">
        <f>IF(ISBLANK(INDEX('Policy Characteristics'!I:I,MATCH($C513,'Policy Characteristics'!$C:$C,0))),"",INDEX('Policy Characteristics'!I:I,MATCH($C513,'Policy Characteristics'!$C:$C,0)))</f>
        <v>% reduction in energy use</v>
      </c>
      <c r="P513" s="427" t="str">
        <f>IF(ISBLANK(INDEX('Policy Characteristics'!J:J,MATCH($C513,'Policy Characteristics'!$C:$C,0))),"",INDEX('Policy Characteristics'!J:J,MATCH($C513,'Policy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3" s="427" t="str">
        <f>IF(ISBLANK(INDEX('Policy Characteristics'!K:K,MATCH($C513,'Policy Characteristics'!$C:$C,0))),"",INDEX('Policy Characteristics'!K:K,MATCH($C513,'Policy Characteristics'!$C:$C,0)))</f>
        <v>industry-ag-main.html#eff-stds</v>
      </c>
      <c r="R513" s="427" t="str">
        <f>IF(ISBLANK(INDEX('Policy Characteristics'!L:L,MATCH($C513,'Policy Characteristics'!$C:$C,0))),"",INDEX('Policy Characteristics'!L:L,MATCH($C513,'Policy Characteristics'!$C:$C,0)))</f>
        <v>industry-energy-efficiency-standards.html</v>
      </c>
    </row>
    <row r="514" spans="1:18" s="5" customFormat="1" x14ac:dyDescent="0.75">
      <c r="A514" s="427" t="str">
        <f>IF(ISBLANK(INDEX('Policy Characteristics'!A:A,MATCH($C514,'Policy Characteristics'!$C:$C,0))),"",INDEX('Policy Characteristics'!A:A,MATCH($C514,'Policy Characteristics'!$C:$C,0)))</f>
        <v>Industry</v>
      </c>
      <c r="B514" s="427" t="str">
        <f>IF(ISBLANK(INDEX('Policy Characteristics'!B:B,MATCH($C514,'Policy Characteristics'!$C:$C,0))),"",INDEX('Policy Characteristics'!B:B,MATCH($C514,'Policy Characteristics'!$C:$C,0)))</f>
        <v>Industry Energy Efficiency Standards</v>
      </c>
      <c r="C514" s="431" t="str">
        <f t="shared" si="33"/>
        <v>Percentage Improvement in Eqpt Efficiency Standards above BAU</v>
      </c>
      <c r="D514" s="9" t="s">
        <v>3263</v>
      </c>
      <c r="E514" s="53" t="s">
        <v>2480</v>
      </c>
      <c r="F514" s="211" t="s">
        <v>3226</v>
      </c>
      <c r="G514" s="53" t="s">
        <v>2486</v>
      </c>
      <c r="H514" s="54">
        <v>1068</v>
      </c>
      <c r="I514" s="53" t="s">
        <v>45</v>
      </c>
      <c r="J514" s="429" t="str">
        <f>IF(ISBLANK(INDEX('Policy Characteristics'!D:D,MATCH($C514,'Policy Characteristics'!$C:$C,0))),"",INDEX('Policy Characteristics'!D:D,MATCH($C514,'Policy Characteristics'!$C:$C,0)))</f>
        <v>Industry Energy Efficiency Standards</v>
      </c>
      <c r="K514" s="427" t="str">
        <f>IF(ISBLANK(INDEX('Policy Characteristics'!E:E,MATCH($C514,'Policy Characteristics'!$C:$C,0))),"",INDEX('Policy Characteristics'!E:E,MATCH($C514,'Policy Characteristics'!$C:$C,0)))</f>
        <v>indst efficiency standards</v>
      </c>
      <c r="L514" s="450">
        <f>IF(ISBLANK(INDEX('Policy Characteristics'!F:F,MATCH($C514,'Policy Characteristics'!$C:$C,0))),"",INDEX('Policy Characteristics'!F:F,MATCH($C514,'Policy Characteristics'!$C:$C,0)))</f>
        <v>0</v>
      </c>
      <c r="M514" s="450">
        <f>IF(ISBLANK(INDEX('Policy Characteristics'!G:G,MATCH($C514,'Policy Characteristics'!$C:$C,0))),"",INDEX('Policy Characteristics'!G:G,MATCH($C514,'Policy Characteristics'!$C:$C,0)))</f>
        <v>0.25</v>
      </c>
      <c r="N514" s="450">
        <f>IF(ISBLANK(INDEX('Policy Characteristics'!H:H,MATCH($C514,'Policy Characteristics'!$C:$C,0))),"",INDEX('Policy Characteristics'!H:H,MATCH($C514,'Policy Characteristics'!$C:$C,0)))</f>
        <v>0.01</v>
      </c>
      <c r="O514" s="427" t="str">
        <f>IF(ISBLANK(INDEX('Policy Characteristics'!I:I,MATCH($C514,'Policy Characteristics'!$C:$C,0))),"",INDEX('Policy Characteristics'!I:I,MATCH($C514,'Policy Characteristics'!$C:$C,0)))</f>
        <v>% reduction in energy use</v>
      </c>
      <c r="P514" s="427" t="str">
        <f>IF(ISBLANK(INDEX('Policy Characteristics'!J:J,MATCH($C514,'Policy Characteristics'!$C:$C,0))),"",INDEX('Policy Characteristics'!J:J,MATCH($C514,'Policy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4" s="427" t="str">
        <f>IF(ISBLANK(INDEX('Policy Characteristics'!K:K,MATCH($C514,'Policy Characteristics'!$C:$C,0))),"",INDEX('Policy Characteristics'!K:K,MATCH($C514,'Policy Characteristics'!$C:$C,0)))</f>
        <v>industry-ag-main.html#eff-stds</v>
      </c>
      <c r="R514" s="427" t="str">
        <f>IF(ISBLANK(INDEX('Policy Characteristics'!L:L,MATCH($C514,'Policy Characteristics'!$C:$C,0))),"",INDEX('Policy Characteristics'!L:L,MATCH($C514,'Policy Characteristics'!$C:$C,0)))</f>
        <v>industry-energy-efficiency-standards.html</v>
      </c>
    </row>
    <row r="515" spans="1:18" s="5" customFormat="1" x14ac:dyDescent="0.75">
      <c r="A515" s="427" t="str">
        <f>IF(ISBLANK(INDEX('Policy Characteristics'!A:A,MATCH($C515,'Policy Characteristics'!$C:$C,0))),"",INDEX('Policy Characteristics'!A:A,MATCH($C515,'Policy Characteristics'!$C:$C,0)))</f>
        <v>Industry</v>
      </c>
      <c r="B515" s="427" t="str">
        <f>IF(ISBLANK(INDEX('Policy Characteristics'!B:B,MATCH($C515,'Policy Characteristics'!$C:$C,0))),"",INDEX('Policy Characteristics'!B:B,MATCH($C515,'Policy Characteristics'!$C:$C,0)))</f>
        <v>Industry Energy Efficiency Standards</v>
      </c>
      <c r="C515" s="431" t="str">
        <f t="shared" si="33"/>
        <v>Percentage Improvement in Eqpt Efficiency Standards above BAU</v>
      </c>
      <c r="D515" s="9" t="s">
        <v>3263</v>
      </c>
      <c r="E515" s="53" t="s">
        <v>2481</v>
      </c>
      <c r="F515" s="211" t="s">
        <v>3226</v>
      </c>
      <c r="G515" s="53" t="s">
        <v>2489</v>
      </c>
      <c r="H515" s="54">
        <v>1069</v>
      </c>
      <c r="I515" s="53" t="s">
        <v>46</v>
      </c>
      <c r="J515" s="429" t="str">
        <f>IF(ISBLANK(INDEX('Policy Characteristics'!D:D,MATCH($C515,'Policy Characteristics'!$C:$C,0))),"",INDEX('Policy Characteristics'!D:D,MATCH($C515,'Policy Characteristics'!$C:$C,0)))</f>
        <v>Industry Energy Efficiency Standards</v>
      </c>
      <c r="K515" s="427" t="str">
        <f>IF(ISBLANK(INDEX('Policy Characteristics'!E:E,MATCH($C515,'Policy Characteristics'!$C:$C,0))),"",INDEX('Policy Characteristics'!E:E,MATCH($C515,'Policy Characteristics'!$C:$C,0)))</f>
        <v>indst efficiency standards</v>
      </c>
      <c r="L515" s="450">
        <f>IF(ISBLANK(INDEX('Policy Characteristics'!F:F,MATCH($C515,'Policy Characteristics'!$C:$C,0))),"",INDEX('Policy Characteristics'!F:F,MATCH($C515,'Policy Characteristics'!$C:$C,0)))</f>
        <v>0</v>
      </c>
      <c r="M515" s="450">
        <f>IF(ISBLANK(INDEX('Policy Characteristics'!G:G,MATCH($C515,'Policy Characteristics'!$C:$C,0))),"",INDEX('Policy Characteristics'!G:G,MATCH($C515,'Policy Characteristics'!$C:$C,0)))</f>
        <v>0.25</v>
      </c>
      <c r="N515" s="450">
        <f>IF(ISBLANK(INDEX('Policy Characteristics'!H:H,MATCH($C515,'Policy Characteristics'!$C:$C,0))),"",INDEX('Policy Characteristics'!H:H,MATCH($C515,'Policy Characteristics'!$C:$C,0)))</f>
        <v>0.01</v>
      </c>
      <c r="O515" s="427" t="str">
        <f>IF(ISBLANK(INDEX('Policy Characteristics'!I:I,MATCH($C515,'Policy Characteristics'!$C:$C,0))),"",INDEX('Policy Characteristics'!I:I,MATCH($C515,'Policy Characteristics'!$C:$C,0)))</f>
        <v>% reduction in energy use</v>
      </c>
      <c r="P515" s="427" t="str">
        <f>IF(ISBLANK(INDEX('Policy Characteristics'!J:J,MATCH($C515,'Policy Characteristics'!$C:$C,0))),"",INDEX('Policy Characteristics'!J:J,MATCH($C515,'Policy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5" s="427" t="str">
        <f>IF(ISBLANK(INDEX('Policy Characteristics'!K:K,MATCH($C515,'Policy Characteristics'!$C:$C,0))),"",INDEX('Policy Characteristics'!K:K,MATCH($C515,'Policy Characteristics'!$C:$C,0)))</f>
        <v>industry-ag-main.html#eff-stds</v>
      </c>
      <c r="R515" s="427" t="str">
        <f>IF(ISBLANK(INDEX('Policy Characteristics'!L:L,MATCH($C515,'Policy Characteristics'!$C:$C,0))),"",INDEX('Policy Characteristics'!L:L,MATCH($C515,'Policy Characteristics'!$C:$C,0)))</f>
        <v>industry-energy-efficiency-standards.html</v>
      </c>
    </row>
    <row r="516" spans="1:18" s="5" customFormat="1" x14ac:dyDescent="0.75">
      <c r="A516" s="427" t="str">
        <f>IF(ISBLANK(INDEX('Policy Characteristics'!A:A,MATCH($C516,'Policy Characteristics'!$C:$C,0))),"",INDEX('Policy Characteristics'!A:A,MATCH($C516,'Policy Characteristics'!$C:$C,0)))</f>
        <v>Industry</v>
      </c>
      <c r="B516" s="427" t="str">
        <f>IF(ISBLANK(INDEX('Policy Characteristics'!B:B,MATCH($C516,'Policy Characteristics'!$C:$C,0))),"",INDEX('Policy Characteristics'!B:B,MATCH($C516,'Policy Characteristics'!$C:$C,0)))</f>
        <v>Industry Energy Efficiency Standards</v>
      </c>
      <c r="C516" s="431" t="str">
        <f t="shared" si="33"/>
        <v>Percentage Improvement in Eqpt Efficiency Standards above BAU</v>
      </c>
      <c r="D516" s="9" t="s">
        <v>3263</v>
      </c>
      <c r="E516" s="53" t="s">
        <v>2482</v>
      </c>
      <c r="F516" s="211" t="s">
        <v>3226</v>
      </c>
      <c r="G516" s="53" t="s">
        <v>2490</v>
      </c>
      <c r="H516" s="54">
        <v>1070</v>
      </c>
      <c r="I516" s="53" t="s">
        <v>45</v>
      </c>
      <c r="J516" s="429" t="str">
        <f>IF(ISBLANK(INDEX('Policy Characteristics'!D:D,MATCH($C516,'Policy Characteristics'!$C:$C,0))),"",INDEX('Policy Characteristics'!D:D,MATCH($C516,'Policy Characteristics'!$C:$C,0)))</f>
        <v>Industry Energy Efficiency Standards</v>
      </c>
      <c r="K516" s="427" t="str">
        <f>IF(ISBLANK(INDEX('Policy Characteristics'!E:E,MATCH($C516,'Policy Characteristics'!$C:$C,0))),"",INDEX('Policy Characteristics'!E:E,MATCH($C516,'Policy Characteristics'!$C:$C,0)))</f>
        <v>indst efficiency standards</v>
      </c>
      <c r="L516" s="450">
        <f>IF(ISBLANK(INDEX('Policy Characteristics'!F:F,MATCH($C516,'Policy Characteristics'!$C:$C,0))),"",INDEX('Policy Characteristics'!F:F,MATCH($C516,'Policy Characteristics'!$C:$C,0)))</f>
        <v>0</v>
      </c>
      <c r="M516" s="450">
        <f>IF(ISBLANK(INDEX('Policy Characteristics'!G:G,MATCH($C516,'Policy Characteristics'!$C:$C,0))),"",INDEX('Policy Characteristics'!G:G,MATCH($C516,'Policy Characteristics'!$C:$C,0)))</f>
        <v>0.25</v>
      </c>
      <c r="N516" s="450">
        <f>IF(ISBLANK(INDEX('Policy Characteristics'!H:H,MATCH($C516,'Policy Characteristics'!$C:$C,0))),"",INDEX('Policy Characteristics'!H:H,MATCH($C516,'Policy Characteristics'!$C:$C,0)))</f>
        <v>0.01</v>
      </c>
      <c r="O516" s="427" t="str">
        <f>IF(ISBLANK(INDEX('Policy Characteristics'!I:I,MATCH($C516,'Policy Characteristics'!$C:$C,0))),"",INDEX('Policy Characteristics'!I:I,MATCH($C516,'Policy Characteristics'!$C:$C,0)))</f>
        <v>% reduction in energy use</v>
      </c>
      <c r="P516" s="427" t="str">
        <f>IF(ISBLANK(INDEX('Policy Characteristics'!J:J,MATCH($C516,'Policy Characteristics'!$C:$C,0))),"",INDEX('Policy Characteristics'!J:J,MATCH($C516,'Policy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6" s="427" t="str">
        <f>IF(ISBLANK(INDEX('Policy Characteristics'!K:K,MATCH($C516,'Policy Characteristics'!$C:$C,0))),"",INDEX('Policy Characteristics'!K:K,MATCH($C516,'Policy Characteristics'!$C:$C,0)))</f>
        <v>industry-ag-main.html#eff-stds</v>
      </c>
      <c r="R516" s="427" t="str">
        <f>IF(ISBLANK(INDEX('Policy Characteristics'!L:L,MATCH($C516,'Policy Characteristics'!$C:$C,0))),"",INDEX('Policy Characteristics'!L:L,MATCH($C516,'Policy Characteristics'!$C:$C,0)))</f>
        <v>industry-energy-efficiency-standards.html</v>
      </c>
    </row>
    <row r="517" spans="1:18" s="5" customFormat="1" x14ac:dyDescent="0.75">
      <c r="A517" s="427" t="str">
        <f>IF(ISBLANK(INDEX('Policy Characteristics'!A:A,MATCH($C517,'Policy Characteristics'!$C:$C,0))),"",INDEX('Policy Characteristics'!A:A,MATCH($C517,'Policy Characteristics'!$C:$C,0)))</f>
        <v>Industry</v>
      </c>
      <c r="B517" s="427" t="str">
        <f>IF(ISBLANK(INDEX('Policy Characteristics'!B:B,MATCH($C517,'Policy Characteristics'!$C:$C,0))),"",INDEX('Policy Characteristics'!B:B,MATCH($C517,'Policy Characteristics'!$C:$C,0)))</f>
        <v>Industry Energy Efficiency Standards</v>
      </c>
      <c r="C517" s="431" t="str">
        <f t="shared" si="33"/>
        <v>Percentage Improvement in Eqpt Efficiency Standards above BAU</v>
      </c>
      <c r="D517" s="9" t="s">
        <v>3263</v>
      </c>
      <c r="E517" s="53" t="s">
        <v>2483</v>
      </c>
      <c r="F517" s="211" t="s">
        <v>3226</v>
      </c>
      <c r="G517" s="53" t="s">
        <v>2487</v>
      </c>
      <c r="H517" s="54">
        <v>1071</v>
      </c>
      <c r="I517" s="53" t="s">
        <v>46</v>
      </c>
      <c r="J517" s="429" t="str">
        <f>IF(ISBLANK(INDEX('Policy Characteristics'!D:D,MATCH($C517,'Policy Characteristics'!$C:$C,0))),"",INDEX('Policy Characteristics'!D:D,MATCH($C517,'Policy Characteristics'!$C:$C,0)))</f>
        <v>Industry Energy Efficiency Standards</v>
      </c>
      <c r="K517" s="427" t="str">
        <f>IF(ISBLANK(INDEX('Policy Characteristics'!E:E,MATCH($C517,'Policy Characteristics'!$C:$C,0))),"",INDEX('Policy Characteristics'!E:E,MATCH($C517,'Policy Characteristics'!$C:$C,0)))</f>
        <v>indst efficiency standards</v>
      </c>
      <c r="L517" s="450">
        <f>IF(ISBLANK(INDEX('Policy Characteristics'!F:F,MATCH($C517,'Policy Characteristics'!$C:$C,0))),"",INDEX('Policy Characteristics'!F:F,MATCH($C517,'Policy Characteristics'!$C:$C,0)))</f>
        <v>0</v>
      </c>
      <c r="M517" s="450">
        <f>IF(ISBLANK(INDEX('Policy Characteristics'!G:G,MATCH($C517,'Policy Characteristics'!$C:$C,0))),"",INDEX('Policy Characteristics'!G:G,MATCH($C517,'Policy Characteristics'!$C:$C,0)))</f>
        <v>0.25</v>
      </c>
      <c r="N517" s="450">
        <f>IF(ISBLANK(INDEX('Policy Characteristics'!H:H,MATCH($C517,'Policy Characteristics'!$C:$C,0))),"",INDEX('Policy Characteristics'!H:H,MATCH($C517,'Policy Characteristics'!$C:$C,0)))</f>
        <v>0.01</v>
      </c>
      <c r="O517" s="427" t="str">
        <f>IF(ISBLANK(INDEX('Policy Characteristics'!I:I,MATCH($C517,'Policy Characteristics'!$C:$C,0))),"",INDEX('Policy Characteristics'!I:I,MATCH($C517,'Policy Characteristics'!$C:$C,0)))</f>
        <v>% reduction in energy use</v>
      </c>
      <c r="P517" s="427" t="str">
        <f>IF(ISBLANK(INDEX('Policy Characteristics'!J:J,MATCH($C517,'Policy Characteristics'!$C:$C,0))),"",INDEX('Policy Characteristics'!J:J,MATCH($C517,'Policy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7" s="427" t="str">
        <f>IF(ISBLANK(INDEX('Policy Characteristics'!K:K,MATCH($C517,'Policy Characteristics'!$C:$C,0))),"",INDEX('Policy Characteristics'!K:K,MATCH($C517,'Policy Characteristics'!$C:$C,0)))</f>
        <v>industry-ag-main.html#eff-stds</v>
      </c>
      <c r="R517" s="427" t="str">
        <f>IF(ISBLANK(INDEX('Policy Characteristics'!L:L,MATCH($C517,'Policy Characteristics'!$C:$C,0))),"",INDEX('Policy Characteristics'!L:L,MATCH($C517,'Policy Characteristics'!$C:$C,0)))</f>
        <v>industry-energy-efficiency-standards.html</v>
      </c>
    </row>
    <row r="518" spans="1:18" s="5" customFormat="1" x14ac:dyDescent="0.75">
      <c r="A518" s="427" t="str">
        <f>IF(ISBLANK(INDEX('Policy Characteristics'!A:A,MATCH($C518,'Policy Characteristics'!$C:$C,0))),"",INDEX('Policy Characteristics'!A:A,MATCH($C518,'Policy Characteristics'!$C:$C,0)))</f>
        <v>Industry</v>
      </c>
      <c r="B518" s="427" t="str">
        <f>IF(ISBLANK(INDEX('Policy Characteristics'!B:B,MATCH($C518,'Policy Characteristics'!$C:$C,0))),"",INDEX('Policy Characteristics'!B:B,MATCH($C518,'Policy Characteristics'!$C:$C,0)))</f>
        <v>Industry Energy Efficiency Standards</v>
      </c>
      <c r="C518" s="431" t="str">
        <f t="shared" si="33"/>
        <v>Percentage Improvement in Eqpt Efficiency Standards above BAU</v>
      </c>
      <c r="D518" s="9" t="s">
        <v>3263</v>
      </c>
      <c r="E518" s="53" t="s">
        <v>2484</v>
      </c>
      <c r="F518" s="211" t="s">
        <v>3226</v>
      </c>
      <c r="G518" s="53" t="s">
        <v>2488</v>
      </c>
      <c r="H518" s="54">
        <v>1072</v>
      </c>
      <c r="I518" s="53" t="s">
        <v>45</v>
      </c>
      <c r="J518" s="429" t="str">
        <f>IF(ISBLANK(INDEX('Policy Characteristics'!D:D,MATCH($C518,'Policy Characteristics'!$C:$C,0))),"",INDEX('Policy Characteristics'!D:D,MATCH($C518,'Policy Characteristics'!$C:$C,0)))</f>
        <v>Industry Energy Efficiency Standards</v>
      </c>
      <c r="K518" s="427" t="str">
        <f>IF(ISBLANK(INDEX('Policy Characteristics'!E:E,MATCH($C518,'Policy Characteristics'!$C:$C,0))),"",INDEX('Policy Characteristics'!E:E,MATCH($C518,'Policy Characteristics'!$C:$C,0)))</f>
        <v>indst efficiency standards</v>
      </c>
      <c r="L518" s="450">
        <f>IF(ISBLANK(INDEX('Policy Characteristics'!F:F,MATCH($C518,'Policy Characteristics'!$C:$C,0))),"",INDEX('Policy Characteristics'!F:F,MATCH($C518,'Policy Characteristics'!$C:$C,0)))</f>
        <v>0</v>
      </c>
      <c r="M518" s="450">
        <f>IF(ISBLANK(INDEX('Policy Characteristics'!G:G,MATCH($C518,'Policy Characteristics'!$C:$C,0))),"",INDEX('Policy Characteristics'!G:G,MATCH($C518,'Policy Characteristics'!$C:$C,0)))</f>
        <v>0.25</v>
      </c>
      <c r="N518" s="450">
        <f>IF(ISBLANK(INDEX('Policy Characteristics'!H:H,MATCH($C518,'Policy Characteristics'!$C:$C,0))),"",INDEX('Policy Characteristics'!H:H,MATCH($C518,'Policy Characteristics'!$C:$C,0)))</f>
        <v>0.01</v>
      </c>
      <c r="O518" s="427" t="str">
        <f>IF(ISBLANK(INDEX('Policy Characteristics'!I:I,MATCH($C518,'Policy Characteristics'!$C:$C,0))),"",INDEX('Policy Characteristics'!I:I,MATCH($C518,'Policy Characteristics'!$C:$C,0)))</f>
        <v>% reduction in energy use</v>
      </c>
      <c r="P518" s="427" t="str">
        <f>IF(ISBLANK(INDEX('Policy Characteristics'!J:J,MATCH($C518,'Policy Characteristics'!$C:$C,0))),"",INDEX('Policy Characteristics'!J:J,MATCH($C518,'Policy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8" s="427" t="str">
        <f>IF(ISBLANK(INDEX('Policy Characteristics'!K:K,MATCH($C518,'Policy Characteristics'!$C:$C,0))),"",INDEX('Policy Characteristics'!K:K,MATCH($C518,'Policy Characteristics'!$C:$C,0)))</f>
        <v>industry-ag-main.html#eff-stds</v>
      </c>
      <c r="R518" s="427" t="str">
        <f>IF(ISBLANK(INDEX('Policy Characteristics'!L:L,MATCH($C518,'Policy Characteristics'!$C:$C,0))),"",INDEX('Policy Characteristics'!L:L,MATCH($C518,'Policy Characteristics'!$C:$C,0)))</f>
        <v>industry-energy-efficiency-standards.html</v>
      </c>
    </row>
    <row r="519" spans="1:18" s="5" customFormat="1" x14ac:dyDescent="0.75">
      <c r="A519" s="427" t="str">
        <f>IF(ISBLANK(INDEX('Policy Characteristics'!A:A,MATCH($C519,'Policy Characteristics'!$C:$C,0))),"",INDEX('Policy Characteristics'!A:A,MATCH($C519,'Policy Characteristics'!$C:$C,0)))</f>
        <v>Industry</v>
      </c>
      <c r="B519" s="427" t="str">
        <f>IF(ISBLANK(INDEX('Policy Characteristics'!B:B,MATCH($C519,'Policy Characteristics'!$C:$C,0))),"",INDEX('Policy Characteristics'!B:B,MATCH($C519,'Policy Characteristics'!$C:$C,0)))</f>
        <v>Industry Energy Efficiency Standards</v>
      </c>
      <c r="C519" s="431" t="str">
        <f t="shared" si="33"/>
        <v>Percentage Improvement in Eqpt Efficiency Standards above BAU</v>
      </c>
      <c r="D519" s="9" t="s">
        <v>3263</v>
      </c>
      <c r="E519" s="53" t="s">
        <v>2485</v>
      </c>
      <c r="F519" s="211" t="s">
        <v>3226</v>
      </c>
      <c r="G519" s="53" t="s">
        <v>2491</v>
      </c>
      <c r="H519" s="54">
        <v>1073</v>
      </c>
      <c r="I519" s="53" t="s">
        <v>46</v>
      </c>
      <c r="J519" s="429" t="str">
        <f>IF(ISBLANK(INDEX('Policy Characteristics'!D:D,MATCH($C519,'Policy Characteristics'!$C:$C,0))),"",INDEX('Policy Characteristics'!D:D,MATCH($C519,'Policy Characteristics'!$C:$C,0)))</f>
        <v>Industry Energy Efficiency Standards</v>
      </c>
      <c r="K519" s="427" t="str">
        <f>IF(ISBLANK(INDEX('Policy Characteristics'!E:E,MATCH($C519,'Policy Characteristics'!$C:$C,0))),"",INDEX('Policy Characteristics'!E:E,MATCH($C519,'Policy Characteristics'!$C:$C,0)))</f>
        <v>indst efficiency standards</v>
      </c>
      <c r="L519" s="450">
        <f>IF(ISBLANK(INDEX('Policy Characteristics'!F:F,MATCH($C519,'Policy Characteristics'!$C:$C,0))),"",INDEX('Policy Characteristics'!F:F,MATCH($C519,'Policy Characteristics'!$C:$C,0)))</f>
        <v>0</v>
      </c>
      <c r="M519" s="450">
        <f>IF(ISBLANK(INDEX('Policy Characteristics'!G:G,MATCH($C519,'Policy Characteristics'!$C:$C,0))),"",INDEX('Policy Characteristics'!G:G,MATCH($C519,'Policy Characteristics'!$C:$C,0)))</f>
        <v>0.25</v>
      </c>
      <c r="N519" s="450">
        <f>IF(ISBLANK(INDEX('Policy Characteristics'!H:H,MATCH($C519,'Policy Characteristics'!$C:$C,0))),"",INDEX('Policy Characteristics'!H:H,MATCH($C519,'Policy Characteristics'!$C:$C,0)))</f>
        <v>0.01</v>
      </c>
      <c r="O519" s="427" t="str">
        <f>IF(ISBLANK(INDEX('Policy Characteristics'!I:I,MATCH($C519,'Policy Characteristics'!$C:$C,0))),"",INDEX('Policy Characteristics'!I:I,MATCH($C519,'Policy Characteristics'!$C:$C,0)))</f>
        <v>% reduction in energy use</v>
      </c>
      <c r="P519" s="427" t="str">
        <f>IF(ISBLANK(INDEX('Policy Characteristics'!J:J,MATCH($C519,'Policy Characteristics'!$C:$C,0))),"",INDEX('Policy Characteristics'!J:J,MATCH($C519,'Policy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9" s="427" t="str">
        <f>IF(ISBLANK(INDEX('Policy Characteristics'!K:K,MATCH($C519,'Policy Characteristics'!$C:$C,0))),"",INDEX('Policy Characteristics'!K:K,MATCH($C519,'Policy Characteristics'!$C:$C,0)))</f>
        <v>industry-ag-main.html#eff-stds</v>
      </c>
      <c r="R519" s="427" t="str">
        <f>IF(ISBLANK(INDEX('Policy Characteristics'!L:L,MATCH($C519,'Policy Characteristics'!$C:$C,0))),"",INDEX('Policy Characteristics'!L:L,MATCH($C519,'Policy Characteristics'!$C:$C,0)))</f>
        <v>industry-energy-efficiency-standards.html</v>
      </c>
    </row>
    <row r="520" spans="1:18" s="5" customFormat="1" x14ac:dyDescent="0.75">
      <c r="A520" s="427" t="str">
        <f>IF(ISBLANK(INDEX('Policy Characteristics'!A:A,MATCH($C520,'Policy Characteristics'!$C:$C,0))),"",INDEX('Policy Characteristics'!A:A,MATCH($C520,'Policy Characteristics'!$C:$C,0)))</f>
        <v>Industry</v>
      </c>
      <c r="B520" s="427" t="str">
        <f>IF(ISBLANK(INDEX('Policy Characteristics'!B:B,MATCH($C520,'Policy Characteristics'!$C:$C,0))),"",INDEX('Policy Characteristics'!B:B,MATCH($C520,'Policy Characteristics'!$C:$C,0)))</f>
        <v>Industry Energy Efficiency Standards</v>
      </c>
      <c r="C520" s="431" t="str">
        <f t="shared" si="33"/>
        <v>Percentage Improvement in Eqpt Efficiency Standards above BAU</v>
      </c>
      <c r="D520" s="9" t="s">
        <v>3263</v>
      </c>
      <c r="E520" s="53" t="s">
        <v>2837</v>
      </c>
      <c r="F520" s="211" t="s">
        <v>3226</v>
      </c>
      <c r="G520" s="53" t="s">
        <v>2840</v>
      </c>
      <c r="H520" s="54">
        <v>1074</v>
      </c>
      <c r="I520" s="53" t="s">
        <v>46</v>
      </c>
      <c r="J520" s="429" t="str">
        <f>IF(ISBLANK(INDEX('Policy Characteristics'!D:D,MATCH($C520,'Policy Characteristics'!$C:$C,0))),"",INDEX('Policy Characteristics'!D:D,MATCH($C520,'Policy Characteristics'!$C:$C,0)))</f>
        <v>Industry Energy Efficiency Standards</v>
      </c>
      <c r="K520" s="427" t="str">
        <f>IF(ISBLANK(INDEX('Policy Characteristics'!E:E,MATCH($C520,'Policy Characteristics'!$C:$C,0))),"",INDEX('Policy Characteristics'!E:E,MATCH($C520,'Policy Characteristics'!$C:$C,0)))</f>
        <v>indst efficiency standards</v>
      </c>
      <c r="L520" s="450">
        <f>IF(ISBLANK(INDEX('Policy Characteristics'!F:F,MATCH($C520,'Policy Characteristics'!$C:$C,0))),"",INDEX('Policy Characteristics'!F:F,MATCH($C520,'Policy Characteristics'!$C:$C,0)))</f>
        <v>0</v>
      </c>
      <c r="M520" s="450">
        <f>IF(ISBLANK(INDEX('Policy Characteristics'!G:G,MATCH($C520,'Policy Characteristics'!$C:$C,0))),"",INDEX('Policy Characteristics'!G:G,MATCH($C520,'Policy Characteristics'!$C:$C,0)))</f>
        <v>0.25</v>
      </c>
      <c r="N520" s="450">
        <f>IF(ISBLANK(INDEX('Policy Characteristics'!H:H,MATCH($C520,'Policy Characteristics'!$C:$C,0))),"",INDEX('Policy Characteristics'!H:H,MATCH($C520,'Policy Characteristics'!$C:$C,0)))</f>
        <v>0.01</v>
      </c>
      <c r="O520" s="427" t="str">
        <f>IF(ISBLANK(INDEX('Policy Characteristics'!I:I,MATCH($C520,'Policy Characteristics'!$C:$C,0))),"",INDEX('Policy Characteristics'!I:I,MATCH($C520,'Policy Characteristics'!$C:$C,0)))</f>
        <v>% reduction in energy use</v>
      </c>
      <c r="P520" s="427" t="str">
        <f>IF(ISBLANK(INDEX('Policy Characteristics'!J:J,MATCH($C520,'Policy Characteristics'!$C:$C,0))),"",INDEX('Policy Characteristics'!J:J,MATCH($C520,'Policy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0" s="427" t="str">
        <f>IF(ISBLANK(INDEX('Policy Characteristics'!K:K,MATCH($C520,'Policy Characteristics'!$C:$C,0))),"",INDEX('Policy Characteristics'!K:K,MATCH($C520,'Policy Characteristics'!$C:$C,0)))</f>
        <v>industry-ag-main.html#eff-stds</v>
      </c>
      <c r="R520" s="427" t="str">
        <f>IF(ISBLANK(INDEX('Policy Characteristics'!L:L,MATCH($C520,'Policy Characteristics'!$C:$C,0))),"",INDEX('Policy Characteristics'!L:L,MATCH($C520,'Policy Characteristics'!$C:$C,0)))</f>
        <v>industry-energy-efficiency-standards.html</v>
      </c>
    </row>
    <row r="521" spans="1:18" s="5" customFormat="1" x14ac:dyDescent="0.75">
      <c r="A521" s="427" t="str">
        <f>IF(ISBLANK(INDEX('Policy Characteristics'!A:A,MATCH($C521,'Policy Characteristics'!$C:$C,0))),"",INDEX('Policy Characteristics'!A:A,MATCH($C521,'Policy Characteristics'!$C:$C,0)))</f>
        <v>Industry</v>
      </c>
      <c r="B521" s="427" t="str">
        <f>IF(ISBLANK(INDEX('Policy Characteristics'!B:B,MATCH($C521,'Policy Characteristics'!$C:$C,0))),"",INDEX('Policy Characteristics'!B:B,MATCH($C521,'Policy Characteristics'!$C:$C,0)))</f>
        <v>Industry Energy Efficiency Standards</v>
      </c>
      <c r="C521" s="431" t="str">
        <f t="shared" si="33"/>
        <v>Percentage Improvement in Eqpt Efficiency Standards above BAU</v>
      </c>
      <c r="D521" s="9" t="s">
        <v>3263</v>
      </c>
      <c r="E521" s="53" t="s">
        <v>2838</v>
      </c>
      <c r="F521" s="211" t="s">
        <v>3226</v>
      </c>
      <c r="G521" s="53" t="s">
        <v>2842</v>
      </c>
      <c r="H521" s="54">
        <v>1075</v>
      </c>
      <c r="I521" s="53" t="s">
        <v>46</v>
      </c>
      <c r="J521" s="429" t="str">
        <f>IF(ISBLANK(INDEX('Policy Characteristics'!D:D,MATCH($C521,'Policy Characteristics'!$C:$C,0))),"",INDEX('Policy Characteristics'!D:D,MATCH($C521,'Policy Characteristics'!$C:$C,0)))</f>
        <v>Industry Energy Efficiency Standards</v>
      </c>
      <c r="K521" s="427" t="str">
        <f>IF(ISBLANK(INDEX('Policy Characteristics'!E:E,MATCH($C521,'Policy Characteristics'!$C:$C,0))),"",INDEX('Policy Characteristics'!E:E,MATCH($C521,'Policy Characteristics'!$C:$C,0)))</f>
        <v>indst efficiency standards</v>
      </c>
      <c r="L521" s="450">
        <f>IF(ISBLANK(INDEX('Policy Characteristics'!F:F,MATCH($C521,'Policy Characteristics'!$C:$C,0))),"",INDEX('Policy Characteristics'!F:F,MATCH($C521,'Policy Characteristics'!$C:$C,0)))</f>
        <v>0</v>
      </c>
      <c r="M521" s="450">
        <f>IF(ISBLANK(INDEX('Policy Characteristics'!G:G,MATCH($C521,'Policy Characteristics'!$C:$C,0))),"",INDEX('Policy Characteristics'!G:G,MATCH($C521,'Policy Characteristics'!$C:$C,0)))</f>
        <v>0.25</v>
      </c>
      <c r="N521" s="450">
        <f>IF(ISBLANK(INDEX('Policy Characteristics'!H:H,MATCH($C521,'Policy Characteristics'!$C:$C,0))),"",INDEX('Policy Characteristics'!H:H,MATCH($C521,'Policy Characteristics'!$C:$C,0)))</f>
        <v>0.01</v>
      </c>
      <c r="O521" s="427" t="str">
        <f>IF(ISBLANK(INDEX('Policy Characteristics'!I:I,MATCH($C521,'Policy Characteristics'!$C:$C,0))),"",INDEX('Policy Characteristics'!I:I,MATCH($C521,'Policy Characteristics'!$C:$C,0)))</f>
        <v>% reduction in energy use</v>
      </c>
      <c r="P521" s="427" t="str">
        <f>IF(ISBLANK(INDEX('Policy Characteristics'!J:J,MATCH($C521,'Policy Characteristics'!$C:$C,0))),"",INDEX('Policy Characteristics'!J:J,MATCH($C521,'Policy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1" s="427" t="str">
        <f>IF(ISBLANK(INDEX('Policy Characteristics'!K:K,MATCH($C521,'Policy Characteristics'!$C:$C,0))),"",INDEX('Policy Characteristics'!K:K,MATCH($C521,'Policy Characteristics'!$C:$C,0)))</f>
        <v>industry-ag-main.html#eff-stds</v>
      </c>
      <c r="R521" s="427" t="str">
        <f>IF(ISBLANK(INDEX('Policy Characteristics'!L:L,MATCH($C521,'Policy Characteristics'!$C:$C,0))),"",INDEX('Policy Characteristics'!L:L,MATCH($C521,'Policy Characteristics'!$C:$C,0)))</f>
        <v>industry-energy-efficiency-standards.html</v>
      </c>
    </row>
    <row r="522" spans="1:18" s="5" customFormat="1" x14ac:dyDescent="0.75">
      <c r="A522" s="427" t="str">
        <f>IF(ISBLANK(INDEX('Policy Characteristics'!A:A,MATCH($C522,'Policy Characteristics'!$C:$C,0))),"",INDEX('Policy Characteristics'!A:A,MATCH($C522,'Policy Characteristics'!$C:$C,0)))</f>
        <v>Industry</v>
      </c>
      <c r="B522" s="427" t="str">
        <f>IF(ISBLANK(INDEX('Policy Characteristics'!B:B,MATCH($C522,'Policy Characteristics'!$C:$C,0))),"",INDEX('Policy Characteristics'!B:B,MATCH($C522,'Policy Characteristics'!$C:$C,0)))</f>
        <v>Industry Energy Efficiency Standards</v>
      </c>
      <c r="C522" s="431" t="str">
        <f t="shared" si="33"/>
        <v>Percentage Improvement in Eqpt Efficiency Standards above BAU</v>
      </c>
      <c r="D522" s="9" t="s">
        <v>3263</v>
      </c>
      <c r="E522" s="53" t="s">
        <v>2839</v>
      </c>
      <c r="F522" s="211" t="s">
        <v>3226</v>
      </c>
      <c r="G522" s="53" t="s">
        <v>2843</v>
      </c>
      <c r="H522" s="54">
        <v>1076</v>
      </c>
      <c r="I522" s="53" t="s">
        <v>45</v>
      </c>
      <c r="J522" s="429" t="str">
        <f>IF(ISBLANK(INDEX('Policy Characteristics'!D:D,MATCH($C522,'Policy Characteristics'!$C:$C,0))),"",INDEX('Policy Characteristics'!D:D,MATCH($C522,'Policy Characteristics'!$C:$C,0)))</f>
        <v>Industry Energy Efficiency Standards</v>
      </c>
      <c r="K522" s="427" t="str">
        <f>IF(ISBLANK(INDEX('Policy Characteristics'!E:E,MATCH($C522,'Policy Characteristics'!$C:$C,0))),"",INDEX('Policy Characteristics'!E:E,MATCH($C522,'Policy Characteristics'!$C:$C,0)))</f>
        <v>indst efficiency standards</v>
      </c>
      <c r="L522" s="450">
        <f>IF(ISBLANK(INDEX('Policy Characteristics'!F:F,MATCH($C522,'Policy Characteristics'!$C:$C,0))),"",INDEX('Policy Characteristics'!F:F,MATCH($C522,'Policy Characteristics'!$C:$C,0)))</f>
        <v>0</v>
      </c>
      <c r="M522" s="450">
        <f>IF(ISBLANK(INDEX('Policy Characteristics'!G:G,MATCH($C522,'Policy Characteristics'!$C:$C,0))),"",INDEX('Policy Characteristics'!G:G,MATCH($C522,'Policy Characteristics'!$C:$C,0)))</f>
        <v>0.25</v>
      </c>
      <c r="N522" s="450">
        <f>IF(ISBLANK(INDEX('Policy Characteristics'!H:H,MATCH($C522,'Policy Characteristics'!$C:$C,0))),"",INDEX('Policy Characteristics'!H:H,MATCH($C522,'Policy Characteristics'!$C:$C,0)))</f>
        <v>0.01</v>
      </c>
      <c r="O522" s="427" t="str">
        <f>IF(ISBLANK(INDEX('Policy Characteristics'!I:I,MATCH($C522,'Policy Characteristics'!$C:$C,0))),"",INDEX('Policy Characteristics'!I:I,MATCH($C522,'Policy Characteristics'!$C:$C,0)))</f>
        <v>% reduction in energy use</v>
      </c>
      <c r="P522" s="427" t="str">
        <f>IF(ISBLANK(INDEX('Policy Characteristics'!J:J,MATCH($C522,'Policy Characteristics'!$C:$C,0))),"",INDEX('Policy Characteristics'!J:J,MATCH($C522,'Policy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2" s="427" t="str">
        <f>IF(ISBLANK(INDEX('Policy Characteristics'!K:K,MATCH($C522,'Policy Characteristics'!$C:$C,0))),"",INDEX('Policy Characteristics'!K:K,MATCH($C522,'Policy Characteristics'!$C:$C,0)))</f>
        <v>industry-ag-main.html#eff-stds</v>
      </c>
      <c r="R522" s="427" t="str">
        <f>IF(ISBLANK(INDEX('Policy Characteristics'!L:L,MATCH($C522,'Policy Characteristics'!$C:$C,0))),"",INDEX('Policy Characteristics'!L:L,MATCH($C522,'Policy Characteristics'!$C:$C,0)))</f>
        <v>industry-energy-efficiency-standards.html</v>
      </c>
    </row>
    <row r="523" spans="1:18" s="5" customFormat="1" x14ac:dyDescent="0.75">
      <c r="A523" s="427" t="str">
        <f>IF(ISBLANK(INDEX('Policy Characteristics'!A:A,MATCH($C523,'Policy Characteristics'!$C:$C,0))),"",INDEX('Policy Characteristics'!A:A,MATCH($C523,'Policy Characteristics'!$C:$C,0)))</f>
        <v>Industry</v>
      </c>
      <c r="B523" s="427" t="str">
        <f>IF(ISBLANK(INDEX('Policy Characteristics'!B:B,MATCH($C523,'Policy Characteristics'!$C:$C,0))),"",INDEX('Policy Characteristics'!B:B,MATCH($C523,'Policy Characteristics'!$C:$C,0)))</f>
        <v>Industry Energy Efficiency Standards</v>
      </c>
      <c r="C523" s="431" t="str">
        <f t="shared" si="33"/>
        <v>Percentage Improvement in Eqpt Efficiency Standards above BAU</v>
      </c>
      <c r="D523" s="9" t="s">
        <v>3263</v>
      </c>
      <c r="E523" s="53" t="s">
        <v>2836</v>
      </c>
      <c r="F523" s="211" t="s">
        <v>3226</v>
      </c>
      <c r="G523" s="53" t="s">
        <v>2841</v>
      </c>
      <c r="H523" s="54">
        <v>1077</v>
      </c>
      <c r="I523" s="53" t="s">
        <v>46</v>
      </c>
      <c r="J523" s="429" t="str">
        <f>IF(ISBLANK(INDEX('Policy Characteristics'!D:D,MATCH($C523,'Policy Characteristics'!$C:$C,0))),"",INDEX('Policy Characteristics'!D:D,MATCH($C523,'Policy Characteristics'!$C:$C,0)))</f>
        <v>Industry Energy Efficiency Standards</v>
      </c>
      <c r="K523" s="427" t="str">
        <f>IF(ISBLANK(INDEX('Policy Characteristics'!E:E,MATCH($C523,'Policy Characteristics'!$C:$C,0))),"",INDEX('Policy Characteristics'!E:E,MATCH($C523,'Policy Characteristics'!$C:$C,0)))</f>
        <v>indst efficiency standards</v>
      </c>
      <c r="L523" s="450">
        <f>IF(ISBLANK(INDEX('Policy Characteristics'!F:F,MATCH($C523,'Policy Characteristics'!$C:$C,0))),"",INDEX('Policy Characteristics'!F:F,MATCH($C523,'Policy Characteristics'!$C:$C,0)))</f>
        <v>0</v>
      </c>
      <c r="M523" s="450">
        <f>IF(ISBLANK(INDEX('Policy Characteristics'!G:G,MATCH($C523,'Policy Characteristics'!$C:$C,0))),"",INDEX('Policy Characteristics'!G:G,MATCH($C523,'Policy Characteristics'!$C:$C,0)))</f>
        <v>0.25</v>
      </c>
      <c r="N523" s="450">
        <f>IF(ISBLANK(INDEX('Policy Characteristics'!H:H,MATCH($C523,'Policy Characteristics'!$C:$C,0))),"",INDEX('Policy Characteristics'!H:H,MATCH($C523,'Policy Characteristics'!$C:$C,0)))</f>
        <v>0.01</v>
      </c>
      <c r="O523" s="427" t="str">
        <f>IF(ISBLANK(INDEX('Policy Characteristics'!I:I,MATCH($C523,'Policy Characteristics'!$C:$C,0))),"",INDEX('Policy Characteristics'!I:I,MATCH($C523,'Policy Characteristics'!$C:$C,0)))</f>
        <v>% reduction in energy use</v>
      </c>
      <c r="P523" s="427" t="str">
        <f>IF(ISBLANK(INDEX('Policy Characteristics'!J:J,MATCH($C523,'Policy Characteristics'!$C:$C,0))),"",INDEX('Policy Characteristics'!J:J,MATCH($C523,'Policy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3" s="427" t="str">
        <f>IF(ISBLANK(INDEX('Policy Characteristics'!K:K,MATCH($C523,'Policy Characteristics'!$C:$C,0))),"",INDEX('Policy Characteristics'!K:K,MATCH($C523,'Policy Characteristics'!$C:$C,0)))</f>
        <v>industry-ag-main.html#eff-stds</v>
      </c>
      <c r="R523" s="427" t="str">
        <f>IF(ISBLANK(INDEX('Policy Characteristics'!L:L,MATCH($C523,'Policy Characteristics'!$C:$C,0))),"",INDEX('Policy Characteristics'!L:L,MATCH($C523,'Policy Characteristics'!$C:$C,0)))</f>
        <v>industry-energy-efficiency-standards.html</v>
      </c>
    </row>
    <row r="524" spans="1:18" s="5" customFormat="1" x14ac:dyDescent="0.75">
      <c r="A524" s="427" t="str">
        <f>IF(ISBLANK(INDEX('Policy Characteristics'!A:A,MATCH($C524,'Policy Characteristics'!$C:$C,0))),"",INDEX('Policy Characteristics'!A:A,MATCH($C524,'Policy Characteristics'!$C:$C,0)))</f>
        <v>Industry</v>
      </c>
      <c r="B524" s="427" t="str">
        <f>IF(ISBLANK(INDEX('Policy Characteristics'!B:B,MATCH($C524,'Policy Characteristics'!$C:$C,0))),"",INDEX('Policy Characteristics'!B:B,MATCH($C524,'Policy Characteristics'!$C:$C,0)))</f>
        <v>Industry Energy Efficiency Standards</v>
      </c>
      <c r="C524" s="431" t="str">
        <f t="shared" si="33"/>
        <v>Percentage Improvement in Eqpt Efficiency Standards above BAU</v>
      </c>
      <c r="D524" s="9" t="s">
        <v>3264</v>
      </c>
      <c r="E524" s="53" t="s">
        <v>2480</v>
      </c>
      <c r="F524" s="211" t="s">
        <v>3227</v>
      </c>
      <c r="G524" s="53" t="s">
        <v>2486</v>
      </c>
      <c r="H524" s="54">
        <v>1078</v>
      </c>
      <c r="I524" s="53" t="s">
        <v>45</v>
      </c>
      <c r="J524" s="429" t="str">
        <f>IF(ISBLANK(INDEX('Policy Characteristics'!D:D,MATCH($C524,'Policy Characteristics'!$C:$C,0))),"",INDEX('Policy Characteristics'!D:D,MATCH($C524,'Policy Characteristics'!$C:$C,0)))</f>
        <v>Industry Energy Efficiency Standards</v>
      </c>
      <c r="K524" s="427" t="str">
        <f>IF(ISBLANK(INDEX('Policy Characteristics'!E:E,MATCH($C524,'Policy Characteristics'!$C:$C,0))),"",INDEX('Policy Characteristics'!E:E,MATCH($C524,'Policy Characteristics'!$C:$C,0)))</f>
        <v>indst efficiency standards</v>
      </c>
      <c r="L524" s="450">
        <f>IF(ISBLANK(INDEX('Policy Characteristics'!F:F,MATCH($C524,'Policy Characteristics'!$C:$C,0))),"",INDEX('Policy Characteristics'!F:F,MATCH($C524,'Policy Characteristics'!$C:$C,0)))</f>
        <v>0</v>
      </c>
      <c r="M524" s="450">
        <f>IF(ISBLANK(INDEX('Policy Characteristics'!G:G,MATCH($C524,'Policy Characteristics'!$C:$C,0))),"",INDEX('Policy Characteristics'!G:G,MATCH($C524,'Policy Characteristics'!$C:$C,0)))</f>
        <v>0.25</v>
      </c>
      <c r="N524" s="450">
        <f>IF(ISBLANK(INDEX('Policy Characteristics'!H:H,MATCH($C524,'Policy Characteristics'!$C:$C,0))),"",INDEX('Policy Characteristics'!H:H,MATCH($C524,'Policy Characteristics'!$C:$C,0)))</f>
        <v>0.01</v>
      </c>
      <c r="O524" s="427" t="str">
        <f>IF(ISBLANK(INDEX('Policy Characteristics'!I:I,MATCH($C524,'Policy Characteristics'!$C:$C,0))),"",INDEX('Policy Characteristics'!I:I,MATCH($C524,'Policy Characteristics'!$C:$C,0)))</f>
        <v>% reduction in energy use</v>
      </c>
      <c r="P524" s="427" t="str">
        <f>IF(ISBLANK(INDEX('Policy Characteristics'!J:J,MATCH($C524,'Policy Characteristics'!$C:$C,0))),"",INDEX('Policy Characteristics'!J:J,MATCH($C524,'Policy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4" s="427" t="str">
        <f>IF(ISBLANK(INDEX('Policy Characteristics'!K:K,MATCH($C524,'Policy Characteristics'!$C:$C,0))),"",INDEX('Policy Characteristics'!K:K,MATCH($C524,'Policy Characteristics'!$C:$C,0)))</f>
        <v>industry-ag-main.html#eff-stds</v>
      </c>
      <c r="R524" s="427" t="str">
        <f>IF(ISBLANK(INDEX('Policy Characteristics'!L:L,MATCH($C524,'Policy Characteristics'!$C:$C,0))),"",INDEX('Policy Characteristics'!L:L,MATCH($C524,'Policy Characteristics'!$C:$C,0)))</f>
        <v>industry-energy-efficiency-standards.html</v>
      </c>
    </row>
    <row r="525" spans="1:18" s="5" customFormat="1" x14ac:dyDescent="0.75">
      <c r="A525" s="427" t="str">
        <f>IF(ISBLANK(INDEX('Policy Characteristics'!A:A,MATCH($C525,'Policy Characteristics'!$C:$C,0))),"",INDEX('Policy Characteristics'!A:A,MATCH($C525,'Policy Characteristics'!$C:$C,0)))</f>
        <v>Industry</v>
      </c>
      <c r="B525" s="427" t="str">
        <f>IF(ISBLANK(INDEX('Policy Characteristics'!B:B,MATCH($C525,'Policy Characteristics'!$C:$C,0))),"",INDEX('Policy Characteristics'!B:B,MATCH($C525,'Policy Characteristics'!$C:$C,0)))</f>
        <v>Industry Energy Efficiency Standards</v>
      </c>
      <c r="C525" s="431" t="str">
        <f t="shared" si="33"/>
        <v>Percentage Improvement in Eqpt Efficiency Standards above BAU</v>
      </c>
      <c r="D525" s="9" t="s">
        <v>3264</v>
      </c>
      <c r="E525" s="53" t="s">
        <v>2481</v>
      </c>
      <c r="F525" s="211" t="s">
        <v>3227</v>
      </c>
      <c r="G525" s="53" t="s">
        <v>2489</v>
      </c>
      <c r="H525" s="54">
        <v>1079</v>
      </c>
      <c r="I525" s="53" t="s">
        <v>45</v>
      </c>
      <c r="J525" s="429" t="str">
        <f>IF(ISBLANK(INDEX('Policy Characteristics'!D:D,MATCH($C525,'Policy Characteristics'!$C:$C,0))),"",INDEX('Policy Characteristics'!D:D,MATCH($C525,'Policy Characteristics'!$C:$C,0)))</f>
        <v>Industry Energy Efficiency Standards</v>
      </c>
      <c r="K525" s="427" t="str">
        <f>IF(ISBLANK(INDEX('Policy Characteristics'!E:E,MATCH($C525,'Policy Characteristics'!$C:$C,0))),"",INDEX('Policy Characteristics'!E:E,MATCH($C525,'Policy Characteristics'!$C:$C,0)))</f>
        <v>indst efficiency standards</v>
      </c>
      <c r="L525" s="450">
        <f>IF(ISBLANK(INDEX('Policy Characteristics'!F:F,MATCH($C525,'Policy Characteristics'!$C:$C,0))),"",INDEX('Policy Characteristics'!F:F,MATCH($C525,'Policy Characteristics'!$C:$C,0)))</f>
        <v>0</v>
      </c>
      <c r="M525" s="450">
        <f>IF(ISBLANK(INDEX('Policy Characteristics'!G:G,MATCH($C525,'Policy Characteristics'!$C:$C,0))),"",INDEX('Policy Characteristics'!G:G,MATCH($C525,'Policy Characteristics'!$C:$C,0)))</f>
        <v>0.25</v>
      </c>
      <c r="N525" s="450">
        <f>IF(ISBLANK(INDEX('Policy Characteristics'!H:H,MATCH($C525,'Policy Characteristics'!$C:$C,0))),"",INDEX('Policy Characteristics'!H:H,MATCH($C525,'Policy Characteristics'!$C:$C,0)))</f>
        <v>0.01</v>
      </c>
      <c r="O525" s="427" t="str">
        <f>IF(ISBLANK(INDEX('Policy Characteristics'!I:I,MATCH($C525,'Policy Characteristics'!$C:$C,0))),"",INDEX('Policy Characteristics'!I:I,MATCH($C525,'Policy Characteristics'!$C:$C,0)))</f>
        <v>% reduction in energy use</v>
      </c>
      <c r="P525" s="427" t="str">
        <f>IF(ISBLANK(INDEX('Policy Characteristics'!J:J,MATCH($C525,'Policy Characteristics'!$C:$C,0))),"",INDEX('Policy Characteristics'!J:J,MATCH($C525,'Policy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5" s="427" t="str">
        <f>IF(ISBLANK(INDEX('Policy Characteristics'!K:K,MATCH($C525,'Policy Characteristics'!$C:$C,0))),"",INDEX('Policy Characteristics'!K:K,MATCH($C525,'Policy Characteristics'!$C:$C,0)))</f>
        <v>industry-ag-main.html#eff-stds</v>
      </c>
      <c r="R525" s="427" t="str">
        <f>IF(ISBLANK(INDEX('Policy Characteristics'!L:L,MATCH($C525,'Policy Characteristics'!$C:$C,0))),"",INDEX('Policy Characteristics'!L:L,MATCH($C525,'Policy Characteristics'!$C:$C,0)))</f>
        <v>industry-energy-efficiency-standards.html</v>
      </c>
    </row>
    <row r="526" spans="1:18" s="5" customFormat="1" x14ac:dyDescent="0.75">
      <c r="A526" s="427" t="str">
        <f>IF(ISBLANK(INDEX('Policy Characteristics'!A:A,MATCH($C526,'Policy Characteristics'!$C:$C,0))),"",INDEX('Policy Characteristics'!A:A,MATCH($C526,'Policy Characteristics'!$C:$C,0)))</f>
        <v>Industry</v>
      </c>
      <c r="B526" s="427" t="str">
        <f>IF(ISBLANK(INDEX('Policy Characteristics'!B:B,MATCH($C526,'Policy Characteristics'!$C:$C,0))),"",INDEX('Policy Characteristics'!B:B,MATCH($C526,'Policy Characteristics'!$C:$C,0)))</f>
        <v>Industry Energy Efficiency Standards</v>
      </c>
      <c r="C526" s="431" t="str">
        <f t="shared" si="33"/>
        <v>Percentage Improvement in Eqpt Efficiency Standards above BAU</v>
      </c>
      <c r="D526" s="9" t="s">
        <v>3264</v>
      </c>
      <c r="E526" s="53" t="s">
        <v>2482</v>
      </c>
      <c r="F526" s="211" t="s">
        <v>3227</v>
      </c>
      <c r="G526" s="53" t="s">
        <v>2490</v>
      </c>
      <c r="H526" s="54">
        <v>1080</v>
      </c>
      <c r="I526" s="53" t="s">
        <v>45</v>
      </c>
      <c r="J526" s="429" t="str">
        <f>IF(ISBLANK(INDEX('Policy Characteristics'!D:D,MATCH($C526,'Policy Characteristics'!$C:$C,0))),"",INDEX('Policy Characteristics'!D:D,MATCH($C526,'Policy Characteristics'!$C:$C,0)))</f>
        <v>Industry Energy Efficiency Standards</v>
      </c>
      <c r="K526" s="427" t="str">
        <f>IF(ISBLANK(INDEX('Policy Characteristics'!E:E,MATCH($C526,'Policy Characteristics'!$C:$C,0))),"",INDEX('Policy Characteristics'!E:E,MATCH($C526,'Policy Characteristics'!$C:$C,0)))</f>
        <v>indst efficiency standards</v>
      </c>
      <c r="L526" s="450">
        <f>IF(ISBLANK(INDEX('Policy Characteristics'!F:F,MATCH($C526,'Policy Characteristics'!$C:$C,0))),"",INDEX('Policy Characteristics'!F:F,MATCH($C526,'Policy Characteristics'!$C:$C,0)))</f>
        <v>0</v>
      </c>
      <c r="M526" s="450">
        <f>IF(ISBLANK(INDEX('Policy Characteristics'!G:G,MATCH($C526,'Policy Characteristics'!$C:$C,0))),"",INDEX('Policy Characteristics'!G:G,MATCH($C526,'Policy Characteristics'!$C:$C,0)))</f>
        <v>0.25</v>
      </c>
      <c r="N526" s="450">
        <f>IF(ISBLANK(INDEX('Policy Characteristics'!H:H,MATCH($C526,'Policy Characteristics'!$C:$C,0))),"",INDEX('Policy Characteristics'!H:H,MATCH($C526,'Policy Characteristics'!$C:$C,0)))</f>
        <v>0.01</v>
      </c>
      <c r="O526" s="427" t="str">
        <f>IF(ISBLANK(INDEX('Policy Characteristics'!I:I,MATCH($C526,'Policy Characteristics'!$C:$C,0))),"",INDEX('Policy Characteristics'!I:I,MATCH($C526,'Policy Characteristics'!$C:$C,0)))</f>
        <v>% reduction in energy use</v>
      </c>
      <c r="P526" s="427" t="str">
        <f>IF(ISBLANK(INDEX('Policy Characteristics'!J:J,MATCH($C526,'Policy Characteristics'!$C:$C,0))),"",INDEX('Policy Characteristics'!J:J,MATCH($C526,'Policy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6" s="427" t="str">
        <f>IF(ISBLANK(INDEX('Policy Characteristics'!K:K,MATCH($C526,'Policy Characteristics'!$C:$C,0))),"",INDEX('Policy Characteristics'!K:K,MATCH($C526,'Policy Characteristics'!$C:$C,0)))</f>
        <v>industry-ag-main.html#eff-stds</v>
      </c>
      <c r="R526" s="427" t="str">
        <f>IF(ISBLANK(INDEX('Policy Characteristics'!L:L,MATCH($C526,'Policy Characteristics'!$C:$C,0))),"",INDEX('Policy Characteristics'!L:L,MATCH($C526,'Policy Characteristics'!$C:$C,0)))</f>
        <v>industry-energy-efficiency-standards.html</v>
      </c>
    </row>
    <row r="527" spans="1:18" s="5" customFormat="1" x14ac:dyDescent="0.75">
      <c r="A527" s="427" t="str">
        <f>IF(ISBLANK(INDEX('Policy Characteristics'!A:A,MATCH($C527,'Policy Characteristics'!$C:$C,0))),"",INDEX('Policy Characteristics'!A:A,MATCH($C527,'Policy Characteristics'!$C:$C,0)))</f>
        <v>Industry</v>
      </c>
      <c r="B527" s="427" t="str">
        <f>IF(ISBLANK(INDEX('Policy Characteristics'!B:B,MATCH($C527,'Policy Characteristics'!$C:$C,0))),"",INDEX('Policy Characteristics'!B:B,MATCH($C527,'Policy Characteristics'!$C:$C,0)))</f>
        <v>Industry Energy Efficiency Standards</v>
      </c>
      <c r="C527" s="431" t="str">
        <f t="shared" si="33"/>
        <v>Percentage Improvement in Eqpt Efficiency Standards above BAU</v>
      </c>
      <c r="D527" s="9" t="s">
        <v>3264</v>
      </c>
      <c r="E527" s="53" t="s">
        <v>2483</v>
      </c>
      <c r="F527" s="211" t="s">
        <v>3227</v>
      </c>
      <c r="G527" s="53" t="s">
        <v>2487</v>
      </c>
      <c r="H527" s="54">
        <v>1081</v>
      </c>
      <c r="I527" s="53" t="s">
        <v>46</v>
      </c>
      <c r="J527" s="429" t="str">
        <f>IF(ISBLANK(INDEX('Policy Characteristics'!D:D,MATCH($C527,'Policy Characteristics'!$C:$C,0))),"",INDEX('Policy Characteristics'!D:D,MATCH($C527,'Policy Characteristics'!$C:$C,0)))</f>
        <v>Industry Energy Efficiency Standards</v>
      </c>
      <c r="K527" s="427" t="str">
        <f>IF(ISBLANK(INDEX('Policy Characteristics'!E:E,MATCH($C527,'Policy Characteristics'!$C:$C,0))),"",INDEX('Policy Characteristics'!E:E,MATCH($C527,'Policy Characteristics'!$C:$C,0)))</f>
        <v>indst efficiency standards</v>
      </c>
      <c r="L527" s="450">
        <f>IF(ISBLANK(INDEX('Policy Characteristics'!F:F,MATCH($C527,'Policy Characteristics'!$C:$C,0))),"",INDEX('Policy Characteristics'!F:F,MATCH($C527,'Policy Characteristics'!$C:$C,0)))</f>
        <v>0</v>
      </c>
      <c r="M527" s="450">
        <f>IF(ISBLANK(INDEX('Policy Characteristics'!G:G,MATCH($C527,'Policy Characteristics'!$C:$C,0))),"",INDEX('Policy Characteristics'!G:G,MATCH($C527,'Policy Characteristics'!$C:$C,0)))</f>
        <v>0.25</v>
      </c>
      <c r="N527" s="450">
        <f>IF(ISBLANK(INDEX('Policy Characteristics'!H:H,MATCH($C527,'Policy Characteristics'!$C:$C,0))),"",INDEX('Policy Characteristics'!H:H,MATCH($C527,'Policy Characteristics'!$C:$C,0)))</f>
        <v>0.01</v>
      </c>
      <c r="O527" s="427" t="str">
        <f>IF(ISBLANK(INDEX('Policy Characteristics'!I:I,MATCH($C527,'Policy Characteristics'!$C:$C,0))),"",INDEX('Policy Characteristics'!I:I,MATCH($C527,'Policy Characteristics'!$C:$C,0)))</f>
        <v>% reduction in energy use</v>
      </c>
      <c r="P527" s="427" t="str">
        <f>IF(ISBLANK(INDEX('Policy Characteristics'!J:J,MATCH($C527,'Policy Characteristics'!$C:$C,0))),"",INDEX('Policy Characteristics'!J:J,MATCH($C527,'Policy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7" s="427" t="str">
        <f>IF(ISBLANK(INDEX('Policy Characteristics'!K:K,MATCH($C527,'Policy Characteristics'!$C:$C,0))),"",INDEX('Policy Characteristics'!K:K,MATCH($C527,'Policy Characteristics'!$C:$C,0)))</f>
        <v>industry-ag-main.html#eff-stds</v>
      </c>
      <c r="R527" s="427" t="str">
        <f>IF(ISBLANK(INDEX('Policy Characteristics'!L:L,MATCH($C527,'Policy Characteristics'!$C:$C,0))),"",INDEX('Policy Characteristics'!L:L,MATCH($C527,'Policy Characteristics'!$C:$C,0)))</f>
        <v>industry-energy-efficiency-standards.html</v>
      </c>
    </row>
    <row r="528" spans="1:18" s="5" customFormat="1" x14ac:dyDescent="0.75">
      <c r="A528" s="427" t="str">
        <f>IF(ISBLANK(INDEX('Policy Characteristics'!A:A,MATCH($C528,'Policy Characteristics'!$C:$C,0))),"",INDEX('Policy Characteristics'!A:A,MATCH($C528,'Policy Characteristics'!$C:$C,0)))</f>
        <v>Industry</v>
      </c>
      <c r="B528" s="427" t="str">
        <f>IF(ISBLANK(INDEX('Policy Characteristics'!B:B,MATCH($C528,'Policy Characteristics'!$C:$C,0))),"",INDEX('Policy Characteristics'!B:B,MATCH($C528,'Policy Characteristics'!$C:$C,0)))</f>
        <v>Industry Energy Efficiency Standards</v>
      </c>
      <c r="C528" s="431" t="str">
        <f t="shared" si="33"/>
        <v>Percentage Improvement in Eqpt Efficiency Standards above BAU</v>
      </c>
      <c r="D528" s="9" t="s">
        <v>3264</v>
      </c>
      <c r="E528" s="53" t="s">
        <v>2484</v>
      </c>
      <c r="F528" s="211" t="s">
        <v>3227</v>
      </c>
      <c r="G528" s="53" t="s">
        <v>2488</v>
      </c>
      <c r="H528" s="54">
        <v>1082</v>
      </c>
      <c r="I528" s="53" t="s">
        <v>45</v>
      </c>
      <c r="J528" s="429" t="str">
        <f>IF(ISBLANK(INDEX('Policy Characteristics'!D:D,MATCH($C528,'Policy Characteristics'!$C:$C,0))),"",INDEX('Policy Characteristics'!D:D,MATCH($C528,'Policy Characteristics'!$C:$C,0)))</f>
        <v>Industry Energy Efficiency Standards</v>
      </c>
      <c r="K528" s="427" t="str">
        <f>IF(ISBLANK(INDEX('Policy Characteristics'!E:E,MATCH($C528,'Policy Characteristics'!$C:$C,0))),"",INDEX('Policy Characteristics'!E:E,MATCH($C528,'Policy Characteristics'!$C:$C,0)))</f>
        <v>indst efficiency standards</v>
      </c>
      <c r="L528" s="450">
        <f>IF(ISBLANK(INDEX('Policy Characteristics'!F:F,MATCH($C528,'Policy Characteristics'!$C:$C,0))),"",INDEX('Policy Characteristics'!F:F,MATCH($C528,'Policy Characteristics'!$C:$C,0)))</f>
        <v>0</v>
      </c>
      <c r="M528" s="450">
        <f>IF(ISBLANK(INDEX('Policy Characteristics'!G:G,MATCH($C528,'Policy Characteristics'!$C:$C,0))),"",INDEX('Policy Characteristics'!G:G,MATCH($C528,'Policy Characteristics'!$C:$C,0)))</f>
        <v>0.25</v>
      </c>
      <c r="N528" s="450">
        <f>IF(ISBLANK(INDEX('Policy Characteristics'!H:H,MATCH($C528,'Policy Characteristics'!$C:$C,0))),"",INDEX('Policy Characteristics'!H:H,MATCH($C528,'Policy Characteristics'!$C:$C,0)))</f>
        <v>0.01</v>
      </c>
      <c r="O528" s="427" t="str">
        <f>IF(ISBLANK(INDEX('Policy Characteristics'!I:I,MATCH($C528,'Policy Characteristics'!$C:$C,0))),"",INDEX('Policy Characteristics'!I:I,MATCH($C528,'Policy Characteristics'!$C:$C,0)))</f>
        <v>% reduction in energy use</v>
      </c>
      <c r="P528" s="427" t="str">
        <f>IF(ISBLANK(INDEX('Policy Characteristics'!J:J,MATCH($C528,'Policy Characteristics'!$C:$C,0))),"",INDEX('Policy Characteristics'!J:J,MATCH($C528,'Policy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8" s="427" t="str">
        <f>IF(ISBLANK(INDEX('Policy Characteristics'!K:K,MATCH($C528,'Policy Characteristics'!$C:$C,0))),"",INDEX('Policy Characteristics'!K:K,MATCH($C528,'Policy Characteristics'!$C:$C,0)))</f>
        <v>industry-ag-main.html#eff-stds</v>
      </c>
      <c r="R528" s="427" t="str">
        <f>IF(ISBLANK(INDEX('Policy Characteristics'!L:L,MATCH($C528,'Policy Characteristics'!$C:$C,0))),"",INDEX('Policy Characteristics'!L:L,MATCH($C528,'Policy Characteristics'!$C:$C,0)))</f>
        <v>industry-energy-efficiency-standards.html</v>
      </c>
    </row>
    <row r="529" spans="1:18" s="5" customFormat="1" x14ac:dyDescent="0.75">
      <c r="A529" s="427" t="str">
        <f>IF(ISBLANK(INDEX('Policy Characteristics'!A:A,MATCH($C529,'Policy Characteristics'!$C:$C,0))),"",INDEX('Policy Characteristics'!A:A,MATCH($C529,'Policy Characteristics'!$C:$C,0)))</f>
        <v>Industry</v>
      </c>
      <c r="B529" s="427" t="str">
        <f>IF(ISBLANK(INDEX('Policy Characteristics'!B:B,MATCH($C529,'Policy Characteristics'!$C:$C,0))),"",INDEX('Policy Characteristics'!B:B,MATCH($C529,'Policy Characteristics'!$C:$C,0)))</f>
        <v>Industry Energy Efficiency Standards</v>
      </c>
      <c r="C529" s="431" t="str">
        <f t="shared" si="33"/>
        <v>Percentage Improvement in Eqpt Efficiency Standards above BAU</v>
      </c>
      <c r="D529" s="9" t="s">
        <v>3264</v>
      </c>
      <c r="E529" s="53" t="s">
        <v>2485</v>
      </c>
      <c r="F529" s="211" t="s">
        <v>3227</v>
      </c>
      <c r="G529" s="53" t="s">
        <v>2491</v>
      </c>
      <c r="H529" s="54">
        <v>1083</v>
      </c>
      <c r="I529" s="53" t="s">
        <v>46</v>
      </c>
      <c r="J529" s="429" t="str">
        <f>IF(ISBLANK(INDEX('Policy Characteristics'!D:D,MATCH($C529,'Policy Characteristics'!$C:$C,0))),"",INDEX('Policy Characteristics'!D:D,MATCH($C529,'Policy Characteristics'!$C:$C,0)))</f>
        <v>Industry Energy Efficiency Standards</v>
      </c>
      <c r="K529" s="427" t="str">
        <f>IF(ISBLANK(INDEX('Policy Characteristics'!E:E,MATCH($C529,'Policy Characteristics'!$C:$C,0))),"",INDEX('Policy Characteristics'!E:E,MATCH($C529,'Policy Characteristics'!$C:$C,0)))</f>
        <v>indst efficiency standards</v>
      </c>
      <c r="L529" s="450">
        <f>IF(ISBLANK(INDEX('Policy Characteristics'!F:F,MATCH($C529,'Policy Characteristics'!$C:$C,0))),"",INDEX('Policy Characteristics'!F:F,MATCH($C529,'Policy Characteristics'!$C:$C,0)))</f>
        <v>0</v>
      </c>
      <c r="M529" s="450">
        <f>IF(ISBLANK(INDEX('Policy Characteristics'!G:G,MATCH($C529,'Policy Characteristics'!$C:$C,0))),"",INDEX('Policy Characteristics'!G:G,MATCH($C529,'Policy Characteristics'!$C:$C,0)))</f>
        <v>0.25</v>
      </c>
      <c r="N529" s="450">
        <f>IF(ISBLANK(INDEX('Policy Characteristics'!H:H,MATCH($C529,'Policy Characteristics'!$C:$C,0))),"",INDEX('Policy Characteristics'!H:H,MATCH($C529,'Policy Characteristics'!$C:$C,0)))</f>
        <v>0.01</v>
      </c>
      <c r="O529" s="427" t="str">
        <f>IF(ISBLANK(INDEX('Policy Characteristics'!I:I,MATCH($C529,'Policy Characteristics'!$C:$C,0))),"",INDEX('Policy Characteristics'!I:I,MATCH($C529,'Policy Characteristics'!$C:$C,0)))</f>
        <v>% reduction in energy use</v>
      </c>
      <c r="P529" s="427" t="str">
        <f>IF(ISBLANK(INDEX('Policy Characteristics'!J:J,MATCH($C529,'Policy Characteristics'!$C:$C,0))),"",INDEX('Policy Characteristics'!J:J,MATCH($C529,'Policy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9" s="427" t="str">
        <f>IF(ISBLANK(INDEX('Policy Characteristics'!K:K,MATCH($C529,'Policy Characteristics'!$C:$C,0))),"",INDEX('Policy Characteristics'!K:K,MATCH($C529,'Policy Characteristics'!$C:$C,0)))</f>
        <v>industry-ag-main.html#eff-stds</v>
      </c>
      <c r="R529" s="427" t="str">
        <f>IF(ISBLANK(INDEX('Policy Characteristics'!L:L,MATCH($C529,'Policy Characteristics'!$C:$C,0))),"",INDEX('Policy Characteristics'!L:L,MATCH($C529,'Policy Characteristics'!$C:$C,0)))</f>
        <v>industry-energy-efficiency-standards.html</v>
      </c>
    </row>
    <row r="530" spans="1:18" s="5" customFormat="1" x14ac:dyDescent="0.75">
      <c r="A530" s="427" t="str">
        <f>IF(ISBLANK(INDEX('Policy Characteristics'!A:A,MATCH($C530,'Policy Characteristics'!$C:$C,0))),"",INDEX('Policy Characteristics'!A:A,MATCH($C530,'Policy Characteristics'!$C:$C,0)))</f>
        <v>Industry</v>
      </c>
      <c r="B530" s="427" t="str">
        <f>IF(ISBLANK(INDEX('Policy Characteristics'!B:B,MATCH($C530,'Policy Characteristics'!$C:$C,0))),"",INDEX('Policy Characteristics'!B:B,MATCH($C530,'Policy Characteristics'!$C:$C,0)))</f>
        <v>Industry Energy Efficiency Standards</v>
      </c>
      <c r="C530" s="431" t="str">
        <f t="shared" si="33"/>
        <v>Percentage Improvement in Eqpt Efficiency Standards above BAU</v>
      </c>
      <c r="D530" s="9" t="s">
        <v>3264</v>
      </c>
      <c r="E530" s="53" t="s">
        <v>2837</v>
      </c>
      <c r="F530" s="211" t="s">
        <v>3227</v>
      </c>
      <c r="G530" s="53" t="s">
        <v>2840</v>
      </c>
      <c r="H530" s="54">
        <v>1084</v>
      </c>
      <c r="I530" s="53" t="s">
        <v>46</v>
      </c>
      <c r="J530" s="429" t="str">
        <f>IF(ISBLANK(INDEX('Policy Characteristics'!D:D,MATCH($C530,'Policy Characteristics'!$C:$C,0))),"",INDEX('Policy Characteristics'!D:D,MATCH($C530,'Policy Characteristics'!$C:$C,0)))</f>
        <v>Industry Energy Efficiency Standards</v>
      </c>
      <c r="K530" s="427" t="str">
        <f>IF(ISBLANK(INDEX('Policy Characteristics'!E:E,MATCH($C530,'Policy Characteristics'!$C:$C,0))),"",INDEX('Policy Characteristics'!E:E,MATCH($C530,'Policy Characteristics'!$C:$C,0)))</f>
        <v>indst efficiency standards</v>
      </c>
      <c r="L530" s="450">
        <f>IF(ISBLANK(INDEX('Policy Characteristics'!F:F,MATCH($C530,'Policy Characteristics'!$C:$C,0))),"",INDEX('Policy Characteristics'!F:F,MATCH($C530,'Policy Characteristics'!$C:$C,0)))</f>
        <v>0</v>
      </c>
      <c r="M530" s="450">
        <f>IF(ISBLANK(INDEX('Policy Characteristics'!G:G,MATCH($C530,'Policy Characteristics'!$C:$C,0))),"",INDEX('Policy Characteristics'!G:G,MATCH($C530,'Policy Characteristics'!$C:$C,0)))</f>
        <v>0.25</v>
      </c>
      <c r="N530" s="450">
        <f>IF(ISBLANK(INDEX('Policy Characteristics'!H:H,MATCH($C530,'Policy Characteristics'!$C:$C,0))),"",INDEX('Policy Characteristics'!H:H,MATCH($C530,'Policy Characteristics'!$C:$C,0)))</f>
        <v>0.01</v>
      </c>
      <c r="O530" s="427" t="str">
        <f>IF(ISBLANK(INDEX('Policy Characteristics'!I:I,MATCH($C530,'Policy Characteristics'!$C:$C,0))),"",INDEX('Policy Characteristics'!I:I,MATCH($C530,'Policy Characteristics'!$C:$C,0)))</f>
        <v>% reduction in energy use</v>
      </c>
      <c r="P530" s="427" t="str">
        <f>IF(ISBLANK(INDEX('Policy Characteristics'!J:J,MATCH($C530,'Policy Characteristics'!$C:$C,0))),"",INDEX('Policy Characteristics'!J:J,MATCH($C530,'Policy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0" s="427" t="str">
        <f>IF(ISBLANK(INDEX('Policy Characteristics'!K:K,MATCH($C530,'Policy Characteristics'!$C:$C,0))),"",INDEX('Policy Characteristics'!K:K,MATCH($C530,'Policy Characteristics'!$C:$C,0)))</f>
        <v>industry-ag-main.html#eff-stds</v>
      </c>
      <c r="R530" s="427" t="str">
        <f>IF(ISBLANK(INDEX('Policy Characteristics'!L:L,MATCH($C530,'Policy Characteristics'!$C:$C,0))),"",INDEX('Policy Characteristics'!L:L,MATCH($C530,'Policy Characteristics'!$C:$C,0)))</f>
        <v>industry-energy-efficiency-standards.html</v>
      </c>
    </row>
    <row r="531" spans="1:18" s="5" customFormat="1" x14ac:dyDescent="0.75">
      <c r="A531" s="427" t="str">
        <f>IF(ISBLANK(INDEX('Policy Characteristics'!A:A,MATCH($C531,'Policy Characteristics'!$C:$C,0))),"",INDEX('Policy Characteristics'!A:A,MATCH($C531,'Policy Characteristics'!$C:$C,0)))</f>
        <v>Industry</v>
      </c>
      <c r="B531" s="427" t="str">
        <f>IF(ISBLANK(INDEX('Policy Characteristics'!B:B,MATCH($C531,'Policy Characteristics'!$C:$C,0))),"",INDEX('Policy Characteristics'!B:B,MATCH($C531,'Policy Characteristics'!$C:$C,0)))</f>
        <v>Industry Energy Efficiency Standards</v>
      </c>
      <c r="C531" s="431" t="str">
        <f t="shared" si="33"/>
        <v>Percentage Improvement in Eqpt Efficiency Standards above BAU</v>
      </c>
      <c r="D531" s="9" t="s">
        <v>3264</v>
      </c>
      <c r="E531" s="53" t="s">
        <v>2838</v>
      </c>
      <c r="F531" s="211" t="s">
        <v>3227</v>
      </c>
      <c r="G531" s="53" t="s">
        <v>2842</v>
      </c>
      <c r="H531" s="54">
        <v>1085</v>
      </c>
      <c r="I531" s="53" t="s">
        <v>45</v>
      </c>
      <c r="J531" s="429" t="str">
        <f>IF(ISBLANK(INDEX('Policy Characteristics'!D:D,MATCH($C531,'Policy Characteristics'!$C:$C,0))),"",INDEX('Policy Characteristics'!D:D,MATCH($C531,'Policy Characteristics'!$C:$C,0)))</f>
        <v>Industry Energy Efficiency Standards</v>
      </c>
      <c r="K531" s="427" t="str">
        <f>IF(ISBLANK(INDEX('Policy Characteristics'!E:E,MATCH($C531,'Policy Characteristics'!$C:$C,0))),"",INDEX('Policy Characteristics'!E:E,MATCH($C531,'Policy Characteristics'!$C:$C,0)))</f>
        <v>indst efficiency standards</v>
      </c>
      <c r="L531" s="450">
        <f>IF(ISBLANK(INDEX('Policy Characteristics'!F:F,MATCH($C531,'Policy Characteristics'!$C:$C,0))),"",INDEX('Policy Characteristics'!F:F,MATCH($C531,'Policy Characteristics'!$C:$C,0)))</f>
        <v>0</v>
      </c>
      <c r="M531" s="450">
        <f>IF(ISBLANK(INDEX('Policy Characteristics'!G:G,MATCH($C531,'Policy Characteristics'!$C:$C,0))),"",INDEX('Policy Characteristics'!G:G,MATCH($C531,'Policy Characteristics'!$C:$C,0)))</f>
        <v>0.25</v>
      </c>
      <c r="N531" s="450">
        <f>IF(ISBLANK(INDEX('Policy Characteristics'!H:H,MATCH($C531,'Policy Characteristics'!$C:$C,0))),"",INDEX('Policy Characteristics'!H:H,MATCH($C531,'Policy Characteristics'!$C:$C,0)))</f>
        <v>0.01</v>
      </c>
      <c r="O531" s="427" t="str">
        <f>IF(ISBLANK(INDEX('Policy Characteristics'!I:I,MATCH($C531,'Policy Characteristics'!$C:$C,0))),"",INDEX('Policy Characteristics'!I:I,MATCH($C531,'Policy Characteristics'!$C:$C,0)))</f>
        <v>% reduction in energy use</v>
      </c>
      <c r="P531" s="427" t="str">
        <f>IF(ISBLANK(INDEX('Policy Characteristics'!J:J,MATCH($C531,'Policy Characteristics'!$C:$C,0))),"",INDEX('Policy Characteristics'!J:J,MATCH($C531,'Policy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1" s="427" t="str">
        <f>IF(ISBLANK(INDEX('Policy Characteristics'!K:K,MATCH($C531,'Policy Characteristics'!$C:$C,0))),"",INDEX('Policy Characteristics'!K:K,MATCH($C531,'Policy Characteristics'!$C:$C,0)))</f>
        <v>industry-ag-main.html#eff-stds</v>
      </c>
      <c r="R531" s="427" t="str">
        <f>IF(ISBLANK(INDEX('Policy Characteristics'!L:L,MATCH($C531,'Policy Characteristics'!$C:$C,0))),"",INDEX('Policy Characteristics'!L:L,MATCH($C531,'Policy Characteristics'!$C:$C,0)))</f>
        <v>industry-energy-efficiency-standards.html</v>
      </c>
    </row>
    <row r="532" spans="1:18" s="5" customFormat="1" x14ac:dyDescent="0.75">
      <c r="A532" s="427" t="str">
        <f>IF(ISBLANK(INDEX('Policy Characteristics'!A:A,MATCH($C532,'Policy Characteristics'!$C:$C,0))),"",INDEX('Policy Characteristics'!A:A,MATCH($C532,'Policy Characteristics'!$C:$C,0)))</f>
        <v>Industry</v>
      </c>
      <c r="B532" s="427" t="str">
        <f>IF(ISBLANK(INDEX('Policy Characteristics'!B:B,MATCH($C532,'Policy Characteristics'!$C:$C,0))),"",INDEX('Policy Characteristics'!B:B,MATCH($C532,'Policy Characteristics'!$C:$C,0)))</f>
        <v>Industry Energy Efficiency Standards</v>
      </c>
      <c r="C532" s="431" t="str">
        <f t="shared" si="33"/>
        <v>Percentage Improvement in Eqpt Efficiency Standards above BAU</v>
      </c>
      <c r="D532" s="9" t="s">
        <v>3264</v>
      </c>
      <c r="E532" s="53" t="s">
        <v>2839</v>
      </c>
      <c r="F532" s="211" t="s">
        <v>3227</v>
      </c>
      <c r="G532" s="53" t="s">
        <v>2843</v>
      </c>
      <c r="H532" s="54">
        <v>1086</v>
      </c>
      <c r="I532" s="53" t="s">
        <v>45</v>
      </c>
      <c r="J532" s="429" t="str">
        <f>IF(ISBLANK(INDEX('Policy Characteristics'!D:D,MATCH($C532,'Policy Characteristics'!$C:$C,0))),"",INDEX('Policy Characteristics'!D:D,MATCH($C532,'Policy Characteristics'!$C:$C,0)))</f>
        <v>Industry Energy Efficiency Standards</v>
      </c>
      <c r="K532" s="427" t="str">
        <f>IF(ISBLANK(INDEX('Policy Characteristics'!E:E,MATCH($C532,'Policy Characteristics'!$C:$C,0))),"",INDEX('Policy Characteristics'!E:E,MATCH($C532,'Policy Characteristics'!$C:$C,0)))</f>
        <v>indst efficiency standards</v>
      </c>
      <c r="L532" s="450">
        <f>IF(ISBLANK(INDEX('Policy Characteristics'!F:F,MATCH($C532,'Policy Characteristics'!$C:$C,0))),"",INDEX('Policy Characteristics'!F:F,MATCH($C532,'Policy Characteristics'!$C:$C,0)))</f>
        <v>0</v>
      </c>
      <c r="M532" s="450">
        <f>IF(ISBLANK(INDEX('Policy Characteristics'!G:G,MATCH($C532,'Policy Characteristics'!$C:$C,0))),"",INDEX('Policy Characteristics'!G:G,MATCH($C532,'Policy Characteristics'!$C:$C,0)))</f>
        <v>0.25</v>
      </c>
      <c r="N532" s="450">
        <f>IF(ISBLANK(INDEX('Policy Characteristics'!H:H,MATCH($C532,'Policy Characteristics'!$C:$C,0))),"",INDEX('Policy Characteristics'!H:H,MATCH($C532,'Policy Characteristics'!$C:$C,0)))</f>
        <v>0.01</v>
      </c>
      <c r="O532" s="427" t="str">
        <f>IF(ISBLANK(INDEX('Policy Characteristics'!I:I,MATCH($C532,'Policy Characteristics'!$C:$C,0))),"",INDEX('Policy Characteristics'!I:I,MATCH($C532,'Policy Characteristics'!$C:$C,0)))</f>
        <v>% reduction in energy use</v>
      </c>
      <c r="P532" s="427" t="str">
        <f>IF(ISBLANK(INDEX('Policy Characteristics'!J:J,MATCH($C532,'Policy Characteristics'!$C:$C,0))),"",INDEX('Policy Characteristics'!J:J,MATCH($C532,'Policy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2" s="427" t="str">
        <f>IF(ISBLANK(INDEX('Policy Characteristics'!K:K,MATCH($C532,'Policy Characteristics'!$C:$C,0))),"",INDEX('Policy Characteristics'!K:K,MATCH($C532,'Policy Characteristics'!$C:$C,0)))</f>
        <v>industry-ag-main.html#eff-stds</v>
      </c>
      <c r="R532" s="427" t="str">
        <f>IF(ISBLANK(INDEX('Policy Characteristics'!L:L,MATCH($C532,'Policy Characteristics'!$C:$C,0))),"",INDEX('Policy Characteristics'!L:L,MATCH($C532,'Policy Characteristics'!$C:$C,0)))</f>
        <v>industry-energy-efficiency-standards.html</v>
      </c>
    </row>
    <row r="533" spans="1:18" s="5" customFormat="1" x14ac:dyDescent="0.75">
      <c r="A533" s="427" t="str">
        <f>IF(ISBLANK(INDEX('Policy Characteristics'!A:A,MATCH($C533,'Policy Characteristics'!$C:$C,0))),"",INDEX('Policy Characteristics'!A:A,MATCH($C533,'Policy Characteristics'!$C:$C,0)))</f>
        <v>Industry</v>
      </c>
      <c r="B533" s="427" t="str">
        <f>IF(ISBLANK(INDEX('Policy Characteristics'!B:B,MATCH($C533,'Policy Characteristics'!$C:$C,0))),"",INDEX('Policy Characteristics'!B:B,MATCH($C533,'Policy Characteristics'!$C:$C,0)))</f>
        <v>Industry Energy Efficiency Standards</v>
      </c>
      <c r="C533" s="431" t="str">
        <f t="shared" si="33"/>
        <v>Percentage Improvement in Eqpt Efficiency Standards above BAU</v>
      </c>
      <c r="D533" s="9" t="s">
        <v>3264</v>
      </c>
      <c r="E533" s="53" t="s">
        <v>2836</v>
      </c>
      <c r="F533" s="211" t="s">
        <v>3227</v>
      </c>
      <c r="G533" s="53" t="s">
        <v>2841</v>
      </c>
      <c r="H533" s="54">
        <v>1087</v>
      </c>
      <c r="I533" s="53" t="s">
        <v>46</v>
      </c>
      <c r="J533" s="429" t="str">
        <f>IF(ISBLANK(INDEX('Policy Characteristics'!D:D,MATCH($C533,'Policy Characteristics'!$C:$C,0))),"",INDEX('Policy Characteristics'!D:D,MATCH($C533,'Policy Characteristics'!$C:$C,0)))</f>
        <v>Industry Energy Efficiency Standards</v>
      </c>
      <c r="K533" s="427" t="str">
        <f>IF(ISBLANK(INDEX('Policy Characteristics'!E:E,MATCH($C533,'Policy Characteristics'!$C:$C,0))),"",INDEX('Policy Characteristics'!E:E,MATCH($C533,'Policy Characteristics'!$C:$C,0)))</f>
        <v>indst efficiency standards</v>
      </c>
      <c r="L533" s="450">
        <f>IF(ISBLANK(INDEX('Policy Characteristics'!F:F,MATCH($C533,'Policy Characteristics'!$C:$C,0))),"",INDEX('Policy Characteristics'!F:F,MATCH($C533,'Policy Characteristics'!$C:$C,0)))</f>
        <v>0</v>
      </c>
      <c r="M533" s="450">
        <f>IF(ISBLANK(INDEX('Policy Characteristics'!G:G,MATCH($C533,'Policy Characteristics'!$C:$C,0))),"",INDEX('Policy Characteristics'!G:G,MATCH($C533,'Policy Characteristics'!$C:$C,0)))</f>
        <v>0.25</v>
      </c>
      <c r="N533" s="450">
        <f>IF(ISBLANK(INDEX('Policy Characteristics'!H:H,MATCH($C533,'Policy Characteristics'!$C:$C,0))),"",INDEX('Policy Characteristics'!H:H,MATCH($C533,'Policy Characteristics'!$C:$C,0)))</f>
        <v>0.01</v>
      </c>
      <c r="O533" s="427" t="str">
        <f>IF(ISBLANK(INDEX('Policy Characteristics'!I:I,MATCH($C533,'Policy Characteristics'!$C:$C,0))),"",INDEX('Policy Characteristics'!I:I,MATCH($C533,'Policy Characteristics'!$C:$C,0)))</f>
        <v>% reduction in energy use</v>
      </c>
      <c r="P533" s="427" t="str">
        <f>IF(ISBLANK(INDEX('Policy Characteristics'!J:J,MATCH($C533,'Policy Characteristics'!$C:$C,0))),"",INDEX('Policy Characteristics'!J:J,MATCH($C533,'Policy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3" s="427" t="str">
        <f>IF(ISBLANK(INDEX('Policy Characteristics'!K:K,MATCH($C533,'Policy Characteristics'!$C:$C,0))),"",INDEX('Policy Characteristics'!K:K,MATCH($C533,'Policy Characteristics'!$C:$C,0)))</f>
        <v>industry-ag-main.html#eff-stds</v>
      </c>
      <c r="R533" s="427" t="str">
        <f>IF(ISBLANK(INDEX('Policy Characteristics'!L:L,MATCH($C533,'Policy Characteristics'!$C:$C,0))),"",INDEX('Policy Characteristics'!L:L,MATCH($C533,'Policy Characteristics'!$C:$C,0)))</f>
        <v>industry-energy-efficiency-standards.html</v>
      </c>
    </row>
    <row r="534" spans="1:18" s="5" customFormat="1" x14ac:dyDescent="0.75">
      <c r="A534" s="427" t="str">
        <f>IF(ISBLANK(INDEX('Policy Characteristics'!A:A,MATCH($C534,'Policy Characteristics'!$C:$C,0))),"",INDEX('Policy Characteristics'!A:A,MATCH($C534,'Policy Characteristics'!$C:$C,0)))</f>
        <v>Industry</v>
      </c>
      <c r="B534" s="427" t="str">
        <f>IF(ISBLANK(INDEX('Policy Characteristics'!B:B,MATCH($C534,'Policy Characteristics'!$C:$C,0))),"",INDEX('Policy Characteristics'!B:B,MATCH($C534,'Policy Characteristics'!$C:$C,0)))</f>
        <v>Industry Energy Efficiency Standards</v>
      </c>
      <c r="C534" s="431" t="str">
        <f t="shared" si="33"/>
        <v>Percentage Improvement in Eqpt Efficiency Standards above BAU</v>
      </c>
      <c r="D534" s="9" t="s">
        <v>3265</v>
      </c>
      <c r="E534" s="53" t="s">
        <v>2480</v>
      </c>
      <c r="F534" s="211" t="s">
        <v>2695</v>
      </c>
      <c r="G534" s="53" t="s">
        <v>2486</v>
      </c>
      <c r="H534" s="54">
        <v>1088</v>
      </c>
      <c r="I534" s="53" t="s">
        <v>45</v>
      </c>
      <c r="J534" s="429" t="str">
        <f>IF(ISBLANK(INDEX('Policy Characteristics'!D:D,MATCH($C534,'Policy Characteristics'!$C:$C,0))),"",INDEX('Policy Characteristics'!D:D,MATCH($C534,'Policy Characteristics'!$C:$C,0)))</f>
        <v>Industry Energy Efficiency Standards</v>
      </c>
      <c r="K534" s="427" t="str">
        <f>IF(ISBLANK(INDEX('Policy Characteristics'!E:E,MATCH($C534,'Policy Characteristics'!$C:$C,0))),"",INDEX('Policy Characteristics'!E:E,MATCH($C534,'Policy Characteristics'!$C:$C,0)))</f>
        <v>indst efficiency standards</v>
      </c>
      <c r="L534" s="450">
        <f>IF(ISBLANK(INDEX('Policy Characteristics'!F:F,MATCH($C534,'Policy Characteristics'!$C:$C,0))),"",INDEX('Policy Characteristics'!F:F,MATCH($C534,'Policy Characteristics'!$C:$C,0)))</f>
        <v>0</v>
      </c>
      <c r="M534" s="450">
        <f>IF(ISBLANK(INDEX('Policy Characteristics'!G:G,MATCH($C534,'Policy Characteristics'!$C:$C,0))),"",INDEX('Policy Characteristics'!G:G,MATCH($C534,'Policy Characteristics'!$C:$C,0)))</f>
        <v>0.25</v>
      </c>
      <c r="N534" s="450">
        <f>IF(ISBLANK(INDEX('Policy Characteristics'!H:H,MATCH($C534,'Policy Characteristics'!$C:$C,0))),"",INDEX('Policy Characteristics'!H:H,MATCH($C534,'Policy Characteristics'!$C:$C,0)))</f>
        <v>0.01</v>
      </c>
      <c r="O534" s="427" t="str">
        <f>IF(ISBLANK(INDEX('Policy Characteristics'!I:I,MATCH($C534,'Policy Characteristics'!$C:$C,0))),"",INDEX('Policy Characteristics'!I:I,MATCH($C534,'Policy Characteristics'!$C:$C,0)))</f>
        <v>% reduction in energy use</v>
      </c>
      <c r="P534" s="427" t="str">
        <f>IF(ISBLANK(INDEX('Policy Characteristics'!J:J,MATCH($C534,'Policy Characteristics'!$C:$C,0))),"",INDEX('Policy Characteristics'!J:J,MATCH($C534,'Policy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4" s="427" t="str">
        <f>IF(ISBLANK(INDEX('Policy Characteristics'!K:K,MATCH($C534,'Policy Characteristics'!$C:$C,0))),"",INDEX('Policy Characteristics'!K:K,MATCH($C534,'Policy Characteristics'!$C:$C,0)))</f>
        <v>industry-ag-main.html#eff-stds</v>
      </c>
      <c r="R534" s="427" t="str">
        <f>IF(ISBLANK(INDEX('Policy Characteristics'!L:L,MATCH($C534,'Policy Characteristics'!$C:$C,0))),"",INDEX('Policy Characteristics'!L:L,MATCH($C534,'Policy Characteristics'!$C:$C,0)))</f>
        <v>industry-energy-efficiency-standards.html</v>
      </c>
    </row>
    <row r="535" spans="1:18" s="5" customFormat="1" x14ac:dyDescent="0.75">
      <c r="A535" s="427" t="str">
        <f>IF(ISBLANK(INDEX('Policy Characteristics'!A:A,MATCH($C535,'Policy Characteristics'!$C:$C,0))),"",INDEX('Policy Characteristics'!A:A,MATCH($C535,'Policy Characteristics'!$C:$C,0)))</f>
        <v>Industry</v>
      </c>
      <c r="B535" s="427" t="str">
        <f>IF(ISBLANK(INDEX('Policy Characteristics'!B:B,MATCH($C535,'Policy Characteristics'!$C:$C,0))),"",INDEX('Policy Characteristics'!B:B,MATCH($C535,'Policy Characteristics'!$C:$C,0)))</f>
        <v>Industry Energy Efficiency Standards</v>
      </c>
      <c r="C535" s="431" t="str">
        <f t="shared" si="33"/>
        <v>Percentage Improvement in Eqpt Efficiency Standards above BAU</v>
      </c>
      <c r="D535" s="9" t="s">
        <v>3265</v>
      </c>
      <c r="E535" s="53" t="s">
        <v>2481</v>
      </c>
      <c r="F535" s="211" t="s">
        <v>2695</v>
      </c>
      <c r="G535" s="53" t="s">
        <v>2489</v>
      </c>
      <c r="H535" s="54">
        <v>1089</v>
      </c>
      <c r="I535" s="53" t="s">
        <v>45</v>
      </c>
      <c r="J535" s="429" t="str">
        <f>IF(ISBLANK(INDEX('Policy Characteristics'!D:D,MATCH($C535,'Policy Characteristics'!$C:$C,0))),"",INDEX('Policy Characteristics'!D:D,MATCH($C535,'Policy Characteristics'!$C:$C,0)))</f>
        <v>Industry Energy Efficiency Standards</v>
      </c>
      <c r="K535" s="427" t="str">
        <f>IF(ISBLANK(INDEX('Policy Characteristics'!E:E,MATCH($C535,'Policy Characteristics'!$C:$C,0))),"",INDEX('Policy Characteristics'!E:E,MATCH($C535,'Policy Characteristics'!$C:$C,0)))</f>
        <v>indst efficiency standards</v>
      </c>
      <c r="L535" s="450">
        <f>IF(ISBLANK(INDEX('Policy Characteristics'!F:F,MATCH($C535,'Policy Characteristics'!$C:$C,0))),"",INDEX('Policy Characteristics'!F:F,MATCH($C535,'Policy Characteristics'!$C:$C,0)))</f>
        <v>0</v>
      </c>
      <c r="M535" s="450">
        <f>IF(ISBLANK(INDEX('Policy Characteristics'!G:G,MATCH($C535,'Policy Characteristics'!$C:$C,0))),"",INDEX('Policy Characteristics'!G:G,MATCH($C535,'Policy Characteristics'!$C:$C,0)))</f>
        <v>0.25</v>
      </c>
      <c r="N535" s="450">
        <f>IF(ISBLANK(INDEX('Policy Characteristics'!H:H,MATCH($C535,'Policy Characteristics'!$C:$C,0))),"",INDEX('Policy Characteristics'!H:H,MATCH($C535,'Policy Characteristics'!$C:$C,0)))</f>
        <v>0.01</v>
      </c>
      <c r="O535" s="427" t="str">
        <f>IF(ISBLANK(INDEX('Policy Characteristics'!I:I,MATCH($C535,'Policy Characteristics'!$C:$C,0))),"",INDEX('Policy Characteristics'!I:I,MATCH($C535,'Policy Characteristics'!$C:$C,0)))</f>
        <v>% reduction in energy use</v>
      </c>
      <c r="P535" s="427" t="str">
        <f>IF(ISBLANK(INDEX('Policy Characteristics'!J:J,MATCH($C535,'Policy Characteristics'!$C:$C,0))),"",INDEX('Policy Characteristics'!J:J,MATCH($C535,'Policy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5" s="427" t="str">
        <f>IF(ISBLANK(INDEX('Policy Characteristics'!K:K,MATCH($C535,'Policy Characteristics'!$C:$C,0))),"",INDEX('Policy Characteristics'!K:K,MATCH($C535,'Policy Characteristics'!$C:$C,0)))</f>
        <v>industry-ag-main.html#eff-stds</v>
      </c>
      <c r="R535" s="427" t="str">
        <f>IF(ISBLANK(INDEX('Policy Characteristics'!L:L,MATCH($C535,'Policy Characteristics'!$C:$C,0))),"",INDEX('Policy Characteristics'!L:L,MATCH($C535,'Policy Characteristics'!$C:$C,0)))</f>
        <v>industry-energy-efficiency-standards.html</v>
      </c>
    </row>
    <row r="536" spans="1:18" s="5" customFormat="1" x14ac:dyDescent="0.75">
      <c r="A536" s="427" t="str">
        <f>IF(ISBLANK(INDEX('Policy Characteristics'!A:A,MATCH($C536,'Policy Characteristics'!$C:$C,0))),"",INDEX('Policy Characteristics'!A:A,MATCH($C536,'Policy Characteristics'!$C:$C,0)))</f>
        <v>Industry</v>
      </c>
      <c r="B536" s="427" t="str">
        <f>IF(ISBLANK(INDEX('Policy Characteristics'!B:B,MATCH($C536,'Policy Characteristics'!$C:$C,0))),"",INDEX('Policy Characteristics'!B:B,MATCH($C536,'Policy Characteristics'!$C:$C,0)))</f>
        <v>Industry Energy Efficiency Standards</v>
      </c>
      <c r="C536" s="431" t="str">
        <f t="shared" si="33"/>
        <v>Percentage Improvement in Eqpt Efficiency Standards above BAU</v>
      </c>
      <c r="D536" s="9" t="s">
        <v>3265</v>
      </c>
      <c r="E536" s="53" t="s">
        <v>2482</v>
      </c>
      <c r="F536" s="211" t="s">
        <v>2695</v>
      </c>
      <c r="G536" s="53" t="s">
        <v>2490</v>
      </c>
      <c r="H536" s="54">
        <v>1090</v>
      </c>
      <c r="I536" s="53" t="s">
        <v>45</v>
      </c>
      <c r="J536" s="429" t="str">
        <f>IF(ISBLANK(INDEX('Policy Characteristics'!D:D,MATCH($C536,'Policy Characteristics'!$C:$C,0))),"",INDEX('Policy Characteristics'!D:D,MATCH($C536,'Policy Characteristics'!$C:$C,0)))</f>
        <v>Industry Energy Efficiency Standards</v>
      </c>
      <c r="K536" s="427" t="str">
        <f>IF(ISBLANK(INDEX('Policy Characteristics'!E:E,MATCH($C536,'Policy Characteristics'!$C:$C,0))),"",INDEX('Policy Characteristics'!E:E,MATCH($C536,'Policy Characteristics'!$C:$C,0)))</f>
        <v>indst efficiency standards</v>
      </c>
      <c r="L536" s="450">
        <f>IF(ISBLANK(INDEX('Policy Characteristics'!F:F,MATCH($C536,'Policy Characteristics'!$C:$C,0))),"",INDEX('Policy Characteristics'!F:F,MATCH($C536,'Policy Characteristics'!$C:$C,0)))</f>
        <v>0</v>
      </c>
      <c r="M536" s="450">
        <f>IF(ISBLANK(INDEX('Policy Characteristics'!G:G,MATCH($C536,'Policy Characteristics'!$C:$C,0))),"",INDEX('Policy Characteristics'!G:G,MATCH($C536,'Policy Characteristics'!$C:$C,0)))</f>
        <v>0.25</v>
      </c>
      <c r="N536" s="450">
        <f>IF(ISBLANK(INDEX('Policy Characteristics'!H:H,MATCH($C536,'Policy Characteristics'!$C:$C,0))),"",INDEX('Policy Characteristics'!H:H,MATCH($C536,'Policy Characteristics'!$C:$C,0)))</f>
        <v>0.01</v>
      </c>
      <c r="O536" s="427" t="str">
        <f>IF(ISBLANK(INDEX('Policy Characteristics'!I:I,MATCH($C536,'Policy Characteristics'!$C:$C,0))),"",INDEX('Policy Characteristics'!I:I,MATCH($C536,'Policy Characteristics'!$C:$C,0)))</f>
        <v>% reduction in energy use</v>
      </c>
      <c r="P536" s="427" t="str">
        <f>IF(ISBLANK(INDEX('Policy Characteristics'!J:J,MATCH($C536,'Policy Characteristics'!$C:$C,0))),"",INDEX('Policy Characteristics'!J:J,MATCH($C536,'Policy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6" s="427" t="str">
        <f>IF(ISBLANK(INDEX('Policy Characteristics'!K:K,MATCH($C536,'Policy Characteristics'!$C:$C,0))),"",INDEX('Policy Characteristics'!K:K,MATCH($C536,'Policy Characteristics'!$C:$C,0)))</f>
        <v>industry-ag-main.html#eff-stds</v>
      </c>
      <c r="R536" s="427" t="str">
        <f>IF(ISBLANK(INDEX('Policy Characteristics'!L:L,MATCH($C536,'Policy Characteristics'!$C:$C,0))),"",INDEX('Policy Characteristics'!L:L,MATCH($C536,'Policy Characteristics'!$C:$C,0)))</f>
        <v>industry-energy-efficiency-standards.html</v>
      </c>
    </row>
    <row r="537" spans="1:18" s="5" customFormat="1" x14ac:dyDescent="0.75">
      <c r="A537" s="427" t="str">
        <f>IF(ISBLANK(INDEX('Policy Characteristics'!A:A,MATCH($C537,'Policy Characteristics'!$C:$C,0))),"",INDEX('Policy Characteristics'!A:A,MATCH($C537,'Policy Characteristics'!$C:$C,0)))</f>
        <v>Industry</v>
      </c>
      <c r="B537" s="427" t="str">
        <f>IF(ISBLANK(INDEX('Policy Characteristics'!B:B,MATCH($C537,'Policy Characteristics'!$C:$C,0))),"",INDEX('Policy Characteristics'!B:B,MATCH($C537,'Policy Characteristics'!$C:$C,0)))</f>
        <v>Industry Energy Efficiency Standards</v>
      </c>
      <c r="C537" s="431" t="str">
        <f t="shared" si="33"/>
        <v>Percentage Improvement in Eqpt Efficiency Standards above BAU</v>
      </c>
      <c r="D537" s="9" t="s">
        <v>3265</v>
      </c>
      <c r="E537" s="53" t="s">
        <v>2483</v>
      </c>
      <c r="F537" s="211" t="s">
        <v>2695</v>
      </c>
      <c r="G537" s="53" t="s">
        <v>2487</v>
      </c>
      <c r="H537" s="54">
        <v>1091</v>
      </c>
      <c r="I537" s="53" t="s">
        <v>46</v>
      </c>
      <c r="J537" s="429" t="str">
        <f>IF(ISBLANK(INDEX('Policy Characteristics'!D:D,MATCH($C537,'Policy Characteristics'!$C:$C,0))),"",INDEX('Policy Characteristics'!D:D,MATCH($C537,'Policy Characteristics'!$C:$C,0)))</f>
        <v>Industry Energy Efficiency Standards</v>
      </c>
      <c r="K537" s="427" t="str">
        <f>IF(ISBLANK(INDEX('Policy Characteristics'!E:E,MATCH($C537,'Policy Characteristics'!$C:$C,0))),"",INDEX('Policy Characteristics'!E:E,MATCH($C537,'Policy Characteristics'!$C:$C,0)))</f>
        <v>indst efficiency standards</v>
      </c>
      <c r="L537" s="450">
        <f>IF(ISBLANK(INDEX('Policy Characteristics'!F:F,MATCH($C537,'Policy Characteristics'!$C:$C,0))),"",INDEX('Policy Characteristics'!F:F,MATCH($C537,'Policy Characteristics'!$C:$C,0)))</f>
        <v>0</v>
      </c>
      <c r="M537" s="450">
        <f>IF(ISBLANK(INDEX('Policy Characteristics'!G:G,MATCH($C537,'Policy Characteristics'!$C:$C,0))),"",INDEX('Policy Characteristics'!G:G,MATCH($C537,'Policy Characteristics'!$C:$C,0)))</f>
        <v>0.25</v>
      </c>
      <c r="N537" s="450">
        <f>IF(ISBLANK(INDEX('Policy Characteristics'!H:H,MATCH($C537,'Policy Characteristics'!$C:$C,0))),"",INDEX('Policy Characteristics'!H:H,MATCH($C537,'Policy Characteristics'!$C:$C,0)))</f>
        <v>0.01</v>
      </c>
      <c r="O537" s="427" t="str">
        <f>IF(ISBLANK(INDEX('Policy Characteristics'!I:I,MATCH($C537,'Policy Characteristics'!$C:$C,0))),"",INDEX('Policy Characteristics'!I:I,MATCH($C537,'Policy Characteristics'!$C:$C,0)))</f>
        <v>% reduction in energy use</v>
      </c>
      <c r="P537" s="427" t="str">
        <f>IF(ISBLANK(INDEX('Policy Characteristics'!J:J,MATCH($C537,'Policy Characteristics'!$C:$C,0))),"",INDEX('Policy Characteristics'!J:J,MATCH($C537,'Policy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7" s="427" t="str">
        <f>IF(ISBLANK(INDEX('Policy Characteristics'!K:K,MATCH($C537,'Policy Characteristics'!$C:$C,0))),"",INDEX('Policy Characteristics'!K:K,MATCH($C537,'Policy Characteristics'!$C:$C,0)))</f>
        <v>industry-ag-main.html#eff-stds</v>
      </c>
      <c r="R537" s="427" t="str">
        <f>IF(ISBLANK(INDEX('Policy Characteristics'!L:L,MATCH($C537,'Policy Characteristics'!$C:$C,0))),"",INDEX('Policy Characteristics'!L:L,MATCH($C537,'Policy Characteristics'!$C:$C,0)))</f>
        <v>industry-energy-efficiency-standards.html</v>
      </c>
    </row>
    <row r="538" spans="1:18" s="5" customFormat="1" x14ac:dyDescent="0.75">
      <c r="A538" s="427" t="str">
        <f>IF(ISBLANK(INDEX('Policy Characteristics'!A:A,MATCH($C538,'Policy Characteristics'!$C:$C,0))),"",INDEX('Policy Characteristics'!A:A,MATCH($C538,'Policy Characteristics'!$C:$C,0)))</f>
        <v>Industry</v>
      </c>
      <c r="B538" s="427" t="str">
        <f>IF(ISBLANK(INDEX('Policy Characteristics'!B:B,MATCH($C538,'Policy Characteristics'!$C:$C,0))),"",INDEX('Policy Characteristics'!B:B,MATCH($C538,'Policy Characteristics'!$C:$C,0)))</f>
        <v>Industry Energy Efficiency Standards</v>
      </c>
      <c r="C538" s="431" t="str">
        <f t="shared" si="33"/>
        <v>Percentage Improvement in Eqpt Efficiency Standards above BAU</v>
      </c>
      <c r="D538" s="9" t="s">
        <v>3265</v>
      </c>
      <c r="E538" s="53" t="s">
        <v>2484</v>
      </c>
      <c r="F538" s="211" t="s">
        <v>2695</v>
      </c>
      <c r="G538" s="53" t="s">
        <v>2488</v>
      </c>
      <c r="H538" s="54">
        <v>1092</v>
      </c>
      <c r="I538" s="53" t="s">
        <v>45</v>
      </c>
      <c r="J538" s="429" t="str">
        <f>IF(ISBLANK(INDEX('Policy Characteristics'!D:D,MATCH($C538,'Policy Characteristics'!$C:$C,0))),"",INDEX('Policy Characteristics'!D:D,MATCH($C538,'Policy Characteristics'!$C:$C,0)))</f>
        <v>Industry Energy Efficiency Standards</v>
      </c>
      <c r="K538" s="427" t="str">
        <f>IF(ISBLANK(INDEX('Policy Characteristics'!E:E,MATCH($C538,'Policy Characteristics'!$C:$C,0))),"",INDEX('Policy Characteristics'!E:E,MATCH($C538,'Policy Characteristics'!$C:$C,0)))</f>
        <v>indst efficiency standards</v>
      </c>
      <c r="L538" s="450">
        <f>IF(ISBLANK(INDEX('Policy Characteristics'!F:F,MATCH($C538,'Policy Characteristics'!$C:$C,0))),"",INDEX('Policy Characteristics'!F:F,MATCH($C538,'Policy Characteristics'!$C:$C,0)))</f>
        <v>0</v>
      </c>
      <c r="M538" s="450">
        <f>IF(ISBLANK(INDEX('Policy Characteristics'!G:G,MATCH($C538,'Policy Characteristics'!$C:$C,0))),"",INDEX('Policy Characteristics'!G:G,MATCH($C538,'Policy Characteristics'!$C:$C,0)))</f>
        <v>0.25</v>
      </c>
      <c r="N538" s="450">
        <f>IF(ISBLANK(INDEX('Policy Characteristics'!H:H,MATCH($C538,'Policy Characteristics'!$C:$C,0))),"",INDEX('Policy Characteristics'!H:H,MATCH($C538,'Policy Characteristics'!$C:$C,0)))</f>
        <v>0.01</v>
      </c>
      <c r="O538" s="427" t="str">
        <f>IF(ISBLANK(INDEX('Policy Characteristics'!I:I,MATCH($C538,'Policy Characteristics'!$C:$C,0))),"",INDEX('Policy Characteristics'!I:I,MATCH($C538,'Policy Characteristics'!$C:$C,0)))</f>
        <v>% reduction in energy use</v>
      </c>
      <c r="P538" s="427" t="str">
        <f>IF(ISBLANK(INDEX('Policy Characteristics'!J:J,MATCH($C538,'Policy Characteristics'!$C:$C,0))),"",INDEX('Policy Characteristics'!J:J,MATCH($C538,'Policy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8" s="427" t="str">
        <f>IF(ISBLANK(INDEX('Policy Characteristics'!K:K,MATCH($C538,'Policy Characteristics'!$C:$C,0))),"",INDEX('Policy Characteristics'!K:K,MATCH($C538,'Policy Characteristics'!$C:$C,0)))</f>
        <v>industry-ag-main.html#eff-stds</v>
      </c>
      <c r="R538" s="427" t="str">
        <f>IF(ISBLANK(INDEX('Policy Characteristics'!L:L,MATCH($C538,'Policy Characteristics'!$C:$C,0))),"",INDEX('Policy Characteristics'!L:L,MATCH($C538,'Policy Characteristics'!$C:$C,0)))</f>
        <v>industry-energy-efficiency-standards.html</v>
      </c>
    </row>
    <row r="539" spans="1:18" s="5" customFormat="1" x14ac:dyDescent="0.75">
      <c r="A539" s="427" t="str">
        <f>IF(ISBLANK(INDEX('Policy Characteristics'!A:A,MATCH($C539,'Policy Characteristics'!$C:$C,0))),"",INDEX('Policy Characteristics'!A:A,MATCH($C539,'Policy Characteristics'!$C:$C,0)))</f>
        <v>Industry</v>
      </c>
      <c r="B539" s="427" t="str">
        <f>IF(ISBLANK(INDEX('Policy Characteristics'!B:B,MATCH($C539,'Policy Characteristics'!$C:$C,0))),"",INDEX('Policy Characteristics'!B:B,MATCH($C539,'Policy Characteristics'!$C:$C,0)))</f>
        <v>Industry Energy Efficiency Standards</v>
      </c>
      <c r="C539" s="431" t="str">
        <f t="shared" si="33"/>
        <v>Percentage Improvement in Eqpt Efficiency Standards above BAU</v>
      </c>
      <c r="D539" s="9" t="s">
        <v>3265</v>
      </c>
      <c r="E539" s="53" t="s">
        <v>2485</v>
      </c>
      <c r="F539" s="211" t="s">
        <v>2695</v>
      </c>
      <c r="G539" s="53" t="s">
        <v>2491</v>
      </c>
      <c r="H539" s="54">
        <v>1093</v>
      </c>
      <c r="I539" s="53" t="s">
        <v>46</v>
      </c>
      <c r="J539" s="429" t="str">
        <f>IF(ISBLANK(INDEX('Policy Characteristics'!D:D,MATCH($C539,'Policy Characteristics'!$C:$C,0))),"",INDEX('Policy Characteristics'!D:D,MATCH($C539,'Policy Characteristics'!$C:$C,0)))</f>
        <v>Industry Energy Efficiency Standards</v>
      </c>
      <c r="K539" s="427" t="str">
        <f>IF(ISBLANK(INDEX('Policy Characteristics'!E:E,MATCH($C539,'Policy Characteristics'!$C:$C,0))),"",INDEX('Policy Characteristics'!E:E,MATCH($C539,'Policy Characteristics'!$C:$C,0)))</f>
        <v>indst efficiency standards</v>
      </c>
      <c r="L539" s="450">
        <f>IF(ISBLANK(INDEX('Policy Characteristics'!F:F,MATCH($C539,'Policy Characteristics'!$C:$C,0))),"",INDEX('Policy Characteristics'!F:F,MATCH($C539,'Policy Characteristics'!$C:$C,0)))</f>
        <v>0</v>
      </c>
      <c r="M539" s="450">
        <f>IF(ISBLANK(INDEX('Policy Characteristics'!G:G,MATCH($C539,'Policy Characteristics'!$C:$C,0))),"",INDEX('Policy Characteristics'!G:G,MATCH($C539,'Policy Characteristics'!$C:$C,0)))</f>
        <v>0.25</v>
      </c>
      <c r="N539" s="450">
        <f>IF(ISBLANK(INDEX('Policy Characteristics'!H:H,MATCH($C539,'Policy Characteristics'!$C:$C,0))),"",INDEX('Policy Characteristics'!H:H,MATCH($C539,'Policy Characteristics'!$C:$C,0)))</f>
        <v>0.01</v>
      </c>
      <c r="O539" s="427" t="str">
        <f>IF(ISBLANK(INDEX('Policy Characteristics'!I:I,MATCH($C539,'Policy Characteristics'!$C:$C,0))),"",INDEX('Policy Characteristics'!I:I,MATCH($C539,'Policy Characteristics'!$C:$C,0)))</f>
        <v>% reduction in energy use</v>
      </c>
      <c r="P539" s="427" t="str">
        <f>IF(ISBLANK(INDEX('Policy Characteristics'!J:J,MATCH($C539,'Policy Characteristics'!$C:$C,0))),"",INDEX('Policy Characteristics'!J:J,MATCH($C539,'Policy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9" s="427" t="str">
        <f>IF(ISBLANK(INDEX('Policy Characteristics'!K:K,MATCH($C539,'Policy Characteristics'!$C:$C,0))),"",INDEX('Policy Characteristics'!K:K,MATCH($C539,'Policy Characteristics'!$C:$C,0)))</f>
        <v>industry-ag-main.html#eff-stds</v>
      </c>
      <c r="R539" s="427" t="str">
        <f>IF(ISBLANK(INDEX('Policy Characteristics'!L:L,MATCH($C539,'Policy Characteristics'!$C:$C,0))),"",INDEX('Policy Characteristics'!L:L,MATCH($C539,'Policy Characteristics'!$C:$C,0)))</f>
        <v>industry-energy-efficiency-standards.html</v>
      </c>
    </row>
    <row r="540" spans="1:18" s="5" customFormat="1" x14ac:dyDescent="0.75">
      <c r="A540" s="427" t="str">
        <f>IF(ISBLANK(INDEX('Policy Characteristics'!A:A,MATCH($C540,'Policy Characteristics'!$C:$C,0))),"",INDEX('Policy Characteristics'!A:A,MATCH($C540,'Policy Characteristics'!$C:$C,0)))</f>
        <v>Industry</v>
      </c>
      <c r="B540" s="427" t="str">
        <f>IF(ISBLANK(INDEX('Policy Characteristics'!B:B,MATCH($C540,'Policy Characteristics'!$C:$C,0))),"",INDEX('Policy Characteristics'!B:B,MATCH($C540,'Policy Characteristics'!$C:$C,0)))</f>
        <v>Industry Energy Efficiency Standards</v>
      </c>
      <c r="C540" s="431" t="str">
        <f t="shared" si="33"/>
        <v>Percentage Improvement in Eqpt Efficiency Standards above BAU</v>
      </c>
      <c r="D540" s="9" t="s">
        <v>3265</v>
      </c>
      <c r="E540" s="53" t="s">
        <v>2837</v>
      </c>
      <c r="F540" s="211" t="s">
        <v>2695</v>
      </c>
      <c r="G540" s="53" t="s">
        <v>2840</v>
      </c>
      <c r="H540" s="54">
        <v>1094</v>
      </c>
      <c r="I540" s="53" t="s">
        <v>46</v>
      </c>
      <c r="J540" s="429" t="str">
        <f>IF(ISBLANK(INDEX('Policy Characteristics'!D:D,MATCH($C540,'Policy Characteristics'!$C:$C,0))),"",INDEX('Policy Characteristics'!D:D,MATCH($C540,'Policy Characteristics'!$C:$C,0)))</f>
        <v>Industry Energy Efficiency Standards</v>
      </c>
      <c r="K540" s="427" t="str">
        <f>IF(ISBLANK(INDEX('Policy Characteristics'!E:E,MATCH($C540,'Policy Characteristics'!$C:$C,0))),"",INDEX('Policy Characteristics'!E:E,MATCH($C540,'Policy Characteristics'!$C:$C,0)))</f>
        <v>indst efficiency standards</v>
      </c>
      <c r="L540" s="450">
        <f>IF(ISBLANK(INDEX('Policy Characteristics'!F:F,MATCH($C540,'Policy Characteristics'!$C:$C,0))),"",INDEX('Policy Characteristics'!F:F,MATCH($C540,'Policy Characteristics'!$C:$C,0)))</f>
        <v>0</v>
      </c>
      <c r="M540" s="450">
        <f>IF(ISBLANK(INDEX('Policy Characteristics'!G:G,MATCH($C540,'Policy Characteristics'!$C:$C,0))),"",INDEX('Policy Characteristics'!G:G,MATCH($C540,'Policy Characteristics'!$C:$C,0)))</f>
        <v>0.25</v>
      </c>
      <c r="N540" s="450">
        <f>IF(ISBLANK(INDEX('Policy Characteristics'!H:H,MATCH($C540,'Policy Characteristics'!$C:$C,0))),"",INDEX('Policy Characteristics'!H:H,MATCH($C540,'Policy Characteristics'!$C:$C,0)))</f>
        <v>0.01</v>
      </c>
      <c r="O540" s="427" t="str">
        <f>IF(ISBLANK(INDEX('Policy Characteristics'!I:I,MATCH($C540,'Policy Characteristics'!$C:$C,0))),"",INDEX('Policy Characteristics'!I:I,MATCH($C540,'Policy Characteristics'!$C:$C,0)))</f>
        <v>% reduction in energy use</v>
      </c>
      <c r="P540" s="427" t="str">
        <f>IF(ISBLANK(INDEX('Policy Characteristics'!J:J,MATCH($C540,'Policy Characteristics'!$C:$C,0))),"",INDEX('Policy Characteristics'!J:J,MATCH($C540,'Policy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0" s="427" t="str">
        <f>IF(ISBLANK(INDEX('Policy Characteristics'!K:K,MATCH($C540,'Policy Characteristics'!$C:$C,0))),"",INDEX('Policy Characteristics'!K:K,MATCH($C540,'Policy Characteristics'!$C:$C,0)))</f>
        <v>industry-ag-main.html#eff-stds</v>
      </c>
      <c r="R540" s="427" t="str">
        <f>IF(ISBLANK(INDEX('Policy Characteristics'!L:L,MATCH($C540,'Policy Characteristics'!$C:$C,0))),"",INDEX('Policy Characteristics'!L:L,MATCH($C540,'Policy Characteristics'!$C:$C,0)))</f>
        <v>industry-energy-efficiency-standards.html</v>
      </c>
    </row>
    <row r="541" spans="1:18" s="5" customFormat="1" x14ac:dyDescent="0.75">
      <c r="A541" s="427" t="str">
        <f>IF(ISBLANK(INDEX('Policy Characteristics'!A:A,MATCH($C541,'Policy Characteristics'!$C:$C,0))),"",INDEX('Policy Characteristics'!A:A,MATCH($C541,'Policy Characteristics'!$C:$C,0)))</f>
        <v>Industry</v>
      </c>
      <c r="B541" s="427" t="str">
        <f>IF(ISBLANK(INDEX('Policy Characteristics'!B:B,MATCH($C541,'Policy Characteristics'!$C:$C,0))),"",INDEX('Policy Characteristics'!B:B,MATCH($C541,'Policy Characteristics'!$C:$C,0)))</f>
        <v>Industry Energy Efficiency Standards</v>
      </c>
      <c r="C541" s="431" t="str">
        <f t="shared" si="33"/>
        <v>Percentage Improvement in Eqpt Efficiency Standards above BAU</v>
      </c>
      <c r="D541" s="9" t="s">
        <v>3265</v>
      </c>
      <c r="E541" s="53" t="s">
        <v>2838</v>
      </c>
      <c r="F541" s="211" t="s">
        <v>2695</v>
      </c>
      <c r="G541" s="53" t="s">
        <v>2842</v>
      </c>
      <c r="H541" s="54">
        <v>1095</v>
      </c>
      <c r="I541" s="53" t="s">
        <v>45</v>
      </c>
      <c r="J541" s="429" t="str">
        <f>IF(ISBLANK(INDEX('Policy Characteristics'!D:D,MATCH($C541,'Policy Characteristics'!$C:$C,0))),"",INDEX('Policy Characteristics'!D:D,MATCH($C541,'Policy Characteristics'!$C:$C,0)))</f>
        <v>Industry Energy Efficiency Standards</v>
      </c>
      <c r="K541" s="427" t="str">
        <f>IF(ISBLANK(INDEX('Policy Characteristics'!E:E,MATCH($C541,'Policy Characteristics'!$C:$C,0))),"",INDEX('Policy Characteristics'!E:E,MATCH($C541,'Policy Characteristics'!$C:$C,0)))</f>
        <v>indst efficiency standards</v>
      </c>
      <c r="L541" s="450">
        <f>IF(ISBLANK(INDEX('Policy Characteristics'!F:F,MATCH($C541,'Policy Characteristics'!$C:$C,0))),"",INDEX('Policy Characteristics'!F:F,MATCH($C541,'Policy Characteristics'!$C:$C,0)))</f>
        <v>0</v>
      </c>
      <c r="M541" s="450">
        <f>IF(ISBLANK(INDEX('Policy Characteristics'!G:G,MATCH($C541,'Policy Characteristics'!$C:$C,0))),"",INDEX('Policy Characteristics'!G:G,MATCH($C541,'Policy Characteristics'!$C:$C,0)))</f>
        <v>0.25</v>
      </c>
      <c r="N541" s="450">
        <f>IF(ISBLANK(INDEX('Policy Characteristics'!H:H,MATCH($C541,'Policy Characteristics'!$C:$C,0))),"",INDEX('Policy Characteristics'!H:H,MATCH($C541,'Policy Characteristics'!$C:$C,0)))</f>
        <v>0.01</v>
      </c>
      <c r="O541" s="427" t="str">
        <f>IF(ISBLANK(INDEX('Policy Characteristics'!I:I,MATCH($C541,'Policy Characteristics'!$C:$C,0))),"",INDEX('Policy Characteristics'!I:I,MATCH($C541,'Policy Characteristics'!$C:$C,0)))</f>
        <v>% reduction in energy use</v>
      </c>
      <c r="P541" s="427" t="str">
        <f>IF(ISBLANK(INDEX('Policy Characteristics'!J:J,MATCH($C541,'Policy Characteristics'!$C:$C,0))),"",INDEX('Policy Characteristics'!J:J,MATCH($C541,'Policy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1" s="427" t="str">
        <f>IF(ISBLANK(INDEX('Policy Characteristics'!K:K,MATCH($C541,'Policy Characteristics'!$C:$C,0))),"",INDEX('Policy Characteristics'!K:K,MATCH($C541,'Policy Characteristics'!$C:$C,0)))</f>
        <v>industry-ag-main.html#eff-stds</v>
      </c>
      <c r="R541" s="427" t="str">
        <f>IF(ISBLANK(INDEX('Policy Characteristics'!L:L,MATCH($C541,'Policy Characteristics'!$C:$C,0))),"",INDEX('Policy Characteristics'!L:L,MATCH($C541,'Policy Characteristics'!$C:$C,0)))</f>
        <v>industry-energy-efficiency-standards.html</v>
      </c>
    </row>
    <row r="542" spans="1:18" s="5" customFormat="1" x14ac:dyDescent="0.75">
      <c r="A542" s="427" t="str">
        <f>IF(ISBLANK(INDEX('Policy Characteristics'!A:A,MATCH($C542,'Policy Characteristics'!$C:$C,0))),"",INDEX('Policy Characteristics'!A:A,MATCH($C542,'Policy Characteristics'!$C:$C,0)))</f>
        <v>Industry</v>
      </c>
      <c r="B542" s="427" t="str">
        <f>IF(ISBLANK(INDEX('Policy Characteristics'!B:B,MATCH($C542,'Policy Characteristics'!$C:$C,0))),"",INDEX('Policy Characteristics'!B:B,MATCH($C542,'Policy Characteristics'!$C:$C,0)))</f>
        <v>Industry Energy Efficiency Standards</v>
      </c>
      <c r="C542" s="431" t="str">
        <f t="shared" si="33"/>
        <v>Percentage Improvement in Eqpt Efficiency Standards above BAU</v>
      </c>
      <c r="D542" s="9" t="s">
        <v>3265</v>
      </c>
      <c r="E542" s="53" t="s">
        <v>2839</v>
      </c>
      <c r="F542" s="211" t="s">
        <v>2695</v>
      </c>
      <c r="G542" s="53" t="s">
        <v>2843</v>
      </c>
      <c r="H542" s="54">
        <v>1096</v>
      </c>
      <c r="I542" s="53" t="s">
        <v>45</v>
      </c>
      <c r="J542" s="429" t="str">
        <f>IF(ISBLANK(INDEX('Policy Characteristics'!D:D,MATCH($C542,'Policy Characteristics'!$C:$C,0))),"",INDEX('Policy Characteristics'!D:D,MATCH($C542,'Policy Characteristics'!$C:$C,0)))</f>
        <v>Industry Energy Efficiency Standards</v>
      </c>
      <c r="K542" s="427" t="str">
        <f>IF(ISBLANK(INDEX('Policy Characteristics'!E:E,MATCH($C542,'Policy Characteristics'!$C:$C,0))),"",INDEX('Policy Characteristics'!E:E,MATCH($C542,'Policy Characteristics'!$C:$C,0)))</f>
        <v>indst efficiency standards</v>
      </c>
      <c r="L542" s="450">
        <f>IF(ISBLANK(INDEX('Policy Characteristics'!F:F,MATCH($C542,'Policy Characteristics'!$C:$C,0))),"",INDEX('Policy Characteristics'!F:F,MATCH($C542,'Policy Characteristics'!$C:$C,0)))</f>
        <v>0</v>
      </c>
      <c r="M542" s="450">
        <f>IF(ISBLANK(INDEX('Policy Characteristics'!G:G,MATCH($C542,'Policy Characteristics'!$C:$C,0))),"",INDEX('Policy Characteristics'!G:G,MATCH($C542,'Policy Characteristics'!$C:$C,0)))</f>
        <v>0.25</v>
      </c>
      <c r="N542" s="450">
        <f>IF(ISBLANK(INDEX('Policy Characteristics'!H:H,MATCH($C542,'Policy Characteristics'!$C:$C,0))),"",INDEX('Policy Characteristics'!H:H,MATCH($C542,'Policy Characteristics'!$C:$C,0)))</f>
        <v>0.01</v>
      </c>
      <c r="O542" s="427" t="str">
        <f>IF(ISBLANK(INDEX('Policy Characteristics'!I:I,MATCH($C542,'Policy Characteristics'!$C:$C,0))),"",INDEX('Policy Characteristics'!I:I,MATCH($C542,'Policy Characteristics'!$C:$C,0)))</f>
        <v>% reduction in energy use</v>
      </c>
      <c r="P542" s="427" t="str">
        <f>IF(ISBLANK(INDEX('Policy Characteristics'!J:J,MATCH($C542,'Policy Characteristics'!$C:$C,0))),"",INDEX('Policy Characteristics'!J:J,MATCH($C542,'Policy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2" s="427" t="str">
        <f>IF(ISBLANK(INDEX('Policy Characteristics'!K:K,MATCH($C542,'Policy Characteristics'!$C:$C,0))),"",INDEX('Policy Characteristics'!K:K,MATCH($C542,'Policy Characteristics'!$C:$C,0)))</f>
        <v>industry-ag-main.html#eff-stds</v>
      </c>
      <c r="R542" s="427" t="str">
        <f>IF(ISBLANK(INDEX('Policy Characteristics'!L:L,MATCH($C542,'Policy Characteristics'!$C:$C,0))),"",INDEX('Policy Characteristics'!L:L,MATCH($C542,'Policy Characteristics'!$C:$C,0)))</f>
        <v>industry-energy-efficiency-standards.html</v>
      </c>
    </row>
    <row r="543" spans="1:18" s="5" customFormat="1" x14ac:dyDescent="0.75">
      <c r="A543" s="427" t="str">
        <f>IF(ISBLANK(INDEX('Policy Characteristics'!A:A,MATCH($C543,'Policy Characteristics'!$C:$C,0))),"",INDEX('Policy Characteristics'!A:A,MATCH($C543,'Policy Characteristics'!$C:$C,0)))</f>
        <v>Industry</v>
      </c>
      <c r="B543" s="427" t="str">
        <f>IF(ISBLANK(INDEX('Policy Characteristics'!B:B,MATCH($C543,'Policy Characteristics'!$C:$C,0))),"",INDEX('Policy Characteristics'!B:B,MATCH($C543,'Policy Characteristics'!$C:$C,0)))</f>
        <v>Industry Energy Efficiency Standards</v>
      </c>
      <c r="C543" s="431" t="str">
        <f t="shared" si="33"/>
        <v>Percentage Improvement in Eqpt Efficiency Standards above BAU</v>
      </c>
      <c r="D543" s="9" t="s">
        <v>3265</v>
      </c>
      <c r="E543" s="53" t="s">
        <v>2836</v>
      </c>
      <c r="F543" s="211" t="s">
        <v>2695</v>
      </c>
      <c r="G543" s="53" t="s">
        <v>2841</v>
      </c>
      <c r="H543" s="54">
        <v>1097</v>
      </c>
      <c r="I543" s="53" t="s">
        <v>46</v>
      </c>
      <c r="J543" s="429" t="str">
        <f>IF(ISBLANK(INDEX('Policy Characteristics'!D:D,MATCH($C543,'Policy Characteristics'!$C:$C,0))),"",INDEX('Policy Characteristics'!D:D,MATCH($C543,'Policy Characteristics'!$C:$C,0)))</f>
        <v>Industry Energy Efficiency Standards</v>
      </c>
      <c r="K543" s="427" t="str">
        <f>IF(ISBLANK(INDEX('Policy Characteristics'!E:E,MATCH($C543,'Policy Characteristics'!$C:$C,0))),"",INDEX('Policy Characteristics'!E:E,MATCH($C543,'Policy Characteristics'!$C:$C,0)))</f>
        <v>indst efficiency standards</v>
      </c>
      <c r="L543" s="450">
        <f>IF(ISBLANK(INDEX('Policy Characteristics'!F:F,MATCH($C543,'Policy Characteristics'!$C:$C,0))),"",INDEX('Policy Characteristics'!F:F,MATCH($C543,'Policy Characteristics'!$C:$C,0)))</f>
        <v>0</v>
      </c>
      <c r="M543" s="450">
        <f>IF(ISBLANK(INDEX('Policy Characteristics'!G:G,MATCH($C543,'Policy Characteristics'!$C:$C,0))),"",INDEX('Policy Characteristics'!G:G,MATCH($C543,'Policy Characteristics'!$C:$C,0)))</f>
        <v>0.25</v>
      </c>
      <c r="N543" s="450">
        <f>IF(ISBLANK(INDEX('Policy Characteristics'!H:H,MATCH($C543,'Policy Characteristics'!$C:$C,0))),"",INDEX('Policy Characteristics'!H:H,MATCH($C543,'Policy Characteristics'!$C:$C,0)))</f>
        <v>0.01</v>
      </c>
      <c r="O543" s="427" t="str">
        <f>IF(ISBLANK(INDEX('Policy Characteristics'!I:I,MATCH($C543,'Policy Characteristics'!$C:$C,0))),"",INDEX('Policy Characteristics'!I:I,MATCH($C543,'Policy Characteristics'!$C:$C,0)))</f>
        <v>% reduction in energy use</v>
      </c>
      <c r="P543" s="427" t="str">
        <f>IF(ISBLANK(INDEX('Policy Characteristics'!J:J,MATCH($C543,'Policy Characteristics'!$C:$C,0))),"",INDEX('Policy Characteristics'!J:J,MATCH($C543,'Policy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3" s="427" t="str">
        <f>IF(ISBLANK(INDEX('Policy Characteristics'!K:K,MATCH($C543,'Policy Characteristics'!$C:$C,0))),"",INDEX('Policy Characteristics'!K:K,MATCH($C543,'Policy Characteristics'!$C:$C,0)))</f>
        <v>industry-ag-main.html#eff-stds</v>
      </c>
      <c r="R543" s="427" t="str">
        <f>IF(ISBLANK(INDEX('Policy Characteristics'!L:L,MATCH($C543,'Policy Characteristics'!$C:$C,0))),"",INDEX('Policy Characteristics'!L:L,MATCH($C543,'Policy Characteristics'!$C:$C,0)))</f>
        <v>industry-energy-efficiency-standards.html</v>
      </c>
    </row>
    <row r="544" spans="1:18" s="5" customFormat="1" x14ac:dyDescent="0.75">
      <c r="A544" s="427" t="str">
        <f>IF(ISBLANK(INDEX('Policy Characteristics'!A:A,MATCH($C544,'Policy Characteristics'!$C:$C,0))),"",INDEX('Policy Characteristics'!A:A,MATCH($C544,'Policy Characteristics'!$C:$C,0)))</f>
        <v>Industry</v>
      </c>
      <c r="B544" s="427" t="str">
        <f>IF(ISBLANK(INDEX('Policy Characteristics'!B:B,MATCH($C544,'Policy Characteristics'!$C:$C,0))),"",INDEX('Policy Characteristics'!B:B,MATCH($C544,'Policy Characteristics'!$C:$C,0)))</f>
        <v>Industry Energy Efficiency Standards</v>
      </c>
      <c r="C544" s="431" t="str">
        <f t="shared" si="33"/>
        <v>Percentage Improvement in Eqpt Efficiency Standards above BAU</v>
      </c>
      <c r="D544" s="9" t="s">
        <v>3266</v>
      </c>
      <c r="E544" s="53" t="s">
        <v>2480</v>
      </c>
      <c r="F544" s="211" t="s">
        <v>3228</v>
      </c>
      <c r="G544" s="53" t="s">
        <v>2486</v>
      </c>
      <c r="H544" s="54">
        <v>1098</v>
      </c>
      <c r="I544" s="53" t="s">
        <v>45</v>
      </c>
      <c r="J544" s="429" t="str">
        <f>IF(ISBLANK(INDEX('Policy Characteristics'!D:D,MATCH($C544,'Policy Characteristics'!$C:$C,0))),"",INDEX('Policy Characteristics'!D:D,MATCH($C544,'Policy Characteristics'!$C:$C,0)))</f>
        <v>Industry Energy Efficiency Standards</v>
      </c>
      <c r="K544" s="427" t="str">
        <f>IF(ISBLANK(INDEX('Policy Characteristics'!E:E,MATCH($C544,'Policy Characteristics'!$C:$C,0))),"",INDEX('Policy Characteristics'!E:E,MATCH($C544,'Policy Characteristics'!$C:$C,0)))</f>
        <v>indst efficiency standards</v>
      </c>
      <c r="L544" s="450">
        <f>IF(ISBLANK(INDEX('Policy Characteristics'!F:F,MATCH($C544,'Policy Characteristics'!$C:$C,0))),"",INDEX('Policy Characteristics'!F:F,MATCH($C544,'Policy Characteristics'!$C:$C,0)))</f>
        <v>0</v>
      </c>
      <c r="M544" s="450">
        <f>IF(ISBLANK(INDEX('Policy Characteristics'!G:G,MATCH($C544,'Policy Characteristics'!$C:$C,0))),"",INDEX('Policy Characteristics'!G:G,MATCH($C544,'Policy Characteristics'!$C:$C,0)))</f>
        <v>0.25</v>
      </c>
      <c r="N544" s="450">
        <f>IF(ISBLANK(INDEX('Policy Characteristics'!H:H,MATCH($C544,'Policy Characteristics'!$C:$C,0))),"",INDEX('Policy Characteristics'!H:H,MATCH($C544,'Policy Characteristics'!$C:$C,0)))</f>
        <v>0.01</v>
      </c>
      <c r="O544" s="427" t="str">
        <f>IF(ISBLANK(INDEX('Policy Characteristics'!I:I,MATCH($C544,'Policy Characteristics'!$C:$C,0))),"",INDEX('Policy Characteristics'!I:I,MATCH($C544,'Policy Characteristics'!$C:$C,0)))</f>
        <v>% reduction in energy use</v>
      </c>
      <c r="P544" s="427" t="str">
        <f>IF(ISBLANK(INDEX('Policy Characteristics'!J:J,MATCH($C544,'Policy Characteristics'!$C:$C,0))),"",INDEX('Policy Characteristics'!J:J,MATCH($C544,'Policy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4" s="427" t="str">
        <f>IF(ISBLANK(INDEX('Policy Characteristics'!K:K,MATCH($C544,'Policy Characteristics'!$C:$C,0))),"",INDEX('Policy Characteristics'!K:K,MATCH($C544,'Policy Characteristics'!$C:$C,0)))</f>
        <v>industry-ag-main.html#eff-stds</v>
      </c>
      <c r="R544" s="427" t="str">
        <f>IF(ISBLANK(INDEX('Policy Characteristics'!L:L,MATCH($C544,'Policy Characteristics'!$C:$C,0))),"",INDEX('Policy Characteristics'!L:L,MATCH($C544,'Policy Characteristics'!$C:$C,0)))</f>
        <v>industry-energy-efficiency-standards.html</v>
      </c>
    </row>
    <row r="545" spans="1:18" s="5" customFormat="1" x14ac:dyDescent="0.75">
      <c r="A545" s="427" t="str">
        <f>IF(ISBLANK(INDEX('Policy Characteristics'!A:A,MATCH($C545,'Policy Characteristics'!$C:$C,0))),"",INDEX('Policy Characteristics'!A:A,MATCH($C545,'Policy Characteristics'!$C:$C,0)))</f>
        <v>Industry</v>
      </c>
      <c r="B545" s="427" t="str">
        <f>IF(ISBLANK(INDEX('Policy Characteristics'!B:B,MATCH($C545,'Policy Characteristics'!$C:$C,0))),"",INDEX('Policy Characteristics'!B:B,MATCH($C545,'Policy Characteristics'!$C:$C,0)))</f>
        <v>Industry Energy Efficiency Standards</v>
      </c>
      <c r="C545" s="431" t="str">
        <f t="shared" si="33"/>
        <v>Percentage Improvement in Eqpt Efficiency Standards above BAU</v>
      </c>
      <c r="D545" s="9" t="s">
        <v>3266</v>
      </c>
      <c r="E545" s="53" t="s">
        <v>2481</v>
      </c>
      <c r="F545" s="211" t="s">
        <v>3228</v>
      </c>
      <c r="G545" s="53" t="s">
        <v>2489</v>
      </c>
      <c r="H545" s="54">
        <v>1099</v>
      </c>
      <c r="I545" s="53" t="s">
        <v>45</v>
      </c>
      <c r="J545" s="429" t="str">
        <f>IF(ISBLANK(INDEX('Policy Characteristics'!D:D,MATCH($C545,'Policy Characteristics'!$C:$C,0))),"",INDEX('Policy Characteristics'!D:D,MATCH($C545,'Policy Characteristics'!$C:$C,0)))</f>
        <v>Industry Energy Efficiency Standards</v>
      </c>
      <c r="K545" s="427" t="str">
        <f>IF(ISBLANK(INDEX('Policy Characteristics'!E:E,MATCH($C545,'Policy Characteristics'!$C:$C,0))),"",INDEX('Policy Characteristics'!E:E,MATCH($C545,'Policy Characteristics'!$C:$C,0)))</f>
        <v>indst efficiency standards</v>
      </c>
      <c r="L545" s="450">
        <f>IF(ISBLANK(INDEX('Policy Characteristics'!F:F,MATCH($C545,'Policy Characteristics'!$C:$C,0))),"",INDEX('Policy Characteristics'!F:F,MATCH($C545,'Policy Characteristics'!$C:$C,0)))</f>
        <v>0</v>
      </c>
      <c r="M545" s="450">
        <f>IF(ISBLANK(INDEX('Policy Characteristics'!G:G,MATCH($C545,'Policy Characteristics'!$C:$C,0))),"",INDEX('Policy Characteristics'!G:G,MATCH($C545,'Policy Characteristics'!$C:$C,0)))</f>
        <v>0.25</v>
      </c>
      <c r="N545" s="450">
        <f>IF(ISBLANK(INDEX('Policy Characteristics'!H:H,MATCH($C545,'Policy Characteristics'!$C:$C,0))),"",INDEX('Policy Characteristics'!H:H,MATCH($C545,'Policy Characteristics'!$C:$C,0)))</f>
        <v>0.01</v>
      </c>
      <c r="O545" s="427" t="str">
        <f>IF(ISBLANK(INDEX('Policy Characteristics'!I:I,MATCH($C545,'Policy Characteristics'!$C:$C,0))),"",INDEX('Policy Characteristics'!I:I,MATCH($C545,'Policy Characteristics'!$C:$C,0)))</f>
        <v>% reduction in energy use</v>
      </c>
      <c r="P545" s="427" t="str">
        <f>IF(ISBLANK(INDEX('Policy Characteristics'!J:J,MATCH($C545,'Policy Characteristics'!$C:$C,0))),"",INDEX('Policy Characteristics'!J:J,MATCH($C545,'Policy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5" s="427" t="str">
        <f>IF(ISBLANK(INDEX('Policy Characteristics'!K:K,MATCH($C545,'Policy Characteristics'!$C:$C,0))),"",INDEX('Policy Characteristics'!K:K,MATCH($C545,'Policy Characteristics'!$C:$C,0)))</f>
        <v>industry-ag-main.html#eff-stds</v>
      </c>
      <c r="R545" s="427" t="str">
        <f>IF(ISBLANK(INDEX('Policy Characteristics'!L:L,MATCH($C545,'Policy Characteristics'!$C:$C,0))),"",INDEX('Policy Characteristics'!L:L,MATCH($C545,'Policy Characteristics'!$C:$C,0)))</f>
        <v>industry-energy-efficiency-standards.html</v>
      </c>
    </row>
    <row r="546" spans="1:18" s="5" customFormat="1" x14ac:dyDescent="0.75">
      <c r="A546" s="427" t="str">
        <f>IF(ISBLANK(INDEX('Policy Characteristics'!A:A,MATCH($C546,'Policy Characteristics'!$C:$C,0))),"",INDEX('Policy Characteristics'!A:A,MATCH($C546,'Policy Characteristics'!$C:$C,0)))</f>
        <v>Industry</v>
      </c>
      <c r="B546" s="427" t="str">
        <f>IF(ISBLANK(INDEX('Policy Characteristics'!B:B,MATCH($C546,'Policy Characteristics'!$C:$C,0))),"",INDEX('Policy Characteristics'!B:B,MATCH($C546,'Policy Characteristics'!$C:$C,0)))</f>
        <v>Industry Energy Efficiency Standards</v>
      </c>
      <c r="C546" s="431" t="str">
        <f t="shared" si="33"/>
        <v>Percentage Improvement in Eqpt Efficiency Standards above BAU</v>
      </c>
      <c r="D546" s="9" t="s">
        <v>3266</v>
      </c>
      <c r="E546" s="53" t="s">
        <v>2482</v>
      </c>
      <c r="F546" s="211" t="s">
        <v>3228</v>
      </c>
      <c r="G546" s="53" t="s">
        <v>2490</v>
      </c>
      <c r="H546" s="54">
        <v>1100</v>
      </c>
      <c r="I546" s="53" t="s">
        <v>45</v>
      </c>
      <c r="J546" s="429" t="str">
        <f>IF(ISBLANK(INDEX('Policy Characteristics'!D:D,MATCH($C546,'Policy Characteristics'!$C:$C,0))),"",INDEX('Policy Characteristics'!D:D,MATCH($C546,'Policy Characteristics'!$C:$C,0)))</f>
        <v>Industry Energy Efficiency Standards</v>
      </c>
      <c r="K546" s="427" t="str">
        <f>IF(ISBLANK(INDEX('Policy Characteristics'!E:E,MATCH($C546,'Policy Characteristics'!$C:$C,0))),"",INDEX('Policy Characteristics'!E:E,MATCH($C546,'Policy Characteristics'!$C:$C,0)))</f>
        <v>indst efficiency standards</v>
      </c>
      <c r="L546" s="450">
        <f>IF(ISBLANK(INDEX('Policy Characteristics'!F:F,MATCH($C546,'Policy Characteristics'!$C:$C,0))),"",INDEX('Policy Characteristics'!F:F,MATCH($C546,'Policy Characteristics'!$C:$C,0)))</f>
        <v>0</v>
      </c>
      <c r="M546" s="450">
        <f>IF(ISBLANK(INDEX('Policy Characteristics'!G:G,MATCH($C546,'Policy Characteristics'!$C:$C,0))),"",INDEX('Policy Characteristics'!G:G,MATCH($C546,'Policy Characteristics'!$C:$C,0)))</f>
        <v>0.25</v>
      </c>
      <c r="N546" s="450">
        <f>IF(ISBLANK(INDEX('Policy Characteristics'!H:H,MATCH($C546,'Policy Characteristics'!$C:$C,0))),"",INDEX('Policy Characteristics'!H:H,MATCH($C546,'Policy Characteristics'!$C:$C,0)))</f>
        <v>0.01</v>
      </c>
      <c r="O546" s="427" t="str">
        <f>IF(ISBLANK(INDEX('Policy Characteristics'!I:I,MATCH($C546,'Policy Characteristics'!$C:$C,0))),"",INDEX('Policy Characteristics'!I:I,MATCH($C546,'Policy Characteristics'!$C:$C,0)))</f>
        <v>% reduction in energy use</v>
      </c>
      <c r="P546" s="427" t="str">
        <f>IF(ISBLANK(INDEX('Policy Characteristics'!J:J,MATCH($C546,'Policy Characteristics'!$C:$C,0))),"",INDEX('Policy Characteristics'!J:J,MATCH($C546,'Policy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6" s="427" t="str">
        <f>IF(ISBLANK(INDEX('Policy Characteristics'!K:K,MATCH($C546,'Policy Characteristics'!$C:$C,0))),"",INDEX('Policy Characteristics'!K:K,MATCH($C546,'Policy Characteristics'!$C:$C,0)))</f>
        <v>industry-ag-main.html#eff-stds</v>
      </c>
      <c r="R546" s="427" t="str">
        <f>IF(ISBLANK(INDEX('Policy Characteristics'!L:L,MATCH($C546,'Policy Characteristics'!$C:$C,0))),"",INDEX('Policy Characteristics'!L:L,MATCH($C546,'Policy Characteristics'!$C:$C,0)))</f>
        <v>industry-energy-efficiency-standards.html</v>
      </c>
    </row>
    <row r="547" spans="1:18" s="5" customFormat="1" x14ac:dyDescent="0.75">
      <c r="A547" s="427" t="str">
        <f>IF(ISBLANK(INDEX('Policy Characteristics'!A:A,MATCH($C547,'Policy Characteristics'!$C:$C,0))),"",INDEX('Policy Characteristics'!A:A,MATCH($C547,'Policy Characteristics'!$C:$C,0)))</f>
        <v>Industry</v>
      </c>
      <c r="B547" s="427" t="str">
        <f>IF(ISBLANK(INDEX('Policy Characteristics'!B:B,MATCH($C547,'Policy Characteristics'!$C:$C,0))),"",INDEX('Policy Characteristics'!B:B,MATCH($C547,'Policy Characteristics'!$C:$C,0)))</f>
        <v>Industry Energy Efficiency Standards</v>
      </c>
      <c r="C547" s="431" t="str">
        <f t="shared" si="33"/>
        <v>Percentage Improvement in Eqpt Efficiency Standards above BAU</v>
      </c>
      <c r="D547" s="9" t="s">
        <v>3266</v>
      </c>
      <c r="E547" s="53" t="s">
        <v>2483</v>
      </c>
      <c r="F547" s="211" t="s">
        <v>3228</v>
      </c>
      <c r="G547" s="53" t="s">
        <v>2487</v>
      </c>
      <c r="H547" s="54">
        <v>1101</v>
      </c>
      <c r="I547" s="53" t="s">
        <v>46</v>
      </c>
      <c r="J547" s="429" t="str">
        <f>IF(ISBLANK(INDEX('Policy Characteristics'!D:D,MATCH($C547,'Policy Characteristics'!$C:$C,0))),"",INDEX('Policy Characteristics'!D:D,MATCH($C547,'Policy Characteristics'!$C:$C,0)))</f>
        <v>Industry Energy Efficiency Standards</v>
      </c>
      <c r="K547" s="427" t="str">
        <f>IF(ISBLANK(INDEX('Policy Characteristics'!E:E,MATCH($C547,'Policy Characteristics'!$C:$C,0))),"",INDEX('Policy Characteristics'!E:E,MATCH($C547,'Policy Characteristics'!$C:$C,0)))</f>
        <v>indst efficiency standards</v>
      </c>
      <c r="L547" s="450">
        <f>IF(ISBLANK(INDEX('Policy Characteristics'!F:F,MATCH($C547,'Policy Characteristics'!$C:$C,0))),"",INDEX('Policy Characteristics'!F:F,MATCH($C547,'Policy Characteristics'!$C:$C,0)))</f>
        <v>0</v>
      </c>
      <c r="M547" s="450">
        <f>IF(ISBLANK(INDEX('Policy Characteristics'!G:G,MATCH($C547,'Policy Characteristics'!$C:$C,0))),"",INDEX('Policy Characteristics'!G:G,MATCH($C547,'Policy Characteristics'!$C:$C,0)))</f>
        <v>0.25</v>
      </c>
      <c r="N547" s="450">
        <f>IF(ISBLANK(INDEX('Policy Characteristics'!H:H,MATCH($C547,'Policy Characteristics'!$C:$C,0))),"",INDEX('Policy Characteristics'!H:H,MATCH($C547,'Policy Characteristics'!$C:$C,0)))</f>
        <v>0.01</v>
      </c>
      <c r="O547" s="427" t="str">
        <f>IF(ISBLANK(INDEX('Policy Characteristics'!I:I,MATCH($C547,'Policy Characteristics'!$C:$C,0))),"",INDEX('Policy Characteristics'!I:I,MATCH($C547,'Policy Characteristics'!$C:$C,0)))</f>
        <v>% reduction in energy use</v>
      </c>
      <c r="P547" s="427" t="str">
        <f>IF(ISBLANK(INDEX('Policy Characteristics'!J:J,MATCH($C547,'Policy Characteristics'!$C:$C,0))),"",INDEX('Policy Characteristics'!J:J,MATCH($C547,'Policy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7" s="427" t="str">
        <f>IF(ISBLANK(INDEX('Policy Characteristics'!K:K,MATCH($C547,'Policy Characteristics'!$C:$C,0))),"",INDEX('Policy Characteristics'!K:K,MATCH($C547,'Policy Characteristics'!$C:$C,0)))</f>
        <v>industry-ag-main.html#eff-stds</v>
      </c>
      <c r="R547" s="427" t="str">
        <f>IF(ISBLANK(INDEX('Policy Characteristics'!L:L,MATCH($C547,'Policy Characteristics'!$C:$C,0))),"",INDEX('Policy Characteristics'!L:L,MATCH($C547,'Policy Characteristics'!$C:$C,0)))</f>
        <v>industry-energy-efficiency-standards.html</v>
      </c>
    </row>
    <row r="548" spans="1:18" s="5" customFormat="1" x14ac:dyDescent="0.75">
      <c r="A548" s="427" t="str">
        <f>IF(ISBLANK(INDEX('Policy Characteristics'!A:A,MATCH($C548,'Policy Characteristics'!$C:$C,0))),"",INDEX('Policy Characteristics'!A:A,MATCH($C548,'Policy Characteristics'!$C:$C,0)))</f>
        <v>Industry</v>
      </c>
      <c r="B548" s="427" t="str">
        <f>IF(ISBLANK(INDEX('Policy Characteristics'!B:B,MATCH($C548,'Policy Characteristics'!$C:$C,0))),"",INDEX('Policy Characteristics'!B:B,MATCH($C548,'Policy Characteristics'!$C:$C,0)))</f>
        <v>Industry Energy Efficiency Standards</v>
      </c>
      <c r="C548" s="431" t="str">
        <f t="shared" si="33"/>
        <v>Percentage Improvement in Eqpt Efficiency Standards above BAU</v>
      </c>
      <c r="D548" s="9" t="s">
        <v>3266</v>
      </c>
      <c r="E548" s="53" t="s">
        <v>2484</v>
      </c>
      <c r="F548" s="211" t="s">
        <v>3228</v>
      </c>
      <c r="G548" s="53" t="s">
        <v>2488</v>
      </c>
      <c r="H548" s="54">
        <v>1102</v>
      </c>
      <c r="I548" s="53" t="s">
        <v>45</v>
      </c>
      <c r="J548" s="429" t="str">
        <f>IF(ISBLANK(INDEX('Policy Characteristics'!D:D,MATCH($C548,'Policy Characteristics'!$C:$C,0))),"",INDEX('Policy Characteristics'!D:D,MATCH($C548,'Policy Characteristics'!$C:$C,0)))</f>
        <v>Industry Energy Efficiency Standards</v>
      </c>
      <c r="K548" s="427" t="str">
        <f>IF(ISBLANK(INDEX('Policy Characteristics'!E:E,MATCH($C548,'Policy Characteristics'!$C:$C,0))),"",INDEX('Policy Characteristics'!E:E,MATCH($C548,'Policy Characteristics'!$C:$C,0)))</f>
        <v>indst efficiency standards</v>
      </c>
      <c r="L548" s="450">
        <f>IF(ISBLANK(INDEX('Policy Characteristics'!F:F,MATCH($C548,'Policy Characteristics'!$C:$C,0))),"",INDEX('Policy Characteristics'!F:F,MATCH($C548,'Policy Characteristics'!$C:$C,0)))</f>
        <v>0</v>
      </c>
      <c r="M548" s="450">
        <f>IF(ISBLANK(INDEX('Policy Characteristics'!G:G,MATCH($C548,'Policy Characteristics'!$C:$C,0))),"",INDEX('Policy Characteristics'!G:G,MATCH($C548,'Policy Characteristics'!$C:$C,0)))</f>
        <v>0.25</v>
      </c>
      <c r="N548" s="450">
        <f>IF(ISBLANK(INDEX('Policy Characteristics'!H:H,MATCH($C548,'Policy Characteristics'!$C:$C,0))),"",INDEX('Policy Characteristics'!H:H,MATCH($C548,'Policy Characteristics'!$C:$C,0)))</f>
        <v>0.01</v>
      </c>
      <c r="O548" s="427" t="str">
        <f>IF(ISBLANK(INDEX('Policy Characteristics'!I:I,MATCH($C548,'Policy Characteristics'!$C:$C,0))),"",INDEX('Policy Characteristics'!I:I,MATCH($C548,'Policy Characteristics'!$C:$C,0)))</f>
        <v>% reduction in energy use</v>
      </c>
      <c r="P548" s="427" t="str">
        <f>IF(ISBLANK(INDEX('Policy Characteristics'!J:J,MATCH($C548,'Policy Characteristics'!$C:$C,0))),"",INDEX('Policy Characteristics'!J:J,MATCH($C548,'Policy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8" s="427" t="str">
        <f>IF(ISBLANK(INDEX('Policy Characteristics'!K:K,MATCH($C548,'Policy Characteristics'!$C:$C,0))),"",INDEX('Policy Characteristics'!K:K,MATCH($C548,'Policy Characteristics'!$C:$C,0)))</f>
        <v>industry-ag-main.html#eff-stds</v>
      </c>
      <c r="R548" s="427" t="str">
        <f>IF(ISBLANK(INDEX('Policy Characteristics'!L:L,MATCH($C548,'Policy Characteristics'!$C:$C,0))),"",INDEX('Policy Characteristics'!L:L,MATCH($C548,'Policy Characteristics'!$C:$C,0)))</f>
        <v>industry-energy-efficiency-standards.html</v>
      </c>
    </row>
    <row r="549" spans="1:18" s="5" customFormat="1" x14ac:dyDescent="0.75">
      <c r="A549" s="427" t="str">
        <f>IF(ISBLANK(INDEX('Policy Characteristics'!A:A,MATCH($C549,'Policy Characteristics'!$C:$C,0))),"",INDEX('Policy Characteristics'!A:A,MATCH($C549,'Policy Characteristics'!$C:$C,0)))</f>
        <v>Industry</v>
      </c>
      <c r="B549" s="427" t="str">
        <f>IF(ISBLANK(INDEX('Policy Characteristics'!B:B,MATCH($C549,'Policy Characteristics'!$C:$C,0))),"",INDEX('Policy Characteristics'!B:B,MATCH($C549,'Policy Characteristics'!$C:$C,0)))</f>
        <v>Industry Energy Efficiency Standards</v>
      </c>
      <c r="C549" s="431" t="str">
        <f t="shared" ref="C549:C612" si="34">C$404</f>
        <v>Percentage Improvement in Eqpt Efficiency Standards above BAU</v>
      </c>
      <c r="D549" s="9" t="s">
        <v>3266</v>
      </c>
      <c r="E549" s="53" t="s">
        <v>2485</v>
      </c>
      <c r="F549" s="211" t="s">
        <v>3228</v>
      </c>
      <c r="G549" s="53" t="s">
        <v>2491</v>
      </c>
      <c r="H549" s="54">
        <v>1103</v>
      </c>
      <c r="I549" s="53" t="s">
        <v>46</v>
      </c>
      <c r="J549" s="429" t="str">
        <f>IF(ISBLANK(INDEX('Policy Characteristics'!D:D,MATCH($C549,'Policy Characteristics'!$C:$C,0))),"",INDEX('Policy Characteristics'!D:D,MATCH($C549,'Policy Characteristics'!$C:$C,0)))</f>
        <v>Industry Energy Efficiency Standards</v>
      </c>
      <c r="K549" s="427" t="str">
        <f>IF(ISBLANK(INDEX('Policy Characteristics'!E:E,MATCH($C549,'Policy Characteristics'!$C:$C,0))),"",INDEX('Policy Characteristics'!E:E,MATCH($C549,'Policy Characteristics'!$C:$C,0)))</f>
        <v>indst efficiency standards</v>
      </c>
      <c r="L549" s="450">
        <f>IF(ISBLANK(INDEX('Policy Characteristics'!F:F,MATCH($C549,'Policy Characteristics'!$C:$C,0))),"",INDEX('Policy Characteristics'!F:F,MATCH($C549,'Policy Characteristics'!$C:$C,0)))</f>
        <v>0</v>
      </c>
      <c r="M549" s="450">
        <f>IF(ISBLANK(INDEX('Policy Characteristics'!G:G,MATCH($C549,'Policy Characteristics'!$C:$C,0))),"",INDEX('Policy Characteristics'!G:G,MATCH($C549,'Policy Characteristics'!$C:$C,0)))</f>
        <v>0.25</v>
      </c>
      <c r="N549" s="450">
        <f>IF(ISBLANK(INDEX('Policy Characteristics'!H:H,MATCH($C549,'Policy Characteristics'!$C:$C,0))),"",INDEX('Policy Characteristics'!H:H,MATCH($C549,'Policy Characteristics'!$C:$C,0)))</f>
        <v>0.01</v>
      </c>
      <c r="O549" s="427" t="str">
        <f>IF(ISBLANK(INDEX('Policy Characteristics'!I:I,MATCH($C549,'Policy Characteristics'!$C:$C,0))),"",INDEX('Policy Characteristics'!I:I,MATCH($C549,'Policy Characteristics'!$C:$C,0)))</f>
        <v>% reduction in energy use</v>
      </c>
      <c r="P549" s="427" t="str">
        <f>IF(ISBLANK(INDEX('Policy Characteristics'!J:J,MATCH($C549,'Policy Characteristics'!$C:$C,0))),"",INDEX('Policy Characteristics'!J:J,MATCH($C549,'Policy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9" s="427" t="str">
        <f>IF(ISBLANK(INDEX('Policy Characteristics'!K:K,MATCH($C549,'Policy Characteristics'!$C:$C,0))),"",INDEX('Policy Characteristics'!K:K,MATCH($C549,'Policy Characteristics'!$C:$C,0)))</f>
        <v>industry-ag-main.html#eff-stds</v>
      </c>
      <c r="R549" s="427" t="str">
        <f>IF(ISBLANK(INDEX('Policy Characteristics'!L:L,MATCH($C549,'Policy Characteristics'!$C:$C,0))),"",INDEX('Policy Characteristics'!L:L,MATCH($C549,'Policy Characteristics'!$C:$C,0)))</f>
        <v>industry-energy-efficiency-standards.html</v>
      </c>
    </row>
    <row r="550" spans="1:18" s="5" customFormat="1" x14ac:dyDescent="0.75">
      <c r="A550" s="427" t="str">
        <f>IF(ISBLANK(INDEX('Policy Characteristics'!A:A,MATCH($C550,'Policy Characteristics'!$C:$C,0))),"",INDEX('Policy Characteristics'!A:A,MATCH($C550,'Policy Characteristics'!$C:$C,0)))</f>
        <v>Industry</v>
      </c>
      <c r="B550" s="427" t="str">
        <f>IF(ISBLANK(INDEX('Policy Characteristics'!B:B,MATCH($C550,'Policy Characteristics'!$C:$C,0))),"",INDEX('Policy Characteristics'!B:B,MATCH($C550,'Policy Characteristics'!$C:$C,0)))</f>
        <v>Industry Energy Efficiency Standards</v>
      </c>
      <c r="C550" s="431" t="str">
        <f t="shared" si="34"/>
        <v>Percentage Improvement in Eqpt Efficiency Standards above BAU</v>
      </c>
      <c r="D550" s="9" t="s">
        <v>3266</v>
      </c>
      <c r="E550" s="53" t="s">
        <v>2837</v>
      </c>
      <c r="F550" s="211" t="s">
        <v>3228</v>
      </c>
      <c r="G550" s="53" t="s">
        <v>2840</v>
      </c>
      <c r="H550" s="54">
        <v>1104</v>
      </c>
      <c r="I550" s="53" t="s">
        <v>46</v>
      </c>
      <c r="J550" s="429" t="str">
        <f>IF(ISBLANK(INDEX('Policy Characteristics'!D:D,MATCH($C550,'Policy Characteristics'!$C:$C,0))),"",INDEX('Policy Characteristics'!D:D,MATCH($C550,'Policy Characteristics'!$C:$C,0)))</f>
        <v>Industry Energy Efficiency Standards</v>
      </c>
      <c r="K550" s="427" t="str">
        <f>IF(ISBLANK(INDEX('Policy Characteristics'!E:E,MATCH($C550,'Policy Characteristics'!$C:$C,0))),"",INDEX('Policy Characteristics'!E:E,MATCH($C550,'Policy Characteristics'!$C:$C,0)))</f>
        <v>indst efficiency standards</v>
      </c>
      <c r="L550" s="450">
        <f>IF(ISBLANK(INDEX('Policy Characteristics'!F:F,MATCH($C550,'Policy Characteristics'!$C:$C,0))),"",INDEX('Policy Characteristics'!F:F,MATCH($C550,'Policy Characteristics'!$C:$C,0)))</f>
        <v>0</v>
      </c>
      <c r="M550" s="450">
        <f>IF(ISBLANK(INDEX('Policy Characteristics'!G:G,MATCH($C550,'Policy Characteristics'!$C:$C,0))),"",INDEX('Policy Characteristics'!G:G,MATCH($C550,'Policy Characteristics'!$C:$C,0)))</f>
        <v>0.25</v>
      </c>
      <c r="N550" s="450">
        <f>IF(ISBLANK(INDEX('Policy Characteristics'!H:H,MATCH($C550,'Policy Characteristics'!$C:$C,0))),"",INDEX('Policy Characteristics'!H:H,MATCH($C550,'Policy Characteristics'!$C:$C,0)))</f>
        <v>0.01</v>
      </c>
      <c r="O550" s="427" t="str">
        <f>IF(ISBLANK(INDEX('Policy Characteristics'!I:I,MATCH($C550,'Policy Characteristics'!$C:$C,0))),"",INDEX('Policy Characteristics'!I:I,MATCH($C550,'Policy Characteristics'!$C:$C,0)))</f>
        <v>% reduction in energy use</v>
      </c>
      <c r="P550" s="427" t="str">
        <f>IF(ISBLANK(INDEX('Policy Characteristics'!J:J,MATCH($C550,'Policy Characteristics'!$C:$C,0))),"",INDEX('Policy Characteristics'!J:J,MATCH($C550,'Policy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0" s="427" t="str">
        <f>IF(ISBLANK(INDEX('Policy Characteristics'!K:K,MATCH($C550,'Policy Characteristics'!$C:$C,0))),"",INDEX('Policy Characteristics'!K:K,MATCH($C550,'Policy Characteristics'!$C:$C,0)))</f>
        <v>industry-ag-main.html#eff-stds</v>
      </c>
      <c r="R550" s="427" t="str">
        <f>IF(ISBLANK(INDEX('Policy Characteristics'!L:L,MATCH($C550,'Policy Characteristics'!$C:$C,0))),"",INDEX('Policy Characteristics'!L:L,MATCH($C550,'Policy Characteristics'!$C:$C,0)))</f>
        <v>industry-energy-efficiency-standards.html</v>
      </c>
    </row>
    <row r="551" spans="1:18" s="5" customFormat="1" x14ac:dyDescent="0.75">
      <c r="A551" s="427" t="str">
        <f>IF(ISBLANK(INDEX('Policy Characteristics'!A:A,MATCH($C551,'Policy Characteristics'!$C:$C,0))),"",INDEX('Policy Characteristics'!A:A,MATCH($C551,'Policy Characteristics'!$C:$C,0)))</f>
        <v>Industry</v>
      </c>
      <c r="B551" s="427" t="str">
        <f>IF(ISBLANK(INDEX('Policy Characteristics'!B:B,MATCH($C551,'Policy Characteristics'!$C:$C,0))),"",INDEX('Policy Characteristics'!B:B,MATCH($C551,'Policy Characteristics'!$C:$C,0)))</f>
        <v>Industry Energy Efficiency Standards</v>
      </c>
      <c r="C551" s="431" t="str">
        <f t="shared" si="34"/>
        <v>Percentage Improvement in Eqpt Efficiency Standards above BAU</v>
      </c>
      <c r="D551" s="9" t="s">
        <v>3266</v>
      </c>
      <c r="E551" s="53" t="s">
        <v>2838</v>
      </c>
      <c r="F551" s="211" t="s">
        <v>3228</v>
      </c>
      <c r="G551" s="53" t="s">
        <v>2842</v>
      </c>
      <c r="H551" s="54">
        <v>1105</v>
      </c>
      <c r="I551" s="53" t="s">
        <v>45</v>
      </c>
      <c r="J551" s="429" t="str">
        <f>IF(ISBLANK(INDEX('Policy Characteristics'!D:D,MATCH($C551,'Policy Characteristics'!$C:$C,0))),"",INDEX('Policy Characteristics'!D:D,MATCH($C551,'Policy Characteristics'!$C:$C,0)))</f>
        <v>Industry Energy Efficiency Standards</v>
      </c>
      <c r="K551" s="427" t="str">
        <f>IF(ISBLANK(INDEX('Policy Characteristics'!E:E,MATCH($C551,'Policy Characteristics'!$C:$C,0))),"",INDEX('Policy Characteristics'!E:E,MATCH($C551,'Policy Characteristics'!$C:$C,0)))</f>
        <v>indst efficiency standards</v>
      </c>
      <c r="L551" s="450">
        <f>IF(ISBLANK(INDEX('Policy Characteristics'!F:F,MATCH($C551,'Policy Characteristics'!$C:$C,0))),"",INDEX('Policy Characteristics'!F:F,MATCH($C551,'Policy Characteristics'!$C:$C,0)))</f>
        <v>0</v>
      </c>
      <c r="M551" s="450">
        <f>IF(ISBLANK(INDEX('Policy Characteristics'!G:G,MATCH($C551,'Policy Characteristics'!$C:$C,0))),"",INDEX('Policy Characteristics'!G:G,MATCH($C551,'Policy Characteristics'!$C:$C,0)))</f>
        <v>0.25</v>
      </c>
      <c r="N551" s="450">
        <f>IF(ISBLANK(INDEX('Policy Characteristics'!H:H,MATCH($C551,'Policy Characteristics'!$C:$C,0))),"",INDEX('Policy Characteristics'!H:H,MATCH($C551,'Policy Characteristics'!$C:$C,0)))</f>
        <v>0.01</v>
      </c>
      <c r="O551" s="427" t="str">
        <f>IF(ISBLANK(INDEX('Policy Characteristics'!I:I,MATCH($C551,'Policy Characteristics'!$C:$C,0))),"",INDEX('Policy Characteristics'!I:I,MATCH($C551,'Policy Characteristics'!$C:$C,0)))</f>
        <v>% reduction in energy use</v>
      </c>
      <c r="P551" s="427" t="str">
        <f>IF(ISBLANK(INDEX('Policy Characteristics'!J:J,MATCH($C551,'Policy Characteristics'!$C:$C,0))),"",INDEX('Policy Characteristics'!J:J,MATCH($C551,'Policy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1" s="427" t="str">
        <f>IF(ISBLANK(INDEX('Policy Characteristics'!K:K,MATCH($C551,'Policy Characteristics'!$C:$C,0))),"",INDEX('Policy Characteristics'!K:K,MATCH($C551,'Policy Characteristics'!$C:$C,0)))</f>
        <v>industry-ag-main.html#eff-stds</v>
      </c>
      <c r="R551" s="427" t="str">
        <f>IF(ISBLANK(INDEX('Policy Characteristics'!L:L,MATCH($C551,'Policy Characteristics'!$C:$C,0))),"",INDEX('Policy Characteristics'!L:L,MATCH($C551,'Policy Characteristics'!$C:$C,0)))</f>
        <v>industry-energy-efficiency-standards.html</v>
      </c>
    </row>
    <row r="552" spans="1:18" s="5" customFormat="1" x14ac:dyDescent="0.75">
      <c r="A552" s="427" t="str">
        <f>IF(ISBLANK(INDEX('Policy Characteristics'!A:A,MATCH($C552,'Policy Characteristics'!$C:$C,0))),"",INDEX('Policy Characteristics'!A:A,MATCH($C552,'Policy Characteristics'!$C:$C,0)))</f>
        <v>Industry</v>
      </c>
      <c r="B552" s="427" t="str">
        <f>IF(ISBLANK(INDEX('Policy Characteristics'!B:B,MATCH($C552,'Policy Characteristics'!$C:$C,0))),"",INDEX('Policy Characteristics'!B:B,MATCH($C552,'Policy Characteristics'!$C:$C,0)))</f>
        <v>Industry Energy Efficiency Standards</v>
      </c>
      <c r="C552" s="431" t="str">
        <f t="shared" si="34"/>
        <v>Percentage Improvement in Eqpt Efficiency Standards above BAU</v>
      </c>
      <c r="D552" s="9" t="s">
        <v>3266</v>
      </c>
      <c r="E552" s="53" t="s">
        <v>2839</v>
      </c>
      <c r="F552" s="211" t="s">
        <v>3228</v>
      </c>
      <c r="G552" s="53" t="s">
        <v>2843</v>
      </c>
      <c r="H552" s="54">
        <v>1106</v>
      </c>
      <c r="I552" s="53" t="s">
        <v>45</v>
      </c>
      <c r="J552" s="429" t="str">
        <f>IF(ISBLANK(INDEX('Policy Characteristics'!D:D,MATCH($C552,'Policy Characteristics'!$C:$C,0))),"",INDEX('Policy Characteristics'!D:D,MATCH($C552,'Policy Characteristics'!$C:$C,0)))</f>
        <v>Industry Energy Efficiency Standards</v>
      </c>
      <c r="K552" s="427" t="str">
        <f>IF(ISBLANK(INDEX('Policy Characteristics'!E:E,MATCH($C552,'Policy Characteristics'!$C:$C,0))),"",INDEX('Policy Characteristics'!E:E,MATCH($C552,'Policy Characteristics'!$C:$C,0)))</f>
        <v>indst efficiency standards</v>
      </c>
      <c r="L552" s="450">
        <f>IF(ISBLANK(INDEX('Policy Characteristics'!F:F,MATCH($C552,'Policy Characteristics'!$C:$C,0))),"",INDEX('Policy Characteristics'!F:F,MATCH($C552,'Policy Characteristics'!$C:$C,0)))</f>
        <v>0</v>
      </c>
      <c r="M552" s="450">
        <f>IF(ISBLANK(INDEX('Policy Characteristics'!G:G,MATCH($C552,'Policy Characteristics'!$C:$C,0))),"",INDEX('Policy Characteristics'!G:G,MATCH($C552,'Policy Characteristics'!$C:$C,0)))</f>
        <v>0.25</v>
      </c>
      <c r="N552" s="450">
        <f>IF(ISBLANK(INDEX('Policy Characteristics'!H:H,MATCH($C552,'Policy Characteristics'!$C:$C,0))),"",INDEX('Policy Characteristics'!H:H,MATCH($C552,'Policy Characteristics'!$C:$C,0)))</f>
        <v>0.01</v>
      </c>
      <c r="O552" s="427" t="str">
        <f>IF(ISBLANK(INDEX('Policy Characteristics'!I:I,MATCH($C552,'Policy Characteristics'!$C:$C,0))),"",INDEX('Policy Characteristics'!I:I,MATCH($C552,'Policy Characteristics'!$C:$C,0)))</f>
        <v>% reduction in energy use</v>
      </c>
      <c r="P552" s="427" t="str">
        <f>IF(ISBLANK(INDEX('Policy Characteristics'!J:J,MATCH($C552,'Policy Characteristics'!$C:$C,0))),"",INDEX('Policy Characteristics'!J:J,MATCH($C552,'Policy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2" s="427" t="str">
        <f>IF(ISBLANK(INDEX('Policy Characteristics'!K:K,MATCH($C552,'Policy Characteristics'!$C:$C,0))),"",INDEX('Policy Characteristics'!K:K,MATCH($C552,'Policy Characteristics'!$C:$C,0)))</f>
        <v>industry-ag-main.html#eff-stds</v>
      </c>
      <c r="R552" s="427" t="str">
        <f>IF(ISBLANK(INDEX('Policy Characteristics'!L:L,MATCH($C552,'Policy Characteristics'!$C:$C,0))),"",INDEX('Policy Characteristics'!L:L,MATCH($C552,'Policy Characteristics'!$C:$C,0)))</f>
        <v>industry-energy-efficiency-standards.html</v>
      </c>
    </row>
    <row r="553" spans="1:18" s="5" customFormat="1" x14ac:dyDescent="0.75">
      <c r="A553" s="427" t="str">
        <f>IF(ISBLANK(INDEX('Policy Characteristics'!A:A,MATCH($C553,'Policy Characteristics'!$C:$C,0))),"",INDEX('Policy Characteristics'!A:A,MATCH($C553,'Policy Characteristics'!$C:$C,0)))</f>
        <v>Industry</v>
      </c>
      <c r="B553" s="427" t="str">
        <f>IF(ISBLANK(INDEX('Policy Characteristics'!B:B,MATCH($C553,'Policy Characteristics'!$C:$C,0))),"",INDEX('Policy Characteristics'!B:B,MATCH($C553,'Policy Characteristics'!$C:$C,0)))</f>
        <v>Industry Energy Efficiency Standards</v>
      </c>
      <c r="C553" s="431" t="str">
        <f t="shared" si="34"/>
        <v>Percentage Improvement in Eqpt Efficiency Standards above BAU</v>
      </c>
      <c r="D553" s="9" t="s">
        <v>3266</v>
      </c>
      <c r="E553" s="53" t="s">
        <v>2836</v>
      </c>
      <c r="F553" s="211" t="s">
        <v>3228</v>
      </c>
      <c r="G553" s="53" t="s">
        <v>2841</v>
      </c>
      <c r="H553" s="54">
        <v>1107</v>
      </c>
      <c r="I553" s="53" t="s">
        <v>46</v>
      </c>
      <c r="J553" s="429" t="str">
        <f>IF(ISBLANK(INDEX('Policy Characteristics'!D:D,MATCH($C553,'Policy Characteristics'!$C:$C,0))),"",INDEX('Policy Characteristics'!D:D,MATCH($C553,'Policy Characteristics'!$C:$C,0)))</f>
        <v>Industry Energy Efficiency Standards</v>
      </c>
      <c r="K553" s="427" t="str">
        <f>IF(ISBLANK(INDEX('Policy Characteristics'!E:E,MATCH($C553,'Policy Characteristics'!$C:$C,0))),"",INDEX('Policy Characteristics'!E:E,MATCH($C553,'Policy Characteristics'!$C:$C,0)))</f>
        <v>indst efficiency standards</v>
      </c>
      <c r="L553" s="450">
        <f>IF(ISBLANK(INDEX('Policy Characteristics'!F:F,MATCH($C553,'Policy Characteristics'!$C:$C,0))),"",INDEX('Policy Characteristics'!F:F,MATCH($C553,'Policy Characteristics'!$C:$C,0)))</f>
        <v>0</v>
      </c>
      <c r="M553" s="450">
        <f>IF(ISBLANK(INDEX('Policy Characteristics'!G:G,MATCH($C553,'Policy Characteristics'!$C:$C,0))),"",INDEX('Policy Characteristics'!G:G,MATCH($C553,'Policy Characteristics'!$C:$C,0)))</f>
        <v>0.25</v>
      </c>
      <c r="N553" s="450">
        <f>IF(ISBLANK(INDEX('Policy Characteristics'!H:H,MATCH($C553,'Policy Characteristics'!$C:$C,0))),"",INDEX('Policy Characteristics'!H:H,MATCH($C553,'Policy Characteristics'!$C:$C,0)))</f>
        <v>0.01</v>
      </c>
      <c r="O553" s="427" t="str">
        <f>IF(ISBLANK(INDEX('Policy Characteristics'!I:I,MATCH($C553,'Policy Characteristics'!$C:$C,0))),"",INDEX('Policy Characteristics'!I:I,MATCH($C553,'Policy Characteristics'!$C:$C,0)))</f>
        <v>% reduction in energy use</v>
      </c>
      <c r="P553" s="427" t="str">
        <f>IF(ISBLANK(INDEX('Policy Characteristics'!J:J,MATCH($C553,'Policy Characteristics'!$C:$C,0))),"",INDEX('Policy Characteristics'!J:J,MATCH($C553,'Policy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3" s="427" t="str">
        <f>IF(ISBLANK(INDEX('Policy Characteristics'!K:K,MATCH($C553,'Policy Characteristics'!$C:$C,0))),"",INDEX('Policy Characteristics'!K:K,MATCH($C553,'Policy Characteristics'!$C:$C,0)))</f>
        <v>industry-ag-main.html#eff-stds</v>
      </c>
      <c r="R553" s="427" t="str">
        <f>IF(ISBLANK(INDEX('Policy Characteristics'!L:L,MATCH($C553,'Policy Characteristics'!$C:$C,0))),"",INDEX('Policy Characteristics'!L:L,MATCH($C553,'Policy Characteristics'!$C:$C,0)))</f>
        <v>industry-energy-efficiency-standards.html</v>
      </c>
    </row>
    <row r="554" spans="1:18" s="5" customFormat="1" x14ac:dyDescent="0.75">
      <c r="A554" s="427" t="str">
        <f>IF(ISBLANK(INDEX('Policy Characteristics'!A:A,MATCH($C554,'Policy Characteristics'!$C:$C,0))),"",INDEX('Policy Characteristics'!A:A,MATCH($C554,'Policy Characteristics'!$C:$C,0)))</f>
        <v>Industry</v>
      </c>
      <c r="B554" s="427" t="str">
        <f>IF(ISBLANK(INDEX('Policy Characteristics'!B:B,MATCH($C554,'Policy Characteristics'!$C:$C,0))),"",INDEX('Policy Characteristics'!B:B,MATCH($C554,'Policy Characteristics'!$C:$C,0)))</f>
        <v>Industry Energy Efficiency Standards</v>
      </c>
      <c r="C554" s="431" t="str">
        <f t="shared" si="34"/>
        <v>Percentage Improvement in Eqpt Efficiency Standards above BAU</v>
      </c>
      <c r="D554" s="9" t="s">
        <v>3267</v>
      </c>
      <c r="E554" s="53" t="s">
        <v>2480</v>
      </c>
      <c r="F554" s="211" t="s">
        <v>3229</v>
      </c>
      <c r="G554" s="53" t="s">
        <v>2486</v>
      </c>
      <c r="H554" s="54">
        <v>1108</v>
      </c>
      <c r="I554" s="53" t="s">
        <v>45</v>
      </c>
      <c r="J554" s="429" t="str">
        <f>IF(ISBLANK(INDEX('Policy Characteristics'!D:D,MATCH($C554,'Policy Characteristics'!$C:$C,0))),"",INDEX('Policy Characteristics'!D:D,MATCH($C554,'Policy Characteristics'!$C:$C,0)))</f>
        <v>Industry Energy Efficiency Standards</v>
      </c>
      <c r="K554" s="427" t="str">
        <f>IF(ISBLANK(INDEX('Policy Characteristics'!E:E,MATCH($C554,'Policy Characteristics'!$C:$C,0))),"",INDEX('Policy Characteristics'!E:E,MATCH($C554,'Policy Characteristics'!$C:$C,0)))</f>
        <v>indst efficiency standards</v>
      </c>
      <c r="L554" s="450">
        <f>IF(ISBLANK(INDEX('Policy Characteristics'!F:F,MATCH($C554,'Policy Characteristics'!$C:$C,0))),"",INDEX('Policy Characteristics'!F:F,MATCH($C554,'Policy Characteristics'!$C:$C,0)))</f>
        <v>0</v>
      </c>
      <c r="M554" s="450">
        <f>IF(ISBLANK(INDEX('Policy Characteristics'!G:G,MATCH($C554,'Policy Characteristics'!$C:$C,0))),"",INDEX('Policy Characteristics'!G:G,MATCH($C554,'Policy Characteristics'!$C:$C,0)))</f>
        <v>0.25</v>
      </c>
      <c r="N554" s="450">
        <f>IF(ISBLANK(INDEX('Policy Characteristics'!H:H,MATCH($C554,'Policy Characteristics'!$C:$C,0))),"",INDEX('Policy Characteristics'!H:H,MATCH($C554,'Policy Characteristics'!$C:$C,0)))</f>
        <v>0.01</v>
      </c>
      <c r="O554" s="427" t="str">
        <f>IF(ISBLANK(INDEX('Policy Characteristics'!I:I,MATCH($C554,'Policy Characteristics'!$C:$C,0))),"",INDEX('Policy Characteristics'!I:I,MATCH($C554,'Policy Characteristics'!$C:$C,0)))</f>
        <v>% reduction in energy use</v>
      </c>
      <c r="P554" s="427" t="str">
        <f>IF(ISBLANK(INDEX('Policy Characteristics'!J:J,MATCH($C554,'Policy Characteristics'!$C:$C,0))),"",INDEX('Policy Characteristics'!J:J,MATCH($C554,'Policy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4" s="427" t="str">
        <f>IF(ISBLANK(INDEX('Policy Characteristics'!K:K,MATCH($C554,'Policy Characteristics'!$C:$C,0))),"",INDEX('Policy Characteristics'!K:K,MATCH($C554,'Policy Characteristics'!$C:$C,0)))</f>
        <v>industry-ag-main.html#eff-stds</v>
      </c>
      <c r="R554" s="427" t="str">
        <f>IF(ISBLANK(INDEX('Policy Characteristics'!L:L,MATCH($C554,'Policy Characteristics'!$C:$C,0))),"",INDEX('Policy Characteristics'!L:L,MATCH($C554,'Policy Characteristics'!$C:$C,0)))</f>
        <v>industry-energy-efficiency-standards.html</v>
      </c>
    </row>
    <row r="555" spans="1:18" s="5" customFormat="1" x14ac:dyDescent="0.75">
      <c r="A555" s="427" t="str">
        <f>IF(ISBLANK(INDEX('Policy Characteristics'!A:A,MATCH($C555,'Policy Characteristics'!$C:$C,0))),"",INDEX('Policy Characteristics'!A:A,MATCH($C555,'Policy Characteristics'!$C:$C,0)))</f>
        <v>Industry</v>
      </c>
      <c r="B555" s="427" t="str">
        <f>IF(ISBLANK(INDEX('Policy Characteristics'!B:B,MATCH($C555,'Policy Characteristics'!$C:$C,0))),"",INDEX('Policy Characteristics'!B:B,MATCH($C555,'Policy Characteristics'!$C:$C,0)))</f>
        <v>Industry Energy Efficiency Standards</v>
      </c>
      <c r="C555" s="431" t="str">
        <f t="shared" si="34"/>
        <v>Percentage Improvement in Eqpt Efficiency Standards above BAU</v>
      </c>
      <c r="D555" s="9" t="s">
        <v>3267</v>
      </c>
      <c r="E555" s="53" t="s">
        <v>2481</v>
      </c>
      <c r="F555" s="211" t="s">
        <v>3229</v>
      </c>
      <c r="G555" s="53" t="s">
        <v>2489</v>
      </c>
      <c r="H555" s="54">
        <v>1109</v>
      </c>
      <c r="I555" s="53" t="s">
        <v>46</v>
      </c>
      <c r="J555" s="429" t="str">
        <f>IF(ISBLANK(INDEX('Policy Characteristics'!D:D,MATCH($C555,'Policy Characteristics'!$C:$C,0))),"",INDEX('Policy Characteristics'!D:D,MATCH($C555,'Policy Characteristics'!$C:$C,0)))</f>
        <v>Industry Energy Efficiency Standards</v>
      </c>
      <c r="K555" s="427" t="str">
        <f>IF(ISBLANK(INDEX('Policy Characteristics'!E:E,MATCH($C555,'Policy Characteristics'!$C:$C,0))),"",INDEX('Policy Characteristics'!E:E,MATCH($C555,'Policy Characteristics'!$C:$C,0)))</f>
        <v>indst efficiency standards</v>
      </c>
      <c r="L555" s="450">
        <f>IF(ISBLANK(INDEX('Policy Characteristics'!F:F,MATCH($C555,'Policy Characteristics'!$C:$C,0))),"",INDEX('Policy Characteristics'!F:F,MATCH($C555,'Policy Characteristics'!$C:$C,0)))</f>
        <v>0</v>
      </c>
      <c r="M555" s="450">
        <f>IF(ISBLANK(INDEX('Policy Characteristics'!G:G,MATCH($C555,'Policy Characteristics'!$C:$C,0))),"",INDEX('Policy Characteristics'!G:G,MATCH($C555,'Policy Characteristics'!$C:$C,0)))</f>
        <v>0.25</v>
      </c>
      <c r="N555" s="450">
        <f>IF(ISBLANK(INDEX('Policy Characteristics'!H:H,MATCH($C555,'Policy Characteristics'!$C:$C,0))),"",INDEX('Policy Characteristics'!H:H,MATCH($C555,'Policy Characteristics'!$C:$C,0)))</f>
        <v>0.01</v>
      </c>
      <c r="O555" s="427" t="str">
        <f>IF(ISBLANK(INDEX('Policy Characteristics'!I:I,MATCH($C555,'Policy Characteristics'!$C:$C,0))),"",INDEX('Policy Characteristics'!I:I,MATCH($C555,'Policy Characteristics'!$C:$C,0)))</f>
        <v>% reduction in energy use</v>
      </c>
      <c r="P555" s="427" t="str">
        <f>IF(ISBLANK(INDEX('Policy Characteristics'!J:J,MATCH($C555,'Policy Characteristics'!$C:$C,0))),"",INDEX('Policy Characteristics'!J:J,MATCH($C555,'Policy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5" s="427" t="str">
        <f>IF(ISBLANK(INDEX('Policy Characteristics'!K:K,MATCH($C555,'Policy Characteristics'!$C:$C,0))),"",INDEX('Policy Characteristics'!K:K,MATCH($C555,'Policy Characteristics'!$C:$C,0)))</f>
        <v>industry-ag-main.html#eff-stds</v>
      </c>
      <c r="R555" s="427" t="str">
        <f>IF(ISBLANK(INDEX('Policy Characteristics'!L:L,MATCH($C555,'Policy Characteristics'!$C:$C,0))),"",INDEX('Policy Characteristics'!L:L,MATCH($C555,'Policy Characteristics'!$C:$C,0)))</f>
        <v>industry-energy-efficiency-standards.html</v>
      </c>
    </row>
    <row r="556" spans="1:18" s="5" customFormat="1" x14ac:dyDescent="0.75">
      <c r="A556" s="427" t="str">
        <f>IF(ISBLANK(INDEX('Policy Characteristics'!A:A,MATCH($C556,'Policy Characteristics'!$C:$C,0))),"",INDEX('Policy Characteristics'!A:A,MATCH($C556,'Policy Characteristics'!$C:$C,0)))</f>
        <v>Industry</v>
      </c>
      <c r="B556" s="427" t="str">
        <f>IF(ISBLANK(INDEX('Policy Characteristics'!B:B,MATCH($C556,'Policy Characteristics'!$C:$C,0))),"",INDEX('Policy Characteristics'!B:B,MATCH($C556,'Policy Characteristics'!$C:$C,0)))</f>
        <v>Industry Energy Efficiency Standards</v>
      </c>
      <c r="C556" s="431" t="str">
        <f t="shared" si="34"/>
        <v>Percentage Improvement in Eqpt Efficiency Standards above BAU</v>
      </c>
      <c r="D556" s="9" t="s">
        <v>3267</v>
      </c>
      <c r="E556" s="53" t="s">
        <v>2482</v>
      </c>
      <c r="F556" s="211" t="s">
        <v>3229</v>
      </c>
      <c r="G556" s="53" t="s">
        <v>2490</v>
      </c>
      <c r="H556" s="54">
        <v>1110</v>
      </c>
      <c r="I556" s="53" t="s">
        <v>45</v>
      </c>
      <c r="J556" s="429" t="str">
        <f>IF(ISBLANK(INDEX('Policy Characteristics'!D:D,MATCH($C556,'Policy Characteristics'!$C:$C,0))),"",INDEX('Policy Characteristics'!D:D,MATCH($C556,'Policy Characteristics'!$C:$C,0)))</f>
        <v>Industry Energy Efficiency Standards</v>
      </c>
      <c r="K556" s="427" t="str">
        <f>IF(ISBLANK(INDEX('Policy Characteristics'!E:E,MATCH($C556,'Policy Characteristics'!$C:$C,0))),"",INDEX('Policy Characteristics'!E:E,MATCH($C556,'Policy Characteristics'!$C:$C,0)))</f>
        <v>indst efficiency standards</v>
      </c>
      <c r="L556" s="450">
        <f>IF(ISBLANK(INDEX('Policy Characteristics'!F:F,MATCH($C556,'Policy Characteristics'!$C:$C,0))),"",INDEX('Policy Characteristics'!F:F,MATCH($C556,'Policy Characteristics'!$C:$C,0)))</f>
        <v>0</v>
      </c>
      <c r="M556" s="450">
        <f>IF(ISBLANK(INDEX('Policy Characteristics'!G:G,MATCH($C556,'Policy Characteristics'!$C:$C,0))),"",INDEX('Policy Characteristics'!G:G,MATCH($C556,'Policy Characteristics'!$C:$C,0)))</f>
        <v>0.25</v>
      </c>
      <c r="N556" s="450">
        <f>IF(ISBLANK(INDEX('Policy Characteristics'!H:H,MATCH($C556,'Policy Characteristics'!$C:$C,0))),"",INDEX('Policy Characteristics'!H:H,MATCH($C556,'Policy Characteristics'!$C:$C,0)))</f>
        <v>0.01</v>
      </c>
      <c r="O556" s="427" t="str">
        <f>IF(ISBLANK(INDEX('Policy Characteristics'!I:I,MATCH($C556,'Policy Characteristics'!$C:$C,0))),"",INDEX('Policy Characteristics'!I:I,MATCH($C556,'Policy Characteristics'!$C:$C,0)))</f>
        <v>% reduction in energy use</v>
      </c>
      <c r="P556" s="427" t="str">
        <f>IF(ISBLANK(INDEX('Policy Characteristics'!J:J,MATCH($C556,'Policy Characteristics'!$C:$C,0))),"",INDEX('Policy Characteristics'!J:J,MATCH($C556,'Policy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6" s="427" t="str">
        <f>IF(ISBLANK(INDEX('Policy Characteristics'!K:K,MATCH($C556,'Policy Characteristics'!$C:$C,0))),"",INDEX('Policy Characteristics'!K:K,MATCH($C556,'Policy Characteristics'!$C:$C,0)))</f>
        <v>industry-ag-main.html#eff-stds</v>
      </c>
      <c r="R556" s="427" t="str">
        <f>IF(ISBLANK(INDEX('Policy Characteristics'!L:L,MATCH($C556,'Policy Characteristics'!$C:$C,0))),"",INDEX('Policy Characteristics'!L:L,MATCH($C556,'Policy Characteristics'!$C:$C,0)))</f>
        <v>industry-energy-efficiency-standards.html</v>
      </c>
    </row>
    <row r="557" spans="1:18" s="5" customFormat="1" x14ac:dyDescent="0.75">
      <c r="A557" s="427" t="str">
        <f>IF(ISBLANK(INDEX('Policy Characteristics'!A:A,MATCH($C557,'Policy Characteristics'!$C:$C,0))),"",INDEX('Policy Characteristics'!A:A,MATCH($C557,'Policy Characteristics'!$C:$C,0)))</f>
        <v>Industry</v>
      </c>
      <c r="B557" s="427" t="str">
        <f>IF(ISBLANK(INDEX('Policy Characteristics'!B:B,MATCH($C557,'Policy Characteristics'!$C:$C,0))),"",INDEX('Policy Characteristics'!B:B,MATCH($C557,'Policy Characteristics'!$C:$C,0)))</f>
        <v>Industry Energy Efficiency Standards</v>
      </c>
      <c r="C557" s="431" t="str">
        <f t="shared" si="34"/>
        <v>Percentage Improvement in Eqpt Efficiency Standards above BAU</v>
      </c>
      <c r="D557" s="9" t="s">
        <v>3267</v>
      </c>
      <c r="E557" s="53" t="s">
        <v>2483</v>
      </c>
      <c r="F557" s="211" t="s">
        <v>3229</v>
      </c>
      <c r="G557" s="53" t="s">
        <v>2487</v>
      </c>
      <c r="H557" s="54">
        <v>1111</v>
      </c>
      <c r="I557" s="53" t="s">
        <v>46</v>
      </c>
      <c r="J557" s="429" t="str">
        <f>IF(ISBLANK(INDEX('Policy Characteristics'!D:D,MATCH($C557,'Policy Characteristics'!$C:$C,0))),"",INDEX('Policy Characteristics'!D:D,MATCH($C557,'Policy Characteristics'!$C:$C,0)))</f>
        <v>Industry Energy Efficiency Standards</v>
      </c>
      <c r="K557" s="427" t="str">
        <f>IF(ISBLANK(INDEX('Policy Characteristics'!E:E,MATCH($C557,'Policy Characteristics'!$C:$C,0))),"",INDEX('Policy Characteristics'!E:E,MATCH($C557,'Policy Characteristics'!$C:$C,0)))</f>
        <v>indst efficiency standards</v>
      </c>
      <c r="L557" s="450">
        <f>IF(ISBLANK(INDEX('Policy Characteristics'!F:F,MATCH($C557,'Policy Characteristics'!$C:$C,0))),"",INDEX('Policy Characteristics'!F:F,MATCH($C557,'Policy Characteristics'!$C:$C,0)))</f>
        <v>0</v>
      </c>
      <c r="M557" s="450">
        <f>IF(ISBLANK(INDEX('Policy Characteristics'!G:G,MATCH($C557,'Policy Characteristics'!$C:$C,0))),"",INDEX('Policy Characteristics'!G:G,MATCH($C557,'Policy Characteristics'!$C:$C,0)))</f>
        <v>0.25</v>
      </c>
      <c r="N557" s="450">
        <f>IF(ISBLANK(INDEX('Policy Characteristics'!H:H,MATCH($C557,'Policy Characteristics'!$C:$C,0))),"",INDEX('Policy Characteristics'!H:H,MATCH($C557,'Policy Characteristics'!$C:$C,0)))</f>
        <v>0.01</v>
      </c>
      <c r="O557" s="427" t="str">
        <f>IF(ISBLANK(INDEX('Policy Characteristics'!I:I,MATCH($C557,'Policy Characteristics'!$C:$C,0))),"",INDEX('Policy Characteristics'!I:I,MATCH($C557,'Policy Characteristics'!$C:$C,0)))</f>
        <v>% reduction in energy use</v>
      </c>
      <c r="P557" s="427" t="str">
        <f>IF(ISBLANK(INDEX('Policy Characteristics'!J:J,MATCH($C557,'Policy Characteristics'!$C:$C,0))),"",INDEX('Policy Characteristics'!J:J,MATCH($C557,'Policy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7" s="427" t="str">
        <f>IF(ISBLANK(INDEX('Policy Characteristics'!K:K,MATCH($C557,'Policy Characteristics'!$C:$C,0))),"",INDEX('Policy Characteristics'!K:K,MATCH($C557,'Policy Characteristics'!$C:$C,0)))</f>
        <v>industry-ag-main.html#eff-stds</v>
      </c>
      <c r="R557" s="427" t="str">
        <f>IF(ISBLANK(INDEX('Policy Characteristics'!L:L,MATCH($C557,'Policy Characteristics'!$C:$C,0))),"",INDEX('Policy Characteristics'!L:L,MATCH($C557,'Policy Characteristics'!$C:$C,0)))</f>
        <v>industry-energy-efficiency-standards.html</v>
      </c>
    </row>
    <row r="558" spans="1:18" s="5" customFormat="1" x14ac:dyDescent="0.75">
      <c r="A558" s="427" t="str">
        <f>IF(ISBLANK(INDEX('Policy Characteristics'!A:A,MATCH($C558,'Policy Characteristics'!$C:$C,0))),"",INDEX('Policy Characteristics'!A:A,MATCH($C558,'Policy Characteristics'!$C:$C,0)))</f>
        <v>Industry</v>
      </c>
      <c r="B558" s="427" t="str">
        <f>IF(ISBLANK(INDEX('Policy Characteristics'!B:B,MATCH($C558,'Policy Characteristics'!$C:$C,0))),"",INDEX('Policy Characteristics'!B:B,MATCH($C558,'Policy Characteristics'!$C:$C,0)))</f>
        <v>Industry Energy Efficiency Standards</v>
      </c>
      <c r="C558" s="431" t="str">
        <f t="shared" si="34"/>
        <v>Percentage Improvement in Eqpt Efficiency Standards above BAU</v>
      </c>
      <c r="D558" s="9" t="s">
        <v>3267</v>
      </c>
      <c r="E558" s="53" t="s">
        <v>2484</v>
      </c>
      <c r="F558" s="211" t="s">
        <v>3229</v>
      </c>
      <c r="G558" s="53" t="s">
        <v>2488</v>
      </c>
      <c r="H558" s="54">
        <v>1112</v>
      </c>
      <c r="I558" s="53" t="s">
        <v>45</v>
      </c>
      <c r="J558" s="429" t="str">
        <f>IF(ISBLANK(INDEX('Policy Characteristics'!D:D,MATCH($C558,'Policy Characteristics'!$C:$C,0))),"",INDEX('Policy Characteristics'!D:D,MATCH($C558,'Policy Characteristics'!$C:$C,0)))</f>
        <v>Industry Energy Efficiency Standards</v>
      </c>
      <c r="K558" s="427" t="str">
        <f>IF(ISBLANK(INDEX('Policy Characteristics'!E:E,MATCH($C558,'Policy Characteristics'!$C:$C,0))),"",INDEX('Policy Characteristics'!E:E,MATCH($C558,'Policy Characteristics'!$C:$C,0)))</f>
        <v>indst efficiency standards</v>
      </c>
      <c r="L558" s="450">
        <f>IF(ISBLANK(INDEX('Policy Characteristics'!F:F,MATCH($C558,'Policy Characteristics'!$C:$C,0))),"",INDEX('Policy Characteristics'!F:F,MATCH($C558,'Policy Characteristics'!$C:$C,0)))</f>
        <v>0</v>
      </c>
      <c r="M558" s="450">
        <f>IF(ISBLANK(INDEX('Policy Characteristics'!G:G,MATCH($C558,'Policy Characteristics'!$C:$C,0))),"",INDEX('Policy Characteristics'!G:G,MATCH($C558,'Policy Characteristics'!$C:$C,0)))</f>
        <v>0.25</v>
      </c>
      <c r="N558" s="450">
        <f>IF(ISBLANK(INDEX('Policy Characteristics'!H:H,MATCH($C558,'Policy Characteristics'!$C:$C,0))),"",INDEX('Policy Characteristics'!H:H,MATCH($C558,'Policy Characteristics'!$C:$C,0)))</f>
        <v>0.01</v>
      </c>
      <c r="O558" s="427" t="str">
        <f>IF(ISBLANK(INDEX('Policy Characteristics'!I:I,MATCH($C558,'Policy Characteristics'!$C:$C,0))),"",INDEX('Policy Characteristics'!I:I,MATCH($C558,'Policy Characteristics'!$C:$C,0)))</f>
        <v>% reduction in energy use</v>
      </c>
      <c r="P558" s="427" t="str">
        <f>IF(ISBLANK(INDEX('Policy Characteristics'!J:J,MATCH($C558,'Policy Characteristics'!$C:$C,0))),"",INDEX('Policy Characteristics'!J:J,MATCH($C558,'Policy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8" s="427" t="str">
        <f>IF(ISBLANK(INDEX('Policy Characteristics'!K:K,MATCH($C558,'Policy Characteristics'!$C:$C,0))),"",INDEX('Policy Characteristics'!K:K,MATCH($C558,'Policy Characteristics'!$C:$C,0)))</f>
        <v>industry-ag-main.html#eff-stds</v>
      </c>
      <c r="R558" s="427" t="str">
        <f>IF(ISBLANK(INDEX('Policy Characteristics'!L:L,MATCH($C558,'Policy Characteristics'!$C:$C,0))),"",INDEX('Policy Characteristics'!L:L,MATCH($C558,'Policy Characteristics'!$C:$C,0)))</f>
        <v>industry-energy-efficiency-standards.html</v>
      </c>
    </row>
    <row r="559" spans="1:18" s="5" customFormat="1" x14ac:dyDescent="0.75">
      <c r="A559" s="427" t="str">
        <f>IF(ISBLANK(INDEX('Policy Characteristics'!A:A,MATCH($C559,'Policy Characteristics'!$C:$C,0))),"",INDEX('Policy Characteristics'!A:A,MATCH($C559,'Policy Characteristics'!$C:$C,0)))</f>
        <v>Industry</v>
      </c>
      <c r="B559" s="427" t="str">
        <f>IF(ISBLANK(INDEX('Policy Characteristics'!B:B,MATCH($C559,'Policy Characteristics'!$C:$C,0))),"",INDEX('Policy Characteristics'!B:B,MATCH($C559,'Policy Characteristics'!$C:$C,0)))</f>
        <v>Industry Energy Efficiency Standards</v>
      </c>
      <c r="C559" s="431" t="str">
        <f t="shared" si="34"/>
        <v>Percentage Improvement in Eqpt Efficiency Standards above BAU</v>
      </c>
      <c r="D559" s="9" t="s">
        <v>3267</v>
      </c>
      <c r="E559" s="53" t="s">
        <v>2485</v>
      </c>
      <c r="F559" s="211" t="s">
        <v>3229</v>
      </c>
      <c r="G559" s="53" t="s">
        <v>2491</v>
      </c>
      <c r="H559" s="54">
        <v>1113</v>
      </c>
      <c r="I559" s="53" t="s">
        <v>46</v>
      </c>
      <c r="J559" s="429" t="str">
        <f>IF(ISBLANK(INDEX('Policy Characteristics'!D:D,MATCH($C559,'Policy Characteristics'!$C:$C,0))),"",INDEX('Policy Characteristics'!D:D,MATCH($C559,'Policy Characteristics'!$C:$C,0)))</f>
        <v>Industry Energy Efficiency Standards</v>
      </c>
      <c r="K559" s="427" t="str">
        <f>IF(ISBLANK(INDEX('Policy Characteristics'!E:E,MATCH($C559,'Policy Characteristics'!$C:$C,0))),"",INDEX('Policy Characteristics'!E:E,MATCH($C559,'Policy Characteristics'!$C:$C,0)))</f>
        <v>indst efficiency standards</v>
      </c>
      <c r="L559" s="450">
        <f>IF(ISBLANK(INDEX('Policy Characteristics'!F:F,MATCH($C559,'Policy Characteristics'!$C:$C,0))),"",INDEX('Policy Characteristics'!F:F,MATCH($C559,'Policy Characteristics'!$C:$C,0)))</f>
        <v>0</v>
      </c>
      <c r="M559" s="450">
        <f>IF(ISBLANK(INDEX('Policy Characteristics'!G:G,MATCH($C559,'Policy Characteristics'!$C:$C,0))),"",INDEX('Policy Characteristics'!G:G,MATCH($C559,'Policy Characteristics'!$C:$C,0)))</f>
        <v>0.25</v>
      </c>
      <c r="N559" s="450">
        <f>IF(ISBLANK(INDEX('Policy Characteristics'!H:H,MATCH($C559,'Policy Characteristics'!$C:$C,0))),"",INDEX('Policy Characteristics'!H:H,MATCH($C559,'Policy Characteristics'!$C:$C,0)))</f>
        <v>0.01</v>
      </c>
      <c r="O559" s="427" t="str">
        <f>IF(ISBLANK(INDEX('Policy Characteristics'!I:I,MATCH($C559,'Policy Characteristics'!$C:$C,0))),"",INDEX('Policy Characteristics'!I:I,MATCH($C559,'Policy Characteristics'!$C:$C,0)))</f>
        <v>% reduction in energy use</v>
      </c>
      <c r="P559" s="427" t="str">
        <f>IF(ISBLANK(INDEX('Policy Characteristics'!J:J,MATCH($C559,'Policy Characteristics'!$C:$C,0))),"",INDEX('Policy Characteristics'!J:J,MATCH($C559,'Policy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9" s="427" t="str">
        <f>IF(ISBLANK(INDEX('Policy Characteristics'!K:K,MATCH($C559,'Policy Characteristics'!$C:$C,0))),"",INDEX('Policy Characteristics'!K:K,MATCH($C559,'Policy Characteristics'!$C:$C,0)))</f>
        <v>industry-ag-main.html#eff-stds</v>
      </c>
      <c r="R559" s="427" t="str">
        <f>IF(ISBLANK(INDEX('Policy Characteristics'!L:L,MATCH($C559,'Policy Characteristics'!$C:$C,0))),"",INDEX('Policy Characteristics'!L:L,MATCH($C559,'Policy Characteristics'!$C:$C,0)))</f>
        <v>industry-energy-efficiency-standards.html</v>
      </c>
    </row>
    <row r="560" spans="1:18" s="5" customFormat="1" x14ac:dyDescent="0.75">
      <c r="A560" s="427" t="str">
        <f>IF(ISBLANK(INDEX('Policy Characteristics'!A:A,MATCH($C560,'Policy Characteristics'!$C:$C,0))),"",INDEX('Policy Characteristics'!A:A,MATCH($C560,'Policy Characteristics'!$C:$C,0)))</f>
        <v>Industry</v>
      </c>
      <c r="B560" s="427" t="str">
        <f>IF(ISBLANK(INDEX('Policy Characteristics'!B:B,MATCH($C560,'Policy Characteristics'!$C:$C,0))),"",INDEX('Policy Characteristics'!B:B,MATCH($C560,'Policy Characteristics'!$C:$C,0)))</f>
        <v>Industry Energy Efficiency Standards</v>
      </c>
      <c r="C560" s="431" t="str">
        <f t="shared" si="34"/>
        <v>Percentage Improvement in Eqpt Efficiency Standards above BAU</v>
      </c>
      <c r="D560" s="9" t="s">
        <v>3267</v>
      </c>
      <c r="E560" s="53" t="s">
        <v>2837</v>
      </c>
      <c r="F560" s="211" t="s">
        <v>3229</v>
      </c>
      <c r="G560" s="53" t="s">
        <v>2840</v>
      </c>
      <c r="H560" s="54">
        <v>1114</v>
      </c>
      <c r="I560" s="53" t="s">
        <v>46</v>
      </c>
      <c r="J560" s="429" t="str">
        <f>IF(ISBLANK(INDEX('Policy Characteristics'!D:D,MATCH($C560,'Policy Characteristics'!$C:$C,0))),"",INDEX('Policy Characteristics'!D:D,MATCH($C560,'Policy Characteristics'!$C:$C,0)))</f>
        <v>Industry Energy Efficiency Standards</v>
      </c>
      <c r="K560" s="427" t="str">
        <f>IF(ISBLANK(INDEX('Policy Characteristics'!E:E,MATCH($C560,'Policy Characteristics'!$C:$C,0))),"",INDEX('Policy Characteristics'!E:E,MATCH($C560,'Policy Characteristics'!$C:$C,0)))</f>
        <v>indst efficiency standards</v>
      </c>
      <c r="L560" s="450">
        <f>IF(ISBLANK(INDEX('Policy Characteristics'!F:F,MATCH($C560,'Policy Characteristics'!$C:$C,0))),"",INDEX('Policy Characteristics'!F:F,MATCH($C560,'Policy Characteristics'!$C:$C,0)))</f>
        <v>0</v>
      </c>
      <c r="M560" s="450">
        <f>IF(ISBLANK(INDEX('Policy Characteristics'!G:G,MATCH($C560,'Policy Characteristics'!$C:$C,0))),"",INDEX('Policy Characteristics'!G:G,MATCH($C560,'Policy Characteristics'!$C:$C,0)))</f>
        <v>0.25</v>
      </c>
      <c r="N560" s="450">
        <f>IF(ISBLANK(INDEX('Policy Characteristics'!H:H,MATCH($C560,'Policy Characteristics'!$C:$C,0))),"",INDEX('Policy Characteristics'!H:H,MATCH($C560,'Policy Characteristics'!$C:$C,0)))</f>
        <v>0.01</v>
      </c>
      <c r="O560" s="427" t="str">
        <f>IF(ISBLANK(INDEX('Policy Characteristics'!I:I,MATCH($C560,'Policy Characteristics'!$C:$C,0))),"",INDEX('Policy Characteristics'!I:I,MATCH($C560,'Policy Characteristics'!$C:$C,0)))</f>
        <v>% reduction in energy use</v>
      </c>
      <c r="P560" s="427" t="str">
        <f>IF(ISBLANK(INDEX('Policy Characteristics'!J:J,MATCH($C560,'Policy Characteristics'!$C:$C,0))),"",INDEX('Policy Characteristics'!J:J,MATCH($C560,'Policy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0" s="427" t="str">
        <f>IF(ISBLANK(INDEX('Policy Characteristics'!K:K,MATCH($C560,'Policy Characteristics'!$C:$C,0))),"",INDEX('Policy Characteristics'!K:K,MATCH($C560,'Policy Characteristics'!$C:$C,0)))</f>
        <v>industry-ag-main.html#eff-stds</v>
      </c>
      <c r="R560" s="427" t="str">
        <f>IF(ISBLANK(INDEX('Policy Characteristics'!L:L,MATCH($C560,'Policy Characteristics'!$C:$C,0))),"",INDEX('Policy Characteristics'!L:L,MATCH($C560,'Policy Characteristics'!$C:$C,0)))</f>
        <v>industry-energy-efficiency-standards.html</v>
      </c>
    </row>
    <row r="561" spans="1:18" s="5" customFormat="1" x14ac:dyDescent="0.75">
      <c r="A561" s="427" t="str">
        <f>IF(ISBLANK(INDEX('Policy Characteristics'!A:A,MATCH($C561,'Policy Characteristics'!$C:$C,0))),"",INDEX('Policy Characteristics'!A:A,MATCH($C561,'Policy Characteristics'!$C:$C,0)))</f>
        <v>Industry</v>
      </c>
      <c r="B561" s="427" t="str">
        <f>IF(ISBLANK(INDEX('Policy Characteristics'!B:B,MATCH($C561,'Policy Characteristics'!$C:$C,0))),"",INDEX('Policy Characteristics'!B:B,MATCH($C561,'Policy Characteristics'!$C:$C,0)))</f>
        <v>Industry Energy Efficiency Standards</v>
      </c>
      <c r="C561" s="431" t="str">
        <f t="shared" si="34"/>
        <v>Percentage Improvement in Eqpt Efficiency Standards above BAU</v>
      </c>
      <c r="D561" s="9" t="s">
        <v>3267</v>
      </c>
      <c r="E561" s="53" t="s">
        <v>2838</v>
      </c>
      <c r="F561" s="211" t="s">
        <v>3229</v>
      </c>
      <c r="G561" s="53" t="s">
        <v>2842</v>
      </c>
      <c r="H561" s="54">
        <v>1115</v>
      </c>
      <c r="I561" s="53" t="s">
        <v>46</v>
      </c>
      <c r="J561" s="429" t="str">
        <f>IF(ISBLANK(INDEX('Policy Characteristics'!D:D,MATCH($C561,'Policy Characteristics'!$C:$C,0))),"",INDEX('Policy Characteristics'!D:D,MATCH($C561,'Policy Characteristics'!$C:$C,0)))</f>
        <v>Industry Energy Efficiency Standards</v>
      </c>
      <c r="K561" s="427" t="str">
        <f>IF(ISBLANK(INDEX('Policy Characteristics'!E:E,MATCH($C561,'Policy Characteristics'!$C:$C,0))),"",INDEX('Policy Characteristics'!E:E,MATCH($C561,'Policy Characteristics'!$C:$C,0)))</f>
        <v>indst efficiency standards</v>
      </c>
      <c r="L561" s="450">
        <f>IF(ISBLANK(INDEX('Policy Characteristics'!F:F,MATCH($C561,'Policy Characteristics'!$C:$C,0))),"",INDEX('Policy Characteristics'!F:F,MATCH($C561,'Policy Characteristics'!$C:$C,0)))</f>
        <v>0</v>
      </c>
      <c r="M561" s="450">
        <f>IF(ISBLANK(INDEX('Policy Characteristics'!G:G,MATCH($C561,'Policy Characteristics'!$C:$C,0))),"",INDEX('Policy Characteristics'!G:G,MATCH($C561,'Policy Characteristics'!$C:$C,0)))</f>
        <v>0.25</v>
      </c>
      <c r="N561" s="450">
        <f>IF(ISBLANK(INDEX('Policy Characteristics'!H:H,MATCH($C561,'Policy Characteristics'!$C:$C,0))),"",INDEX('Policy Characteristics'!H:H,MATCH($C561,'Policy Characteristics'!$C:$C,0)))</f>
        <v>0.01</v>
      </c>
      <c r="O561" s="427" t="str">
        <f>IF(ISBLANK(INDEX('Policy Characteristics'!I:I,MATCH($C561,'Policy Characteristics'!$C:$C,0))),"",INDEX('Policy Characteristics'!I:I,MATCH($C561,'Policy Characteristics'!$C:$C,0)))</f>
        <v>% reduction in energy use</v>
      </c>
      <c r="P561" s="427" t="str">
        <f>IF(ISBLANK(INDEX('Policy Characteristics'!J:J,MATCH($C561,'Policy Characteristics'!$C:$C,0))),"",INDEX('Policy Characteristics'!J:J,MATCH($C561,'Policy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1" s="427" t="str">
        <f>IF(ISBLANK(INDEX('Policy Characteristics'!K:K,MATCH($C561,'Policy Characteristics'!$C:$C,0))),"",INDEX('Policy Characteristics'!K:K,MATCH($C561,'Policy Characteristics'!$C:$C,0)))</f>
        <v>industry-ag-main.html#eff-stds</v>
      </c>
      <c r="R561" s="427" t="str">
        <f>IF(ISBLANK(INDEX('Policy Characteristics'!L:L,MATCH($C561,'Policy Characteristics'!$C:$C,0))),"",INDEX('Policy Characteristics'!L:L,MATCH($C561,'Policy Characteristics'!$C:$C,0)))</f>
        <v>industry-energy-efficiency-standards.html</v>
      </c>
    </row>
    <row r="562" spans="1:18" s="5" customFormat="1" x14ac:dyDescent="0.75">
      <c r="A562" s="427" t="str">
        <f>IF(ISBLANK(INDEX('Policy Characteristics'!A:A,MATCH($C562,'Policy Characteristics'!$C:$C,0))),"",INDEX('Policy Characteristics'!A:A,MATCH($C562,'Policy Characteristics'!$C:$C,0)))</f>
        <v>Industry</v>
      </c>
      <c r="B562" s="427" t="str">
        <f>IF(ISBLANK(INDEX('Policy Characteristics'!B:B,MATCH($C562,'Policy Characteristics'!$C:$C,0))),"",INDEX('Policy Characteristics'!B:B,MATCH($C562,'Policy Characteristics'!$C:$C,0)))</f>
        <v>Industry Energy Efficiency Standards</v>
      </c>
      <c r="C562" s="431" t="str">
        <f t="shared" si="34"/>
        <v>Percentage Improvement in Eqpt Efficiency Standards above BAU</v>
      </c>
      <c r="D562" s="9" t="s">
        <v>3267</v>
      </c>
      <c r="E562" s="53" t="s">
        <v>2839</v>
      </c>
      <c r="F562" s="211" t="s">
        <v>3229</v>
      </c>
      <c r="G562" s="53" t="s">
        <v>2843</v>
      </c>
      <c r="H562" s="54">
        <v>1116</v>
      </c>
      <c r="I562" s="53" t="s">
        <v>45</v>
      </c>
      <c r="J562" s="429" t="str">
        <f>IF(ISBLANK(INDEX('Policy Characteristics'!D:D,MATCH($C562,'Policy Characteristics'!$C:$C,0))),"",INDEX('Policy Characteristics'!D:D,MATCH($C562,'Policy Characteristics'!$C:$C,0)))</f>
        <v>Industry Energy Efficiency Standards</v>
      </c>
      <c r="K562" s="427" t="str">
        <f>IF(ISBLANK(INDEX('Policy Characteristics'!E:E,MATCH($C562,'Policy Characteristics'!$C:$C,0))),"",INDEX('Policy Characteristics'!E:E,MATCH($C562,'Policy Characteristics'!$C:$C,0)))</f>
        <v>indst efficiency standards</v>
      </c>
      <c r="L562" s="450">
        <f>IF(ISBLANK(INDEX('Policy Characteristics'!F:F,MATCH($C562,'Policy Characteristics'!$C:$C,0))),"",INDEX('Policy Characteristics'!F:F,MATCH($C562,'Policy Characteristics'!$C:$C,0)))</f>
        <v>0</v>
      </c>
      <c r="M562" s="450">
        <f>IF(ISBLANK(INDEX('Policy Characteristics'!G:G,MATCH($C562,'Policy Characteristics'!$C:$C,0))),"",INDEX('Policy Characteristics'!G:G,MATCH($C562,'Policy Characteristics'!$C:$C,0)))</f>
        <v>0.25</v>
      </c>
      <c r="N562" s="450">
        <f>IF(ISBLANK(INDEX('Policy Characteristics'!H:H,MATCH($C562,'Policy Characteristics'!$C:$C,0))),"",INDEX('Policy Characteristics'!H:H,MATCH($C562,'Policy Characteristics'!$C:$C,0)))</f>
        <v>0.01</v>
      </c>
      <c r="O562" s="427" t="str">
        <f>IF(ISBLANK(INDEX('Policy Characteristics'!I:I,MATCH($C562,'Policy Characteristics'!$C:$C,0))),"",INDEX('Policy Characteristics'!I:I,MATCH($C562,'Policy Characteristics'!$C:$C,0)))</f>
        <v>% reduction in energy use</v>
      </c>
      <c r="P562" s="427" t="str">
        <f>IF(ISBLANK(INDEX('Policy Characteristics'!J:J,MATCH($C562,'Policy Characteristics'!$C:$C,0))),"",INDEX('Policy Characteristics'!J:J,MATCH($C562,'Policy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2" s="427" t="str">
        <f>IF(ISBLANK(INDEX('Policy Characteristics'!K:K,MATCH($C562,'Policy Characteristics'!$C:$C,0))),"",INDEX('Policy Characteristics'!K:K,MATCH($C562,'Policy Characteristics'!$C:$C,0)))</f>
        <v>industry-ag-main.html#eff-stds</v>
      </c>
      <c r="R562" s="427" t="str">
        <f>IF(ISBLANK(INDEX('Policy Characteristics'!L:L,MATCH($C562,'Policy Characteristics'!$C:$C,0))),"",INDEX('Policy Characteristics'!L:L,MATCH($C562,'Policy Characteristics'!$C:$C,0)))</f>
        <v>industry-energy-efficiency-standards.html</v>
      </c>
    </row>
    <row r="563" spans="1:18" s="5" customFormat="1" x14ac:dyDescent="0.75">
      <c r="A563" s="427" t="str">
        <f>IF(ISBLANK(INDEX('Policy Characteristics'!A:A,MATCH($C563,'Policy Characteristics'!$C:$C,0))),"",INDEX('Policy Characteristics'!A:A,MATCH($C563,'Policy Characteristics'!$C:$C,0)))</f>
        <v>Industry</v>
      </c>
      <c r="B563" s="427" t="str">
        <f>IF(ISBLANK(INDEX('Policy Characteristics'!B:B,MATCH($C563,'Policy Characteristics'!$C:$C,0))),"",INDEX('Policy Characteristics'!B:B,MATCH($C563,'Policy Characteristics'!$C:$C,0)))</f>
        <v>Industry Energy Efficiency Standards</v>
      </c>
      <c r="C563" s="431" t="str">
        <f t="shared" si="34"/>
        <v>Percentage Improvement in Eqpt Efficiency Standards above BAU</v>
      </c>
      <c r="D563" s="9" t="s">
        <v>3267</v>
      </c>
      <c r="E563" s="53" t="s">
        <v>2836</v>
      </c>
      <c r="F563" s="211" t="s">
        <v>3229</v>
      </c>
      <c r="G563" s="53" t="s">
        <v>2841</v>
      </c>
      <c r="H563" s="54">
        <v>1117</v>
      </c>
      <c r="I563" s="53" t="s">
        <v>46</v>
      </c>
      <c r="J563" s="429" t="str">
        <f>IF(ISBLANK(INDEX('Policy Characteristics'!D:D,MATCH($C563,'Policy Characteristics'!$C:$C,0))),"",INDEX('Policy Characteristics'!D:D,MATCH($C563,'Policy Characteristics'!$C:$C,0)))</f>
        <v>Industry Energy Efficiency Standards</v>
      </c>
      <c r="K563" s="427" t="str">
        <f>IF(ISBLANK(INDEX('Policy Characteristics'!E:E,MATCH($C563,'Policy Characteristics'!$C:$C,0))),"",INDEX('Policy Characteristics'!E:E,MATCH($C563,'Policy Characteristics'!$C:$C,0)))</f>
        <v>indst efficiency standards</v>
      </c>
      <c r="L563" s="450">
        <f>IF(ISBLANK(INDEX('Policy Characteristics'!F:F,MATCH($C563,'Policy Characteristics'!$C:$C,0))),"",INDEX('Policy Characteristics'!F:F,MATCH($C563,'Policy Characteristics'!$C:$C,0)))</f>
        <v>0</v>
      </c>
      <c r="M563" s="450">
        <f>IF(ISBLANK(INDEX('Policy Characteristics'!G:G,MATCH($C563,'Policy Characteristics'!$C:$C,0))),"",INDEX('Policy Characteristics'!G:G,MATCH($C563,'Policy Characteristics'!$C:$C,0)))</f>
        <v>0.25</v>
      </c>
      <c r="N563" s="450">
        <f>IF(ISBLANK(INDEX('Policy Characteristics'!H:H,MATCH($C563,'Policy Characteristics'!$C:$C,0))),"",INDEX('Policy Characteristics'!H:H,MATCH($C563,'Policy Characteristics'!$C:$C,0)))</f>
        <v>0.01</v>
      </c>
      <c r="O563" s="427" t="str">
        <f>IF(ISBLANK(INDEX('Policy Characteristics'!I:I,MATCH($C563,'Policy Characteristics'!$C:$C,0))),"",INDEX('Policy Characteristics'!I:I,MATCH($C563,'Policy Characteristics'!$C:$C,0)))</f>
        <v>% reduction in energy use</v>
      </c>
      <c r="P563" s="427" t="str">
        <f>IF(ISBLANK(INDEX('Policy Characteristics'!J:J,MATCH($C563,'Policy Characteristics'!$C:$C,0))),"",INDEX('Policy Characteristics'!J:J,MATCH($C563,'Policy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3" s="427" t="str">
        <f>IF(ISBLANK(INDEX('Policy Characteristics'!K:K,MATCH($C563,'Policy Characteristics'!$C:$C,0))),"",INDEX('Policy Characteristics'!K:K,MATCH($C563,'Policy Characteristics'!$C:$C,0)))</f>
        <v>industry-ag-main.html#eff-stds</v>
      </c>
      <c r="R563" s="427" t="str">
        <f>IF(ISBLANK(INDEX('Policy Characteristics'!L:L,MATCH($C563,'Policy Characteristics'!$C:$C,0))),"",INDEX('Policy Characteristics'!L:L,MATCH($C563,'Policy Characteristics'!$C:$C,0)))</f>
        <v>industry-energy-efficiency-standards.html</v>
      </c>
    </row>
    <row r="564" spans="1:18" s="5" customFormat="1" x14ac:dyDescent="0.75">
      <c r="A564" s="427" t="str">
        <f>IF(ISBLANK(INDEX('Policy Characteristics'!A:A,MATCH($C564,'Policy Characteristics'!$C:$C,0))),"",INDEX('Policy Characteristics'!A:A,MATCH($C564,'Policy Characteristics'!$C:$C,0)))</f>
        <v>Industry</v>
      </c>
      <c r="B564" s="427" t="str">
        <f>IF(ISBLANK(INDEX('Policy Characteristics'!B:B,MATCH($C564,'Policy Characteristics'!$C:$C,0))),"",INDEX('Policy Characteristics'!B:B,MATCH($C564,'Policy Characteristics'!$C:$C,0)))</f>
        <v>Industry Energy Efficiency Standards</v>
      </c>
      <c r="C564" s="431" t="str">
        <f t="shared" si="34"/>
        <v>Percentage Improvement in Eqpt Efficiency Standards above BAU</v>
      </c>
      <c r="D564" s="9" t="s">
        <v>3268</v>
      </c>
      <c r="E564" s="53" t="s">
        <v>2480</v>
      </c>
      <c r="F564" s="211" t="s">
        <v>3230</v>
      </c>
      <c r="G564" s="53" t="s">
        <v>2486</v>
      </c>
      <c r="H564" s="54">
        <v>1118</v>
      </c>
      <c r="I564" s="53" t="s">
        <v>45</v>
      </c>
      <c r="J564" s="429" t="str">
        <f>IF(ISBLANK(INDEX('Policy Characteristics'!D:D,MATCH($C564,'Policy Characteristics'!$C:$C,0))),"",INDEX('Policy Characteristics'!D:D,MATCH($C564,'Policy Characteristics'!$C:$C,0)))</f>
        <v>Industry Energy Efficiency Standards</v>
      </c>
      <c r="K564" s="427" t="str">
        <f>IF(ISBLANK(INDEX('Policy Characteristics'!E:E,MATCH($C564,'Policy Characteristics'!$C:$C,0))),"",INDEX('Policy Characteristics'!E:E,MATCH($C564,'Policy Characteristics'!$C:$C,0)))</f>
        <v>indst efficiency standards</v>
      </c>
      <c r="L564" s="450">
        <f>IF(ISBLANK(INDEX('Policy Characteristics'!F:F,MATCH($C564,'Policy Characteristics'!$C:$C,0))),"",INDEX('Policy Characteristics'!F:F,MATCH($C564,'Policy Characteristics'!$C:$C,0)))</f>
        <v>0</v>
      </c>
      <c r="M564" s="450">
        <f>IF(ISBLANK(INDEX('Policy Characteristics'!G:G,MATCH($C564,'Policy Characteristics'!$C:$C,0))),"",INDEX('Policy Characteristics'!G:G,MATCH($C564,'Policy Characteristics'!$C:$C,0)))</f>
        <v>0.25</v>
      </c>
      <c r="N564" s="450">
        <f>IF(ISBLANK(INDEX('Policy Characteristics'!H:H,MATCH($C564,'Policy Characteristics'!$C:$C,0))),"",INDEX('Policy Characteristics'!H:H,MATCH($C564,'Policy Characteristics'!$C:$C,0)))</f>
        <v>0.01</v>
      </c>
      <c r="O564" s="427" t="str">
        <f>IF(ISBLANK(INDEX('Policy Characteristics'!I:I,MATCH($C564,'Policy Characteristics'!$C:$C,0))),"",INDEX('Policy Characteristics'!I:I,MATCH($C564,'Policy Characteristics'!$C:$C,0)))</f>
        <v>% reduction in energy use</v>
      </c>
      <c r="P564" s="427" t="str">
        <f>IF(ISBLANK(INDEX('Policy Characteristics'!J:J,MATCH($C564,'Policy Characteristics'!$C:$C,0))),"",INDEX('Policy Characteristics'!J:J,MATCH($C564,'Policy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4" s="427" t="str">
        <f>IF(ISBLANK(INDEX('Policy Characteristics'!K:K,MATCH($C564,'Policy Characteristics'!$C:$C,0))),"",INDEX('Policy Characteristics'!K:K,MATCH($C564,'Policy Characteristics'!$C:$C,0)))</f>
        <v>industry-ag-main.html#eff-stds</v>
      </c>
      <c r="R564" s="427" t="str">
        <f>IF(ISBLANK(INDEX('Policy Characteristics'!L:L,MATCH($C564,'Policy Characteristics'!$C:$C,0))),"",INDEX('Policy Characteristics'!L:L,MATCH($C564,'Policy Characteristics'!$C:$C,0)))</f>
        <v>industry-energy-efficiency-standards.html</v>
      </c>
    </row>
    <row r="565" spans="1:18" s="5" customFormat="1" x14ac:dyDescent="0.75">
      <c r="A565" s="427" t="str">
        <f>IF(ISBLANK(INDEX('Policy Characteristics'!A:A,MATCH($C565,'Policy Characteristics'!$C:$C,0))),"",INDEX('Policy Characteristics'!A:A,MATCH($C565,'Policy Characteristics'!$C:$C,0)))</f>
        <v>Industry</v>
      </c>
      <c r="B565" s="427" t="str">
        <f>IF(ISBLANK(INDEX('Policy Characteristics'!B:B,MATCH($C565,'Policy Characteristics'!$C:$C,0))),"",INDEX('Policy Characteristics'!B:B,MATCH($C565,'Policy Characteristics'!$C:$C,0)))</f>
        <v>Industry Energy Efficiency Standards</v>
      </c>
      <c r="C565" s="431" t="str">
        <f t="shared" si="34"/>
        <v>Percentage Improvement in Eqpt Efficiency Standards above BAU</v>
      </c>
      <c r="D565" s="9" t="s">
        <v>3268</v>
      </c>
      <c r="E565" s="53" t="s">
        <v>2481</v>
      </c>
      <c r="F565" s="211" t="s">
        <v>3230</v>
      </c>
      <c r="G565" s="53" t="s">
        <v>2489</v>
      </c>
      <c r="H565" s="54">
        <v>1119</v>
      </c>
      <c r="I565" s="53" t="s">
        <v>46</v>
      </c>
      <c r="J565" s="429" t="str">
        <f>IF(ISBLANK(INDEX('Policy Characteristics'!D:D,MATCH($C565,'Policy Characteristics'!$C:$C,0))),"",INDEX('Policy Characteristics'!D:D,MATCH($C565,'Policy Characteristics'!$C:$C,0)))</f>
        <v>Industry Energy Efficiency Standards</v>
      </c>
      <c r="K565" s="427" t="str">
        <f>IF(ISBLANK(INDEX('Policy Characteristics'!E:E,MATCH($C565,'Policy Characteristics'!$C:$C,0))),"",INDEX('Policy Characteristics'!E:E,MATCH($C565,'Policy Characteristics'!$C:$C,0)))</f>
        <v>indst efficiency standards</v>
      </c>
      <c r="L565" s="450">
        <f>IF(ISBLANK(INDEX('Policy Characteristics'!F:F,MATCH($C565,'Policy Characteristics'!$C:$C,0))),"",INDEX('Policy Characteristics'!F:F,MATCH($C565,'Policy Characteristics'!$C:$C,0)))</f>
        <v>0</v>
      </c>
      <c r="M565" s="450">
        <f>IF(ISBLANK(INDEX('Policy Characteristics'!G:G,MATCH($C565,'Policy Characteristics'!$C:$C,0))),"",INDEX('Policy Characteristics'!G:G,MATCH($C565,'Policy Characteristics'!$C:$C,0)))</f>
        <v>0.25</v>
      </c>
      <c r="N565" s="450">
        <f>IF(ISBLANK(INDEX('Policy Characteristics'!H:H,MATCH($C565,'Policy Characteristics'!$C:$C,0))),"",INDEX('Policy Characteristics'!H:H,MATCH($C565,'Policy Characteristics'!$C:$C,0)))</f>
        <v>0.01</v>
      </c>
      <c r="O565" s="427" t="str">
        <f>IF(ISBLANK(INDEX('Policy Characteristics'!I:I,MATCH($C565,'Policy Characteristics'!$C:$C,0))),"",INDEX('Policy Characteristics'!I:I,MATCH($C565,'Policy Characteristics'!$C:$C,0)))</f>
        <v>% reduction in energy use</v>
      </c>
      <c r="P565" s="427" t="str">
        <f>IF(ISBLANK(INDEX('Policy Characteristics'!J:J,MATCH($C565,'Policy Characteristics'!$C:$C,0))),"",INDEX('Policy Characteristics'!J:J,MATCH($C565,'Policy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5" s="427" t="str">
        <f>IF(ISBLANK(INDEX('Policy Characteristics'!K:K,MATCH($C565,'Policy Characteristics'!$C:$C,0))),"",INDEX('Policy Characteristics'!K:K,MATCH($C565,'Policy Characteristics'!$C:$C,0)))</f>
        <v>industry-ag-main.html#eff-stds</v>
      </c>
      <c r="R565" s="427" t="str">
        <f>IF(ISBLANK(INDEX('Policy Characteristics'!L:L,MATCH($C565,'Policy Characteristics'!$C:$C,0))),"",INDEX('Policy Characteristics'!L:L,MATCH($C565,'Policy Characteristics'!$C:$C,0)))</f>
        <v>industry-energy-efficiency-standards.html</v>
      </c>
    </row>
    <row r="566" spans="1:18" s="5" customFormat="1" x14ac:dyDescent="0.75">
      <c r="A566" s="427" t="str">
        <f>IF(ISBLANK(INDEX('Policy Characteristics'!A:A,MATCH($C566,'Policy Characteristics'!$C:$C,0))),"",INDEX('Policy Characteristics'!A:A,MATCH($C566,'Policy Characteristics'!$C:$C,0)))</f>
        <v>Industry</v>
      </c>
      <c r="B566" s="427" t="str">
        <f>IF(ISBLANK(INDEX('Policy Characteristics'!B:B,MATCH($C566,'Policy Characteristics'!$C:$C,0))),"",INDEX('Policy Characteristics'!B:B,MATCH($C566,'Policy Characteristics'!$C:$C,0)))</f>
        <v>Industry Energy Efficiency Standards</v>
      </c>
      <c r="C566" s="431" t="str">
        <f t="shared" si="34"/>
        <v>Percentage Improvement in Eqpt Efficiency Standards above BAU</v>
      </c>
      <c r="D566" s="9" t="s">
        <v>3268</v>
      </c>
      <c r="E566" s="53" t="s">
        <v>2482</v>
      </c>
      <c r="F566" s="211" t="s">
        <v>3230</v>
      </c>
      <c r="G566" s="53" t="s">
        <v>2490</v>
      </c>
      <c r="H566" s="54">
        <v>1120</v>
      </c>
      <c r="I566" s="53" t="s">
        <v>45</v>
      </c>
      <c r="J566" s="429" t="str">
        <f>IF(ISBLANK(INDEX('Policy Characteristics'!D:D,MATCH($C566,'Policy Characteristics'!$C:$C,0))),"",INDEX('Policy Characteristics'!D:D,MATCH($C566,'Policy Characteristics'!$C:$C,0)))</f>
        <v>Industry Energy Efficiency Standards</v>
      </c>
      <c r="K566" s="427" t="str">
        <f>IF(ISBLANK(INDEX('Policy Characteristics'!E:E,MATCH($C566,'Policy Characteristics'!$C:$C,0))),"",INDEX('Policy Characteristics'!E:E,MATCH($C566,'Policy Characteristics'!$C:$C,0)))</f>
        <v>indst efficiency standards</v>
      </c>
      <c r="L566" s="450">
        <f>IF(ISBLANK(INDEX('Policy Characteristics'!F:F,MATCH($C566,'Policy Characteristics'!$C:$C,0))),"",INDEX('Policy Characteristics'!F:F,MATCH($C566,'Policy Characteristics'!$C:$C,0)))</f>
        <v>0</v>
      </c>
      <c r="M566" s="450">
        <f>IF(ISBLANK(INDEX('Policy Characteristics'!G:G,MATCH($C566,'Policy Characteristics'!$C:$C,0))),"",INDEX('Policy Characteristics'!G:G,MATCH($C566,'Policy Characteristics'!$C:$C,0)))</f>
        <v>0.25</v>
      </c>
      <c r="N566" s="450">
        <f>IF(ISBLANK(INDEX('Policy Characteristics'!H:H,MATCH($C566,'Policy Characteristics'!$C:$C,0))),"",INDEX('Policy Characteristics'!H:H,MATCH($C566,'Policy Characteristics'!$C:$C,0)))</f>
        <v>0.01</v>
      </c>
      <c r="O566" s="427" t="str">
        <f>IF(ISBLANK(INDEX('Policy Characteristics'!I:I,MATCH($C566,'Policy Characteristics'!$C:$C,0))),"",INDEX('Policy Characteristics'!I:I,MATCH($C566,'Policy Characteristics'!$C:$C,0)))</f>
        <v>% reduction in energy use</v>
      </c>
      <c r="P566" s="427" t="str">
        <f>IF(ISBLANK(INDEX('Policy Characteristics'!J:J,MATCH($C566,'Policy Characteristics'!$C:$C,0))),"",INDEX('Policy Characteristics'!J:J,MATCH($C566,'Policy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6" s="427" t="str">
        <f>IF(ISBLANK(INDEX('Policy Characteristics'!K:K,MATCH($C566,'Policy Characteristics'!$C:$C,0))),"",INDEX('Policy Characteristics'!K:K,MATCH($C566,'Policy Characteristics'!$C:$C,0)))</f>
        <v>industry-ag-main.html#eff-stds</v>
      </c>
      <c r="R566" s="427" t="str">
        <f>IF(ISBLANK(INDEX('Policy Characteristics'!L:L,MATCH($C566,'Policy Characteristics'!$C:$C,0))),"",INDEX('Policy Characteristics'!L:L,MATCH($C566,'Policy Characteristics'!$C:$C,0)))</f>
        <v>industry-energy-efficiency-standards.html</v>
      </c>
    </row>
    <row r="567" spans="1:18" s="5" customFormat="1" x14ac:dyDescent="0.75">
      <c r="A567" s="427" t="str">
        <f>IF(ISBLANK(INDEX('Policy Characteristics'!A:A,MATCH($C567,'Policy Characteristics'!$C:$C,0))),"",INDEX('Policy Characteristics'!A:A,MATCH($C567,'Policy Characteristics'!$C:$C,0)))</f>
        <v>Industry</v>
      </c>
      <c r="B567" s="427" t="str">
        <f>IF(ISBLANK(INDEX('Policy Characteristics'!B:B,MATCH($C567,'Policy Characteristics'!$C:$C,0))),"",INDEX('Policy Characteristics'!B:B,MATCH($C567,'Policy Characteristics'!$C:$C,0)))</f>
        <v>Industry Energy Efficiency Standards</v>
      </c>
      <c r="C567" s="431" t="str">
        <f t="shared" si="34"/>
        <v>Percentage Improvement in Eqpt Efficiency Standards above BAU</v>
      </c>
      <c r="D567" s="9" t="s">
        <v>3268</v>
      </c>
      <c r="E567" s="53" t="s">
        <v>2483</v>
      </c>
      <c r="F567" s="211" t="s">
        <v>3230</v>
      </c>
      <c r="G567" s="53" t="s">
        <v>2487</v>
      </c>
      <c r="H567" s="54">
        <v>1121</v>
      </c>
      <c r="I567" s="53" t="s">
        <v>46</v>
      </c>
      <c r="J567" s="429" t="str">
        <f>IF(ISBLANK(INDEX('Policy Characteristics'!D:D,MATCH($C567,'Policy Characteristics'!$C:$C,0))),"",INDEX('Policy Characteristics'!D:D,MATCH($C567,'Policy Characteristics'!$C:$C,0)))</f>
        <v>Industry Energy Efficiency Standards</v>
      </c>
      <c r="K567" s="427" t="str">
        <f>IF(ISBLANK(INDEX('Policy Characteristics'!E:E,MATCH($C567,'Policy Characteristics'!$C:$C,0))),"",INDEX('Policy Characteristics'!E:E,MATCH($C567,'Policy Characteristics'!$C:$C,0)))</f>
        <v>indst efficiency standards</v>
      </c>
      <c r="L567" s="450">
        <f>IF(ISBLANK(INDEX('Policy Characteristics'!F:F,MATCH($C567,'Policy Characteristics'!$C:$C,0))),"",INDEX('Policy Characteristics'!F:F,MATCH($C567,'Policy Characteristics'!$C:$C,0)))</f>
        <v>0</v>
      </c>
      <c r="M567" s="450">
        <f>IF(ISBLANK(INDEX('Policy Characteristics'!G:G,MATCH($C567,'Policy Characteristics'!$C:$C,0))),"",INDEX('Policy Characteristics'!G:G,MATCH($C567,'Policy Characteristics'!$C:$C,0)))</f>
        <v>0.25</v>
      </c>
      <c r="N567" s="450">
        <f>IF(ISBLANK(INDEX('Policy Characteristics'!H:H,MATCH($C567,'Policy Characteristics'!$C:$C,0))),"",INDEX('Policy Characteristics'!H:H,MATCH($C567,'Policy Characteristics'!$C:$C,0)))</f>
        <v>0.01</v>
      </c>
      <c r="O567" s="427" t="str">
        <f>IF(ISBLANK(INDEX('Policy Characteristics'!I:I,MATCH($C567,'Policy Characteristics'!$C:$C,0))),"",INDEX('Policy Characteristics'!I:I,MATCH($C567,'Policy Characteristics'!$C:$C,0)))</f>
        <v>% reduction in energy use</v>
      </c>
      <c r="P567" s="427" t="str">
        <f>IF(ISBLANK(INDEX('Policy Characteristics'!J:J,MATCH($C567,'Policy Characteristics'!$C:$C,0))),"",INDEX('Policy Characteristics'!J:J,MATCH($C567,'Policy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7" s="427" t="str">
        <f>IF(ISBLANK(INDEX('Policy Characteristics'!K:K,MATCH($C567,'Policy Characteristics'!$C:$C,0))),"",INDEX('Policy Characteristics'!K:K,MATCH($C567,'Policy Characteristics'!$C:$C,0)))</f>
        <v>industry-ag-main.html#eff-stds</v>
      </c>
      <c r="R567" s="427" t="str">
        <f>IF(ISBLANK(INDEX('Policy Characteristics'!L:L,MATCH($C567,'Policy Characteristics'!$C:$C,0))),"",INDEX('Policy Characteristics'!L:L,MATCH($C567,'Policy Characteristics'!$C:$C,0)))</f>
        <v>industry-energy-efficiency-standards.html</v>
      </c>
    </row>
    <row r="568" spans="1:18" s="5" customFormat="1" x14ac:dyDescent="0.75">
      <c r="A568" s="427" t="str">
        <f>IF(ISBLANK(INDEX('Policy Characteristics'!A:A,MATCH($C568,'Policy Characteristics'!$C:$C,0))),"",INDEX('Policy Characteristics'!A:A,MATCH($C568,'Policy Characteristics'!$C:$C,0)))</f>
        <v>Industry</v>
      </c>
      <c r="B568" s="427" t="str">
        <f>IF(ISBLANK(INDEX('Policy Characteristics'!B:B,MATCH($C568,'Policy Characteristics'!$C:$C,0))),"",INDEX('Policy Characteristics'!B:B,MATCH($C568,'Policy Characteristics'!$C:$C,0)))</f>
        <v>Industry Energy Efficiency Standards</v>
      </c>
      <c r="C568" s="431" t="str">
        <f t="shared" si="34"/>
        <v>Percentage Improvement in Eqpt Efficiency Standards above BAU</v>
      </c>
      <c r="D568" s="9" t="s">
        <v>3268</v>
      </c>
      <c r="E568" s="53" t="s">
        <v>2484</v>
      </c>
      <c r="F568" s="211" t="s">
        <v>3230</v>
      </c>
      <c r="G568" s="53" t="s">
        <v>2488</v>
      </c>
      <c r="H568" s="54">
        <v>1122</v>
      </c>
      <c r="I568" s="53" t="s">
        <v>45</v>
      </c>
      <c r="J568" s="429" t="str">
        <f>IF(ISBLANK(INDEX('Policy Characteristics'!D:D,MATCH($C568,'Policy Characteristics'!$C:$C,0))),"",INDEX('Policy Characteristics'!D:D,MATCH($C568,'Policy Characteristics'!$C:$C,0)))</f>
        <v>Industry Energy Efficiency Standards</v>
      </c>
      <c r="K568" s="427" t="str">
        <f>IF(ISBLANK(INDEX('Policy Characteristics'!E:E,MATCH($C568,'Policy Characteristics'!$C:$C,0))),"",INDEX('Policy Characteristics'!E:E,MATCH($C568,'Policy Characteristics'!$C:$C,0)))</f>
        <v>indst efficiency standards</v>
      </c>
      <c r="L568" s="450">
        <f>IF(ISBLANK(INDEX('Policy Characteristics'!F:F,MATCH($C568,'Policy Characteristics'!$C:$C,0))),"",INDEX('Policy Characteristics'!F:F,MATCH($C568,'Policy Characteristics'!$C:$C,0)))</f>
        <v>0</v>
      </c>
      <c r="M568" s="450">
        <f>IF(ISBLANK(INDEX('Policy Characteristics'!G:G,MATCH($C568,'Policy Characteristics'!$C:$C,0))),"",INDEX('Policy Characteristics'!G:G,MATCH($C568,'Policy Characteristics'!$C:$C,0)))</f>
        <v>0.25</v>
      </c>
      <c r="N568" s="450">
        <f>IF(ISBLANK(INDEX('Policy Characteristics'!H:H,MATCH($C568,'Policy Characteristics'!$C:$C,0))),"",INDEX('Policy Characteristics'!H:H,MATCH($C568,'Policy Characteristics'!$C:$C,0)))</f>
        <v>0.01</v>
      </c>
      <c r="O568" s="427" t="str">
        <f>IF(ISBLANK(INDEX('Policy Characteristics'!I:I,MATCH($C568,'Policy Characteristics'!$C:$C,0))),"",INDEX('Policy Characteristics'!I:I,MATCH($C568,'Policy Characteristics'!$C:$C,0)))</f>
        <v>% reduction in energy use</v>
      </c>
      <c r="P568" s="427" t="str">
        <f>IF(ISBLANK(INDEX('Policy Characteristics'!J:J,MATCH($C568,'Policy Characteristics'!$C:$C,0))),"",INDEX('Policy Characteristics'!J:J,MATCH($C568,'Policy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8" s="427" t="str">
        <f>IF(ISBLANK(INDEX('Policy Characteristics'!K:K,MATCH($C568,'Policy Characteristics'!$C:$C,0))),"",INDEX('Policy Characteristics'!K:K,MATCH($C568,'Policy Characteristics'!$C:$C,0)))</f>
        <v>industry-ag-main.html#eff-stds</v>
      </c>
      <c r="R568" s="427" t="str">
        <f>IF(ISBLANK(INDEX('Policy Characteristics'!L:L,MATCH($C568,'Policy Characteristics'!$C:$C,0))),"",INDEX('Policy Characteristics'!L:L,MATCH($C568,'Policy Characteristics'!$C:$C,0)))</f>
        <v>industry-energy-efficiency-standards.html</v>
      </c>
    </row>
    <row r="569" spans="1:18" s="5" customFormat="1" x14ac:dyDescent="0.75">
      <c r="A569" s="427" t="str">
        <f>IF(ISBLANK(INDEX('Policy Characteristics'!A:A,MATCH($C569,'Policy Characteristics'!$C:$C,0))),"",INDEX('Policy Characteristics'!A:A,MATCH($C569,'Policy Characteristics'!$C:$C,0)))</f>
        <v>Industry</v>
      </c>
      <c r="B569" s="427" t="str">
        <f>IF(ISBLANK(INDEX('Policy Characteristics'!B:B,MATCH($C569,'Policy Characteristics'!$C:$C,0))),"",INDEX('Policy Characteristics'!B:B,MATCH($C569,'Policy Characteristics'!$C:$C,0)))</f>
        <v>Industry Energy Efficiency Standards</v>
      </c>
      <c r="C569" s="431" t="str">
        <f t="shared" si="34"/>
        <v>Percentage Improvement in Eqpt Efficiency Standards above BAU</v>
      </c>
      <c r="D569" s="9" t="s">
        <v>3268</v>
      </c>
      <c r="E569" s="53" t="s">
        <v>2485</v>
      </c>
      <c r="F569" s="211" t="s">
        <v>3230</v>
      </c>
      <c r="G569" s="53" t="s">
        <v>2491</v>
      </c>
      <c r="H569" s="54">
        <v>1123</v>
      </c>
      <c r="I569" s="53" t="s">
        <v>46</v>
      </c>
      <c r="J569" s="429" t="str">
        <f>IF(ISBLANK(INDEX('Policy Characteristics'!D:D,MATCH($C569,'Policy Characteristics'!$C:$C,0))),"",INDEX('Policy Characteristics'!D:D,MATCH($C569,'Policy Characteristics'!$C:$C,0)))</f>
        <v>Industry Energy Efficiency Standards</v>
      </c>
      <c r="K569" s="427" t="str">
        <f>IF(ISBLANK(INDEX('Policy Characteristics'!E:E,MATCH($C569,'Policy Characteristics'!$C:$C,0))),"",INDEX('Policy Characteristics'!E:E,MATCH($C569,'Policy Characteristics'!$C:$C,0)))</f>
        <v>indst efficiency standards</v>
      </c>
      <c r="L569" s="450">
        <f>IF(ISBLANK(INDEX('Policy Characteristics'!F:F,MATCH($C569,'Policy Characteristics'!$C:$C,0))),"",INDEX('Policy Characteristics'!F:F,MATCH($C569,'Policy Characteristics'!$C:$C,0)))</f>
        <v>0</v>
      </c>
      <c r="M569" s="450">
        <f>IF(ISBLANK(INDEX('Policy Characteristics'!G:G,MATCH($C569,'Policy Characteristics'!$C:$C,0))),"",INDEX('Policy Characteristics'!G:G,MATCH($C569,'Policy Characteristics'!$C:$C,0)))</f>
        <v>0.25</v>
      </c>
      <c r="N569" s="450">
        <f>IF(ISBLANK(INDEX('Policy Characteristics'!H:H,MATCH($C569,'Policy Characteristics'!$C:$C,0))),"",INDEX('Policy Characteristics'!H:H,MATCH($C569,'Policy Characteristics'!$C:$C,0)))</f>
        <v>0.01</v>
      </c>
      <c r="O569" s="427" t="str">
        <f>IF(ISBLANK(INDEX('Policy Characteristics'!I:I,MATCH($C569,'Policy Characteristics'!$C:$C,0))),"",INDEX('Policy Characteristics'!I:I,MATCH($C569,'Policy Characteristics'!$C:$C,0)))</f>
        <v>% reduction in energy use</v>
      </c>
      <c r="P569" s="427" t="str">
        <f>IF(ISBLANK(INDEX('Policy Characteristics'!J:J,MATCH($C569,'Policy Characteristics'!$C:$C,0))),"",INDEX('Policy Characteristics'!J:J,MATCH($C569,'Policy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9" s="427" t="str">
        <f>IF(ISBLANK(INDEX('Policy Characteristics'!K:K,MATCH($C569,'Policy Characteristics'!$C:$C,0))),"",INDEX('Policy Characteristics'!K:K,MATCH($C569,'Policy Characteristics'!$C:$C,0)))</f>
        <v>industry-ag-main.html#eff-stds</v>
      </c>
      <c r="R569" s="427" t="str">
        <f>IF(ISBLANK(INDEX('Policy Characteristics'!L:L,MATCH($C569,'Policy Characteristics'!$C:$C,0))),"",INDEX('Policy Characteristics'!L:L,MATCH($C569,'Policy Characteristics'!$C:$C,0)))</f>
        <v>industry-energy-efficiency-standards.html</v>
      </c>
    </row>
    <row r="570" spans="1:18" s="5" customFormat="1" x14ac:dyDescent="0.75">
      <c r="A570" s="427" t="str">
        <f>IF(ISBLANK(INDEX('Policy Characteristics'!A:A,MATCH($C570,'Policy Characteristics'!$C:$C,0))),"",INDEX('Policy Characteristics'!A:A,MATCH($C570,'Policy Characteristics'!$C:$C,0)))</f>
        <v>Industry</v>
      </c>
      <c r="B570" s="427" t="str">
        <f>IF(ISBLANK(INDEX('Policy Characteristics'!B:B,MATCH($C570,'Policy Characteristics'!$C:$C,0))),"",INDEX('Policy Characteristics'!B:B,MATCH($C570,'Policy Characteristics'!$C:$C,0)))</f>
        <v>Industry Energy Efficiency Standards</v>
      </c>
      <c r="C570" s="431" t="str">
        <f t="shared" si="34"/>
        <v>Percentage Improvement in Eqpt Efficiency Standards above BAU</v>
      </c>
      <c r="D570" s="9" t="s">
        <v>3268</v>
      </c>
      <c r="E570" s="53" t="s">
        <v>2837</v>
      </c>
      <c r="F570" s="211" t="s">
        <v>3230</v>
      </c>
      <c r="G570" s="53" t="s">
        <v>2840</v>
      </c>
      <c r="H570" s="54">
        <v>1124</v>
      </c>
      <c r="I570" s="53" t="s">
        <v>46</v>
      </c>
      <c r="J570" s="429" t="str">
        <f>IF(ISBLANK(INDEX('Policy Characteristics'!D:D,MATCH($C570,'Policy Characteristics'!$C:$C,0))),"",INDEX('Policy Characteristics'!D:D,MATCH($C570,'Policy Characteristics'!$C:$C,0)))</f>
        <v>Industry Energy Efficiency Standards</v>
      </c>
      <c r="K570" s="427" t="str">
        <f>IF(ISBLANK(INDEX('Policy Characteristics'!E:E,MATCH($C570,'Policy Characteristics'!$C:$C,0))),"",INDEX('Policy Characteristics'!E:E,MATCH($C570,'Policy Characteristics'!$C:$C,0)))</f>
        <v>indst efficiency standards</v>
      </c>
      <c r="L570" s="450">
        <f>IF(ISBLANK(INDEX('Policy Characteristics'!F:F,MATCH($C570,'Policy Characteristics'!$C:$C,0))),"",INDEX('Policy Characteristics'!F:F,MATCH($C570,'Policy Characteristics'!$C:$C,0)))</f>
        <v>0</v>
      </c>
      <c r="M570" s="450">
        <f>IF(ISBLANK(INDEX('Policy Characteristics'!G:G,MATCH($C570,'Policy Characteristics'!$C:$C,0))),"",INDEX('Policy Characteristics'!G:G,MATCH($C570,'Policy Characteristics'!$C:$C,0)))</f>
        <v>0.25</v>
      </c>
      <c r="N570" s="450">
        <f>IF(ISBLANK(INDEX('Policy Characteristics'!H:H,MATCH($C570,'Policy Characteristics'!$C:$C,0))),"",INDEX('Policy Characteristics'!H:H,MATCH($C570,'Policy Characteristics'!$C:$C,0)))</f>
        <v>0.01</v>
      </c>
      <c r="O570" s="427" t="str">
        <f>IF(ISBLANK(INDEX('Policy Characteristics'!I:I,MATCH($C570,'Policy Characteristics'!$C:$C,0))),"",INDEX('Policy Characteristics'!I:I,MATCH($C570,'Policy Characteristics'!$C:$C,0)))</f>
        <v>% reduction in energy use</v>
      </c>
      <c r="P570" s="427" t="str">
        <f>IF(ISBLANK(INDEX('Policy Characteristics'!J:J,MATCH($C570,'Policy Characteristics'!$C:$C,0))),"",INDEX('Policy Characteristics'!J:J,MATCH($C570,'Policy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0" s="427" t="str">
        <f>IF(ISBLANK(INDEX('Policy Characteristics'!K:K,MATCH($C570,'Policy Characteristics'!$C:$C,0))),"",INDEX('Policy Characteristics'!K:K,MATCH($C570,'Policy Characteristics'!$C:$C,0)))</f>
        <v>industry-ag-main.html#eff-stds</v>
      </c>
      <c r="R570" s="427" t="str">
        <f>IF(ISBLANK(INDEX('Policy Characteristics'!L:L,MATCH($C570,'Policy Characteristics'!$C:$C,0))),"",INDEX('Policy Characteristics'!L:L,MATCH($C570,'Policy Characteristics'!$C:$C,0)))</f>
        <v>industry-energy-efficiency-standards.html</v>
      </c>
    </row>
    <row r="571" spans="1:18" s="5" customFormat="1" x14ac:dyDescent="0.75">
      <c r="A571" s="427" t="str">
        <f>IF(ISBLANK(INDEX('Policy Characteristics'!A:A,MATCH($C571,'Policy Characteristics'!$C:$C,0))),"",INDEX('Policy Characteristics'!A:A,MATCH($C571,'Policy Characteristics'!$C:$C,0)))</f>
        <v>Industry</v>
      </c>
      <c r="B571" s="427" t="str">
        <f>IF(ISBLANK(INDEX('Policy Characteristics'!B:B,MATCH($C571,'Policy Characteristics'!$C:$C,0))),"",INDEX('Policy Characteristics'!B:B,MATCH($C571,'Policy Characteristics'!$C:$C,0)))</f>
        <v>Industry Energy Efficiency Standards</v>
      </c>
      <c r="C571" s="431" t="str">
        <f t="shared" si="34"/>
        <v>Percentage Improvement in Eqpt Efficiency Standards above BAU</v>
      </c>
      <c r="D571" s="9" t="s">
        <v>3268</v>
      </c>
      <c r="E571" s="53" t="s">
        <v>2838</v>
      </c>
      <c r="F571" s="211" t="s">
        <v>3230</v>
      </c>
      <c r="G571" s="53" t="s">
        <v>2842</v>
      </c>
      <c r="H571" s="54">
        <v>1125</v>
      </c>
      <c r="I571" s="53" t="s">
        <v>46</v>
      </c>
      <c r="J571" s="429" t="str">
        <f>IF(ISBLANK(INDEX('Policy Characteristics'!D:D,MATCH($C571,'Policy Characteristics'!$C:$C,0))),"",INDEX('Policy Characteristics'!D:D,MATCH($C571,'Policy Characteristics'!$C:$C,0)))</f>
        <v>Industry Energy Efficiency Standards</v>
      </c>
      <c r="K571" s="427" t="str">
        <f>IF(ISBLANK(INDEX('Policy Characteristics'!E:E,MATCH($C571,'Policy Characteristics'!$C:$C,0))),"",INDEX('Policy Characteristics'!E:E,MATCH($C571,'Policy Characteristics'!$C:$C,0)))</f>
        <v>indst efficiency standards</v>
      </c>
      <c r="L571" s="450">
        <f>IF(ISBLANK(INDEX('Policy Characteristics'!F:F,MATCH($C571,'Policy Characteristics'!$C:$C,0))),"",INDEX('Policy Characteristics'!F:F,MATCH($C571,'Policy Characteristics'!$C:$C,0)))</f>
        <v>0</v>
      </c>
      <c r="M571" s="450">
        <f>IF(ISBLANK(INDEX('Policy Characteristics'!G:G,MATCH($C571,'Policy Characteristics'!$C:$C,0))),"",INDEX('Policy Characteristics'!G:G,MATCH($C571,'Policy Characteristics'!$C:$C,0)))</f>
        <v>0.25</v>
      </c>
      <c r="N571" s="450">
        <f>IF(ISBLANK(INDEX('Policy Characteristics'!H:H,MATCH($C571,'Policy Characteristics'!$C:$C,0))),"",INDEX('Policy Characteristics'!H:H,MATCH($C571,'Policy Characteristics'!$C:$C,0)))</f>
        <v>0.01</v>
      </c>
      <c r="O571" s="427" t="str">
        <f>IF(ISBLANK(INDEX('Policy Characteristics'!I:I,MATCH($C571,'Policy Characteristics'!$C:$C,0))),"",INDEX('Policy Characteristics'!I:I,MATCH($C571,'Policy Characteristics'!$C:$C,0)))</f>
        <v>% reduction in energy use</v>
      </c>
      <c r="P571" s="427" t="str">
        <f>IF(ISBLANK(INDEX('Policy Characteristics'!J:J,MATCH($C571,'Policy Characteristics'!$C:$C,0))),"",INDEX('Policy Characteristics'!J:J,MATCH($C571,'Policy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1" s="427" t="str">
        <f>IF(ISBLANK(INDEX('Policy Characteristics'!K:K,MATCH($C571,'Policy Characteristics'!$C:$C,0))),"",INDEX('Policy Characteristics'!K:K,MATCH($C571,'Policy Characteristics'!$C:$C,0)))</f>
        <v>industry-ag-main.html#eff-stds</v>
      </c>
      <c r="R571" s="427" t="str">
        <f>IF(ISBLANK(INDEX('Policy Characteristics'!L:L,MATCH($C571,'Policy Characteristics'!$C:$C,0))),"",INDEX('Policy Characteristics'!L:L,MATCH($C571,'Policy Characteristics'!$C:$C,0)))</f>
        <v>industry-energy-efficiency-standards.html</v>
      </c>
    </row>
    <row r="572" spans="1:18" s="5" customFormat="1" x14ac:dyDescent="0.75">
      <c r="A572" s="427" t="str">
        <f>IF(ISBLANK(INDEX('Policy Characteristics'!A:A,MATCH($C572,'Policy Characteristics'!$C:$C,0))),"",INDEX('Policy Characteristics'!A:A,MATCH($C572,'Policy Characteristics'!$C:$C,0)))</f>
        <v>Industry</v>
      </c>
      <c r="B572" s="427" t="str">
        <f>IF(ISBLANK(INDEX('Policy Characteristics'!B:B,MATCH($C572,'Policy Characteristics'!$C:$C,0))),"",INDEX('Policy Characteristics'!B:B,MATCH($C572,'Policy Characteristics'!$C:$C,0)))</f>
        <v>Industry Energy Efficiency Standards</v>
      </c>
      <c r="C572" s="431" t="str">
        <f t="shared" si="34"/>
        <v>Percentage Improvement in Eqpt Efficiency Standards above BAU</v>
      </c>
      <c r="D572" s="9" t="s">
        <v>3268</v>
      </c>
      <c r="E572" s="53" t="s">
        <v>2839</v>
      </c>
      <c r="F572" s="211" t="s">
        <v>3230</v>
      </c>
      <c r="G572" s="53" t="s">
        <v>2843</v>
      </c>
      <c r="H572" s="54">
        <v>1126</v>
      </c>
      <c r="I572" s="53" t="s">
        <v>45</v>
      </c>
      <c r="J572" s="429" t="str">
        <f>IF(ISBLANK(INDEX('Policy Characteristics'!D:D,MATCH($C572,'Policy Characteristics'!$C:$C,0))),"",INDEX('Policy Characteristics'!D:D,MATCH($C572,'Policy Characteristics'!$C:$C,0)))</f>
        <v>Industry Energy Efficiency Standards</v>
      </c>
      <c r="K572" s="427" t="str">
        <f>IF(ISBLANK(INDEX('Policy Characteristics'!E:E,MATCH($C572,'Policy Characteristics'!$C:$C,0))),"",INDEX('Policy Characteristics'!E:E,MATCH($C572,'Policy Characteristics'!$C:$C,0)))</f>
        <v>indst efficiency standards</v>
      </c>
      <c r="L572" s="450">
        <f>IF(ISBLANK(INDEX('Policy Characteristics'!F:F,MATCH($C572,'Policy Characteristics'!$C:$C,0))),"",INDEX('Policy Characteristics'!F:F,MATCH($C572,'Policy Characteristics'!$C:$C,0)))</f>
        <v>0</v>
      </c>
      <c r="M572" s="450">
        <f>IF(ISBLANK(INDEX('Policy Characteristics'!G:G,MATCH($C572,'Policy Characteristics'!$C:$C,0))),"",INDEX('Policy Characteristics'!G:G,MATCH($C572,'Policy Characteristics'!$C:$C,0)))</f>
        <v>0.25</v>
      </c>
      <c r="N572" s="450">
        <f>IF(ISBLANK(INDEX('Policy Characteristics'!H:H,MATCH($C572,'Policy Characteristics'!$C:$C,0))),"",INDEX('Policy Characteristics'!H:H,MATCH($C572,'Policy Characteristics'!$C:$C,0)))</f>
        <v>0.01</v>
      </c>
      <c r="O572" s="427" t="str">
        <f>IF(ISBLANK(INDEX('Policy Characteristics'!I:I,MATCH($C572,'Policy Characteristics'!$C:$C,0))),"",INDEX('Policy Characteristics'!I:I,MATCH($C572,'Policy Characteristics'!$C:$C,0)))</f>
        <v>% reduction in energy use</v>
      </c>
      <c r="P572" s="427" t="str">
        <f>IF(ISBLANK(INDEX('Policy Characteristics'!J:J,MATCH($C572,'Policy Characteristics'!$C:$C,0))),"",INDEX('Policy Characteristics'!J:J,MATCH($C572,'Policy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2" s="427" t="str">
        <f>IF(ISBLANK(INDEX('Policy Characteristics'!K:K,MATCH($C572,'Policy Characteristics'!$C:$C,0))),"",INDEX('Policy Characteristics'!K:K,MATCH($C572,'Policy Characteristics'!$C:$C,0)))</f>
        <v>industry-ag-main.html#eff-stds</v>
      </c>
      <c r="R572" s="427" t="str">
        <f>IF(ISBLANK(INDEX('Policy Characteristics'!L:L,MATCH($C572,'Policy Characteristics'!$C:$C,0))),"",INDEX('Policy Characteristics'!L:L,MATCH($C572,'Policy Characteristics'!$C:$C,0)))</f>
        <v>industry-energy-efficiency-standards.html</v>
      </c>
    </row>
    <row r="573" spans="1:18" s="5" customFormat="1" x14ac:dyDescent="0.75">
      <c r="A573" s="427" t="str">
        <f>IF(ISBLANK(INDEX('Policy Characteristics'!A:A,MATCH($C573,'Policy Characteristics'!$C:$C,0))),"",INDEX('Policy Characteristics'!A:A,MATCH($C573,'Policy Characteristics'!$C:$C,0)))</f>
        <v>Industry</v>
      </c>
      <c r="B573" s="427" t="str">
        <f>IF(ISBLANK(INDEX('Policy Characteristics'!B:B,MATCH($C573,'Policy Characteristics'!$C:$C,0))),"",INDEX('Policy Characteristics'!B:B,MATCH($C573,'Policy Characteristics'!$C:$C,0)))</f>
        <v>Industry Energy Efficiency Standards</v>
      </c>
      <c r="C573" s="431" t="str">
        <f t="shared" si="34"/>
        <v>Percentage Improvement in Eqpt Efficiency Standards above BAU</v>
      </c>
      <c r="D573" s="9" t="s">
        <v>3268</v>
      </c>
      <c r="E573" s="53" t="s">
        <v>2836</v>
      </c>
      <c r="F573" s="211" t="s">
        <v>3230</v>
      </c>
      <c r="G573" s="53" t="s">
        <v>2841</v>
      </c>
      <c r="H573" s="54">
        <v>1127</v>
      </c>
      <c r="I573" s="53" t="s">
        <v>46</v>
      </c>
      <c r="J573" s="429" t="str">
        <f>IF(ISBLANK(INDEX('Policy Characteristics'!D:D,MATCH($C573,'Policy Characteristics'!$C:$C,0))),"",INDEX('Policy Characteristics'!D:D,MATCH($C573,'Policy Characteristics'!$C:$C,0)))</f>
        <v>Industry Energy Efficiency Standards</v>
      </c>
      <c r="K573" s="427" t="str">
        <f>IF(ISBLANK(INDEX('Policy Characteristics'!E:E,MATCH($C573,'Policy Characteristics'!$C:$C,0))),"",INDEX('Policy Characteristics'!E:E,MATCH($C573,'Policy Characteristics'!$C:$C,0)))</f>
        <v>indst efficiency standards</v>
      </c>
      <c r="L573" s="450">
        <f>IF(ISBLANK(INDEX('Policy Characteristics'!F:F,MATCH($C573,'Policy Characteristics'!$C:$C,0))),"",INDEX('Policy Characteristics'!F:F,MATCH($C573,'Policy Characteristics'!$C:$C,0)))</f>
        <v>0</v>
      </c>
      <c r="M573" s="450">
        <f>IF(ISBLANK(INDEX('Policy Characteristics'!G:G,MATCH($C573,'Policy Characteristics'!$C:$C,0))),"",INDEX('Policy Characteristics'!G:G,MATCH($C573,'Policy Characteristics'!$C:$C,0)))</f>
        <v>0.25</v>
      </c>
      <c r="N573" s="450">
        <f>IF(ISBLANK(INDEX('Policy Characteristics'!H:H,MATCH($C573,'Policy Characteristics'!$C:$C,0))),"",INDEX('Policy Characteristics'!H:H,MATCH($C573,'Policy Characteristics'!$C:$C,0)))</f>
        <v>0.01</v>
      </c>
      <c r="O573" s="427" t="str">
        <f>IF(ISBLANK(INDEX('Policy Characteristics'!I:I,MATCH($C573,'Policy Characteristics'!$C:$C,0))),"",INDEX('Policy Characteristics'!I:I,MATCH($C573,'Policy Characteristics'!$C:$C,0)))</f>
        <v>% reduction in energy use</v>
      </c>
      <c r="P573" s="427" t="str">
        <f>IF(ISBLANK(INDEX('Policy Characteristics'!J:J,MATCH($C573,'Policy Characteristics'!$C:$C,0))),"",INDEX('Policy Characteristics'!J:J,MATCH($C573,'Policy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3" s="427" t="str">
        <f>IF(ISBLANK(INDEX('Policy Characteristics'!K:K,MATCH($C573,'Policy Characteristics'!$C:$C,0))),"",INDEX('Policy Characteristics'!K:K,MATCH($C573,'Policy Characteristics'!$C:$C,0)))</f>
        <v>industry-ag-main.html#eff-stds</v>
      </c>
      <c r="R573" s="427" t="str">
        <f>IF(ISBLANK(INDEX('Policy Characteristics'!L:L,MATCH($C573,'Policy Characteristics'!$C:$C,0))),"",INDEX('Policy Characteristics'!L:L,MATCH($C573,'Policy Characteristics'!$C:$C,0)))</f>
        <v>industry-energy-efficiency-standards.html</v>
      </c>
    </row>
    <row r="574" spans="1:18" s="5" customFormat="1" x14ac:dyDescent="0.75">
      <c r="A574" s="427" t="str">
        <f>IF(ISBLANK(INDEX('Policy Characteristics'!A:A,MATCH($C574,'Policy Characteristics'!$C:$C,0))),"",INDEX('Policy Characteristics'!A:A,MATCH($C574,'Policy Characteristics'!$C:$C,0)))</f>
        <v>Industry</v>
      </c>
      <c r="B574" s="427" t="str">
        <f>IF(ISBLANK(INDEX('Policy Characteristics'!B:B,MATCH($C574,'Policy Characteristics'!$C:$C,0))),"",INDEX('Policy Characteristics'!B:B,MATCH($C574,'Policy Characteristics'!$C:$C,0)))</f>
        <v>Industry Energy Efficiency Standards</v>
      </c>
      <c r="C574" s="431" t="str">
        <f t="shared" si="34"/>
        <v>Percentage Improvement in Eqpt Efficiency Standards above BAU</v>
      </c>
      <c r="D574" s="9" t="s">
        <v>3269</v>
      </c>
      <c r="E574" s="53" t="s">
        <v>2480</v>
      </c>
      <c r="F574" s="211" t="s">
        <v>3231</v>
      </c>
      <c r="G574" s="53" t="s">
        <v>2486</v>
      </c>
      <c r="H574" s="54">
        <v>1128</v>
      </c>
      <c r="I574" s="53" t="s">
        <v>45</v>
      </c>
      <c r="J574" s="429" t="str">
        <f>IF(ISBLANK(INDEX('Policy Characteristics'!D:D,MATCH($C574,'Policy Characteristics'!$C:$C,0))),"",INDEX('Policy Characteristics'!D:D,MATCH($C574,'Policy Characteristics'!$C:$C,0)))</f>
        <v>Industry Energy Efficiency Standards</v>
      </c>
      <c r="K574" s="427" t="str">
        <f>IF(ISBLANK(INDEX('Policy Characteristics'!E:E,MATCH($C574,'Policy Characteristics'!$C:$C,0))),"",INDEX('Policy Characteristics'!E:E,MATCH($C574,'Policy Characteristics'!$C:$C,0)))</f>
        <v>indst efficiency standards</v>
      </c>
      <c r="L574" s="450">
        <f>IF(ISBLANK(INDEX('Policy Characteristics'!F:F,MATCH($C574,'Policy Characteristics'!$C:$C,0))),"",INDEX('Policy Characteristics'!F:F,MATCH($C574,'Policy Characteristics'!$C:$C,0)))</f>
        <v>0</v>
      </c>
      <c r="M574" s="450">
        <f>IF(ISBLANK(INDEX('Policy Characteristics'!G:G,MATCH($C574,'Policy Characteristics'!$C:$C,0))),"",INDEX('Policy Characteristics'!G:G,MATCH($C574,'Policy Characteristics'!$C:$C,0)))</f>
        <v>0.25</v>
      </c>
      <c r="N574" s="450">
        <f>IF(ISBLANK(INDEX('Policy Characteristics'!H:H,MATCH($C574,'Policy Characteristics'!$C:$C,0))),"",INDEX('Policy Characteristics'!H:H,MATCH($C574,'Policy Characteristics'!$C:$C,0)))</f>
        <v>0.01</v>
      </c>
      <c r="O574" s="427" t="str">
        <f>IF(ISBLANK(INDEX('Policy Characteristics'!I:I,MATCH($C574,'Policy Characteristics'!$C:$C,0))),"",INDEX('Policy Characteristics'!I:I,MATCH($C574,'Policy Characteristics'!$C:$C,0)))</f>
        <v>% reduction in energy use</v>
      </c>
      <c r="P574" s="427" t="str">
        <f>IF(ISBLANK(INDEX('Policy Characteristics'!J:J,MATCH($C574,'Policy Characteristics'!$C:$C,0))),"",INDEX('Policy Characteristics'!J:J,MATCH($C574,'Policy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4" s="427" t="str">
        <f>IF(ISBLANK(INDEX('Policy Characteristics'!K:K,MATCH($C574,'Policy Characteristics'!$C:$C,0))),"",INDEX('Policy Characteristics'!K:K,MATCH($C574,'Policy Characteristics'!$C:$C,0)))</f>
        <v>industry-ag-main.html#eff-stds</v>
      </c>
      <c r="R574" s="427" t="str">
        <f>IF(ISBLANK(INDEX('Policy Characteristics'!L:L,MATCH($C574,'Policy Characteristics'!$C:$C,0))),"",INDEX('Policy Characteristics'!L:L,MATCH($C574,'Policy Characteristics'!$C:$C,0)))</f>
        <v>industry-energy-efficiency-standards.html</v>
      </c>
    </row>
    <row r="575" spans="1:18" s="5" customFormat="1" x14ac:dyDescent="0.75">
      <c r="A575" s="427" t="str">
        <f>IF(ISBLANK(INDEX('Policy Characteristics'!A:A,MATCH($C575,'Policy Characteristics'!$C:$C,0))),"",INDEX('Policy Characteristics'!A:A,MATCH($C575,'Policy Characteristics'!$C:$C,0)))</f>
        <v>Industry</v>
      </c>
      <c r="B575" s="427" t="str">
        <f>IF(ISBLANK(INDEX('Policy Characteristics'!B:B,MATCH($C575,'Policy Characteristics'!$C:$C,0))),"",INDEX('Policy Characteristics'!B:B,MATCH($C575,'Policy Characteristics'!$C:$C,0)))</f>
        <v>Industry Energy Efficiency Standards</v>
      </c>
      <c r="C575" s="431" t="str">
        <f t="shared" si="34"/>
        <v>Percentage Improvement in Eqpt Efficiency Standards above BAU</v>
      </c>
      <c r="D575" s="9" t="s">
        <v>3269</v>
      </c>
      <c r="E575" s="53" t="s">
        <v>2481</v>
      </c>
      <c r="F575" s="211" t="s">
        <v>3231</v>
      </c>
      <c r="G575" s="53" t="s">
        <v>2489</v>
      </c>
      <c r="H575" s="54">
        <v>1129</v>
      </c>
      <c r="I575" s="53" t="s">
        <v>46</v>
      </c>
      <c r="J575" s="429" t="str">
        <f>IF(ISBLANK(INDEX('Policy Characteristics'!D:D,MATCH($C575,'Policy Characteristics'!$C:$C,0))),"",INDEX('Policy Characteristics'!D:D,MATCH($C575,'Policy Characteristics'!$C:$C,0)))</f>
        <v>Industry Energy Efficiency Standards</v>
      </c>
      <c r="K575" s="427" t="str">
        <f>IF(ISBLANK(INDEX('Policy Characteristics'!E:E,MATCH($C575,'Policy Characteristics'!$C:$C,0))),"",INDEX('Policy Characteristics'!E:E,MATCH($C575,'Policy Characteristics'!$C:$C,0)))</f>
        <v>indst efficiency standards</v>
      </c>
      <c r="L575" s="450">
        <f>IF(ISBLANK(INDEX('Policy Characteristics'!F:F,MATCH($C575,'Policy Characteristics'!$C:$C,0))),"",INDEX('Policy Characteristics'!F:F,MATCH($C575,'Policy Characteristics'!$C:$C,0)))</f>
        <v>0</v>
      </c>
      <c r="M575" s="450">
        <f>IF(ISBLANK(INDEX('Policy Characteristics'!G:G,MATCH($C575,'Policy Characteristics'!$C:$C,0))),"",INDEX('Policy Characteristics'!G:G,MATCH($C575,'Policy Characteristics'!$C:$C,0)))</f>
        <v>0.25</v>
      </c>
      <c r="N575" s="450">
        <f>IF(ISBLANK(INDEX('Policy Characteristics'!H:H,MATCH($C575,'Policy Characteristics'!$C:$C,0))),"",INDEX('Policy Characteristics'!H:H,MATCH($C575,'Policy Characteristics'!$C:$C,0)))</f>
        <v>0.01</v>
      </c>
      <c r="O575" s="427" t="str">
        <f>IF(ISBLANK(INDEX('Policy Characteristics'!I:I,MATCH($C575,'Policy Characteristics'!$C:$C,0))),"",INDEX('Policy Characteristics'!I:I,MATCH($C575,'Policy Characteristics'!$C:$C,0)))</f>
        <v>% reduction in energy use</v>
      </c>
      <c r="P575" s="427" t="str">
        <f>IF(ISBLANK(INDEX('Policy Characteristics'!J:J,MATCH($C575,'Policy Characteristics'!$C:$C,0))),"",INDEX('Policy Characteristics'!J:J,MATCH($C575,'Policy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5" s="427" t="str">
        <f>IF(ISBLANK(INDEX('Policy Characteristics'!K:K,MATCH($C575,'Policy Characteristics'!$C:$C,0))),"",INDEX('Policy Characteristics'!K:K,MATCH($C575,'Policy Characteristics'!$C:$C,0)))</f>
        <v>industry-ag-main.html#eff-stds</v>
      </c>
      <c r="R575" s="427" t="str">
        <f>IF(ISBLANK(INDEX('Policy Characteristics'!L:L,MATCH($C575,'Policy Characteristics'!$C:$C,0))),"",INDEX('Policy Characteristics'!L:L,MATCH($C575,'Policy Characteristics'!$C:$C,0)))</f>
        <v>industry-energy-efficiency-standards.html</v>
      </c>
    </row>
    <row r="576" spans="1:18" s="5" customFormat="1" x14ac:dyDescent="0.75">
      <c r="A576" s="427" t="str">
        <f>IF(ISBLANK(INDEX('Policy Characteristics'!A:A,MATCH($C576,'Policy Characteristics'!$C:$C,0))),"",INDEX('Policy Characteristics'!A:A,MATCH($C576,'Policy Characteristics'!$C:$C,0)))</f>
        <v>Industry</v>
      </c>
      <c r="B576" s="427" t="str">
        <f>IF(ISBLANK(INDEX('Policy Characteristics'!B:B,MATCH($C576,'Policy Characteristics'!$C:$C,0))),"",INDEX('Policy Characteristics'!B:B,MATCH($C576,'Policy Characteristics'!$C:$C,0)))</f>
        <v>Industry Energy Efficiency Standards</v>
      </c>
      <c r="C576" s="431" t="str">
        <f t="shared" si="34"/>
        <v>Percentage Improvement in Eqpt Efficiency Standards above BAU</v>
      </c>
      <c r="D576" s="9" t="s">
        <v>3269</v>
      </c>
      <c r="E576" s="53" t="s">
        <v>2482</v>
      </c>
      <c r="F576" s="211" t="s">
        <v>3231</v>
      </c>
      <c r="G576" s="53" t="s">
        <v>2490</v>
      </c>
      <c r="H576" s="54">
        <v>1130</v>
      </c>
      <c r="I576" s="53" t="s">
        <v>45</v>
      </c>
      <c r="J576" s="429" t="str">
        <f>IF(ISBLANK(INDEX('Policy Characteristics'!D:D,MATCH($C576,'Policy Characteristics'!$C:$C,0))),"",INDEX('Policy Characteristics'!D:D,MATCH($C576,'Policy Characteristics'!$C:$C,0)))</f>
        <v>Industry Energy Efficiency Standards</v>
      </c>
      <c r="K576" s="427" t="str">
        <f>IF(ISBLANK(INDEX('Policy Characteristics'!E:E,MATCH($C576,'Policy Characteristics'!$C:$C,0))),"",INDEX('Policy Characteristics'!E:E,MATCH($C576,'Policy Characteristics'!$C:$C,0)))</f>
        <v>indst efficiency standards</v>
      </c>
      <c r="L576" s="450">
        <f>IF(ISBLANK(INDEX('Policy Characteristics'!F:F,MATCH($C576,'Policy Characteristics'!$C:$C,0))),"",INDEX('Policy Characteristics'!F:F,MATCH($C576,'Policy Characteristics'!$C:$C,0)))</f>
        <v>0</v>
      </c>
      <c r="M576" s="450">
        <f>IF(ISBLANK(INDEX('Policy Characteristics'!G:G,MATCH($C576,'Policy Characteristics'!$C:$C,0))),"",INDEX('Policy Characteristics'!G:G,MATCH($C576,'Policy Characteristics'!$C:$C,0)))</f>
        <v>0.25</v>
      </c>
      <c r="N576" s="450">
        <f>IF(ISBLANK(INDEX('Policy Characteristics'!H:H,MATCH($C576,'Policy Characteristics'!$C:$C,0))),"",INDEX('Policy Characteristics'!H:H,MATCH($C576,'Policy Characteristics'!$C:$C,0)))</f>
        <v>0.01</v>
      </c>
      <c r="O576" s="427" t="str">
        <f>IF(ISBLANK(INDEX('Policy Characteristics'!I:I,MATCH($C576,'Policy Characteristics'!$C:$C,0))),"",INDEX('Policy Characteristics'!I:I,MATCH($C576,'Policy Characteristics'!$C:$C,0)))</f>
        <v>% reduction in energy use</v>
      </c>
      <c r="P576" s="427" t="str">
        <f>IF(ISBLANK(INDEX('Policy Characteristics'!J:J,MATCH($C576,'Policy Characteristics'!$C:$C,0))),"",INDEX('Policy Characteristics'!J:J,MATCH($C576,'Policy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6" s="427" t="str">
        <f>IF(ISBLANK(INDEX('Policy Characteristics'!K:K,MATCH($C576,'Policy Characteristics'!$C:$C,0))),"",INDEX('Policy Characteristics'!K:K,MATCH($C576,'Policy Characteristics'!$C:$C,0)))</f>
        <v>industry-ag-main.html#eff-stds</v>
      </c>
      <c r="R576" s="427" t="str">
        <f>IF(ISBLANK(INDEX('Policy Characteristics'!L:L,MATCH($C576,'Policy Characteristics'!$C:$C,0))),"",INDEX('Policy Characteristics'!L:L,MATCH($C576,'Policy Characteristics'!$C:$C,0)))</f>
        <v>industry-energy-efficiency-standards.html</v>
      </c>
    </row>
    <row r="577" spans="1:18" s="5" customFormat="1" x14ac:dyDescent="0.75">
      <c r="A577" s="427" t="str">
        <f>IF(ISBLANK(INDEX('Policy Characteristics'!A:A,MATCH($C577,'Policy Characteristics'!$C:$C,0))),"",INDEX('Policy Characteristics'!A:A,MATCH($C577,'Policy Characteristics'!$C:$C,0)))</f>
        <v>Industry</v>
      </c>
      <c r="B577" s="427" t="str">
        <f>IF(ISBLANK(INDEX('Policy Characteristics'!B:B,MATCH($C577,'Policy Characteristics'!$C:$C,0))),"",INDEX('Policy Characteristics'!B:B,MATCH($C577,'Policy Characteristics'!$C:$C,0)))</f>
        <v>Industry Energy Efficiency Standards</v>
      </c>
      <c r="C577" s="431" t="str">
        <f t="shared" si="34"/>
        <v>Percentage Improvement in Eqpt Efficiency Standards above BAU</v>
      </c>
      <c r="D577" s="9" t="s">
        <v>3269</v>
      </c>
      <c r="E577" s="53" t="s">
        <v>2483</v>
      </c>
      <c r="F577" s="211" t="s">
        <v>3231</v>
      </c>
      <c r="G577" s="53" t="s">
        <v>2487</v>
      </c>
      <c r="H577" s="54">
        <v>1131</v>
      </c>
      <c r="I577" s="53" t="s">
        <v>46</v>
      </c>
      <c r="J577" s="429" t="str">
        <f>IF(ISBLANK(INDEX('Policy Characteristics'!D:D,MATCH($C577,'Policy Characteristics'!$C:$C,0))),"",INDEX('Policy Characteristics'!D:D,MATCH($C577,'Policy Characteristics'!$C:$C,0)))</f>
        <v>Industry Energy Efficiency Standards</v>
      </c>
      <c r="K577" s="427" t="str">
        <f>IF(ISBLANK(INDEX('Policy Characteristics'!E:E,MATCH($C577,'Policy Characteristics'!$C:$C,0))),"",INDEX('Policy Characteristics'!E:E,MATCH($C577,'Policy Characteristics'!$C:$C,0)))</f>
        <v>indst efficiency standards</v>
      </c>
      <c r="L577" s="450">
        <f>IF(ISBLANK(INDEX('Policy Characteristics'!F:F,MATCH($C577,'Policy Characteristics'!$C:$C,0))),"",INDEX('Policy Characteristics'!F:F,MATCH($C577,'Policy Characteristics'!$C:$C,0)))</f>
        <v>0</v>
      </c>
      <c r="M577" s="450">
        <f>IF(ISBLANK(INDEX('Policy Characteristics'!G:G,MATCH($C577,'Policy Characteristics'!$C:$C,0))),"",INDEX('Policy Characteristics'!G:G,MATCH($C577,'Policy Characteristics'!$C:$C,0)))</f>
        <v>0.25</v>
      </c>
      <c r="N577" s="450">
        <f>IF(ISBLANK(INDEX('Policy Characteristics'!H:H,MATCH($C577,'Policy Characteristics'!$C:$C,0))),"",INDEX('Policy Characteristics'!H:H,MATCH($C577,'Policy Characteristics'!$C:$C,0)))</f>
        <v>0.01</v>
      </c>
      <c r="O577" s="427" t="str">
        <f>IF(ISBLANK(INDEX('Policy Characteristics'!I:I,MATCH($C577,'Policy Characteristics'!$C:$C,0))),"",INDEX('Policy Characteristics'!I:I,MATCH($C577,'Policy Characteristics'!$C:$C,0)))</f>
        <v>% reduction in energy use</v>
      </c>
      <c r="P577" s="427" t="str">
        <f>IF(ISBLANK(INDEX('Policy Characteristics'!J:J,MATCH($C577,'Policy Characteristics'!$C:$C,0))),"",INDEX('Policy Characteristics'!J:J,MATCH($C577,'Policy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7" s="427" t="str">
        <f>IF(ISBLANK(INDEX('Policy Characteristics'!K:K,MATCH($C577,'Policy Characteristics'!$C:$C,0))),"",INDEX('Policy Characteristics'!K:K,MATCH($C577,'Policy Characteristics'!$C:$C,0)))</f>
        <v>industry-ag-main.html#eff-stds</v>
      </c>
      <c r="R577" s="427" t="str">
        <f>IF(ISBLANK(INDEX('Policy Characteristics'!L:L,MATCH($C577,'Policy Characteristics'!$C:$C,0))),"",INDEX('Policy Characteristics'!L:L,MATCH($C577,'Policy Characteristics'!$C:$C,0)))</f>
        <v>industry-energy-efficiency-standards.html</v>
      </c>
    </row>
    <row r="578" spans="1:18" s="5" customFormat="1" x14ac:dyDescent="0.75">
      <c r="A578" s="427" t="str">
        <f>IF(ISBLANK(INDEX('Policy Characteristics'!A:A,MATCH($C578,'Policy Characteristics'!$C:$C,0))),"",INDEX('Policy Characteristics'!A:A,MATCH($C578,'Policy Characteristics'!$C:$C,0)))</f>
        <v>Industry</v>
      </c>
      <c r="B578" s="427" t="str">
        <f>IF(ISBLANK(INDEX('Policy Characteristics'!B:B,MATCH($C578,'Policy Characteristics'!$C:$C,0))),"",INDEX('Policy Characteristics'!B:B,MATCH($C578,'Policy Characteristics'!$C:$C,0)))</f>
        <v>Industry Energy Efficiency Standards</v>
      </c>
      <c r="C578" s="431" t="str">
        <f t="shared" si="34"/>
        <v>Percentage Improvement in Eqpt Efficiency Standards above BAU</v>
      </c>
      <c r="D578" s="9" t="s">
        <v>3269</v>
      </c>
      <c r="E578" s="53" t="s">
        <v>2484</v>
      </c>
      <c r="F578" s="211" t="s">
        <v>3231</v>
      </c>
      <c r="G578" s="53" t="s">
        <v>2488</v>
      </c>
      <c r="H578" s="54">
        <v>1132</v>
      </c>
      <c r="I578" s="53" t="s">
        <v>45</v>
      </c>
      <c r="J578" s="429" t="str">
        <f>IF(ISBLANK(INDEX('Policy Characteristics'!D:D,MATCH($C578,'Policy Characteristics'!$C:$C,0))),"",INDEX('Policy Characteristics'!D:D,MATCH($C578,'Policy Characteristics'!$C:$C,0)))</f>
        <v>Industry Energy Efficiency Standards</v>
      </c>
      <c r="K578" s="427" t="str">
        <f>IF(ISBLANK(INDEX('Policy Characteristics'!E:E,MATCH($C578,'Policy Characteristics'!$C:$C,0))),"",INDEX('Policy Characteristics'!E:E,MATCH($C578,'Policy Characteristics'!$C:$C,0)))</f>
        <v>indst efficiency standards</v>
      </c>
      <c r="L578" s="450">
        <f>IF(ISBLANK(INDEX('Policy Characteristics'!F:F,MATCH($C578,'Policy Characteristics'!$C:$C,0))),"",INDEX('Policy Characteristics'!F:F,MATCH($C578,'Policy Characteristics'!$C:$C,0)))</f>
        <v>0</v>
      </c>
      <c r="M578" s="450">
        <f>IF(ISBLANK(INDEX('Policy Characteristics'!G:G,MATCH($C578,'Policy Characteristics'!$C:$C,0))),"",INDEX('Policy Characteristics'!G:G,MATCH($C578,'Policy Characteristics'!$C:$C,0)))</f>
        <v>0.25</v>
      </c>
      <c r="N578" s="450">
        <f>IF(ISBLANK(INDEX('Policy Characteristics'!H:H,MATCH($C578,'Policy Characteristics'!$C:$C,0))),"",INDEX('Policy Characteristics'!H:H,MATCH($C578,'Policy Characteristics'!$C:$C,0)))</f>
        <v>0.01</v>
      </c>
      <c r="O578" s="427" t="str">
        <f>IF(ISBLANK(INDEX('Policy Characteristics'!I:I,MATCH($C578,'Policy Characteristics'!$C:$C,0))),"",INDEX('Policy Characteristics'!I:I,MATCH($C578,'Policy Characteristics'!$C:$C,0)))</f>
        <v>% reduction in energy use</v>
      </c>
      <c r="P578" s="427" t="str">
        <f>IF(ISBLANK(INDEX('Policy Characteristics'!J:J,MATCH($C578,'Policy Characteristics'!$C:$C,0))),"",INDEX('Policy Characteristics'!J:J,MATCH($C578,'Policy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8" s="427" t="str">
        <f>IF(ISBLANK(INDEX('Policy Characteristics'!K:K,MATCH($C578,'Policy Characteristics'!$C:$C,0))),"",INDEX('Policy Characteristics'!K:K,MATCH($C578,'Policy Characteristics'!$C:$C,0)))</f>
        <v>industry-ag-main.html#eff-stds</v>
      </c>
      <c r="R578" s="427" t="str">
        <f>IF(ISBLANK(INDEX('Policy Characteristics'!L:L,MATCH($C578,'Policy Characteristics'!$C:$C,0))),"",INDEX('Policy Characteristics'!L:L,MATCH($C578,'Policy Characteristics'!$C:$C,0)))</f>
        <v>industry-energy-efficiency-standards.html</v>
      </c>
    </row>
    <row r="579" spans="1:18" s="5" customFormat="1" x14ac:dyDescent="0.75">
      <c r="A579" s="427" t="str">
        <f>IF(ISBLANK(INDEX('Policy Characteristics'!A:A,MATCH($C579,'Policy Characteristics'!$C:$C,0))),"",INDEX('Policy Characteristics'!A:A,MATCH($C579,'Policy Characteristics'!$C:$C,0)))</f>
        <v>Industry</v>
      </c>
      <c r="B579" s="427" t="str">
        <f>IF(ISBLANK(INDEX('Policy Characteristics'!B:B,MATCH($C579,'Policy Characteristics'!$C:$C,0))),"",INDEX('Policy Characteristics'!B:B,MATCH($C579,'Policy Characteristics'!$C:$C,0)))</f>
        <v>Industry Energy Efficiency Standards</v>
      </c>
      <c r="C579" s="431" t="str">
        <f t="shared" si="34"/>
        <v>Percentage Improvement in Eqpt Efficiency Standards above BAU</v>
      </c>
      <c r="D579" s="9" t="s">
        <v>3269</v>
      </c>
      <c r="E579" s="53" t="s">
        <v>2485</v>
      </c>
      <c r="F579" s="211" t="s">
        <v>3231</v>
      </c>
      <c r="G579" s="53" t="s">
        <v>2491</v>
      </c>
      <c r="H579" s="54">
        <v>1133</v>
      </c>
      <c r="I579" s="53" t="s">
        <v>46</v>
      </c>
      <c r="J579" s="429" t="str">
        <f>IF(ISBLANK(INDEX('Policy Characteristics'!D:D,MATCH($C579,'Policy Characteristics'!$C:$C,0))),"",INDEX('Policy Characteristics'!D:D,MATCH($C579,'Policy Characteristics'!$C:$C,0)))</f>
        <v>Industry Energy Efficiency Standards</v>
      </c>
      <c r="K579" s="427" t="str">
        <f>IF(ISBLANK(INDEX('Policy Characteristics'!E:E,MATCH($C579,'Policy Characteristics'!$C:$C,0))),"",INDEX('Policy Characteristics'!E:E,MATCH($C579,'Policy Characteristics'!$C:$C,0)))</f>
        <v>indst efficiency standards</v>
      </c>
      <c r="L579" s="450">
        <f>IF(ISBLANK(INDEX('Policy Characteristics'!F:F,MATCH($C579,'Policy Characteristics'!$C:$C,0))),"",INDEX('Policy Characteristics'!F:F,MATCH($C579,'Policy Characteristics'!$C:$C,0)))</f>
        <v>0</v>
      </c>
      <c r="M579" s="450">
        <f>IF(ISBLANK(INDEX('Policy Characteristics'!G:G,MATCH($C579,'Policy Characteristics'!$C:$C,0))),"",INDEX('Policy Characteristics'!G:G,MATCH($C579,'Policy Characteristics'!$C:$C,0)))</f>
        <v>0.25</v>
      </c>
      <c r="N579" s="450">
        <f>IF(ISBLANK(INDEX('Policy Characteristics'!H:H,MATCH($C579,'Policy Characteristics'!$C:$C,0))),"",INDEX('Policy Characteristics'!H:H,MATCH($C579,'Policy Characteristics'!$C:$C,0)))</f>
        <v>0.01</v>
      </c>
      <c r="O579" s="427" t="str">
        <f>IF(ISBLANK(INDEX('Policy Characteristics'!I:I,MATCH($C579,'Policy Characteristics'!$C:$C,0))),"",INDEX('Policy Characteristics'!I:I,MATCH($C579,'Policy Characteristics'!$C:$C,0)))</f>
        <v>% reduction in energy use</v>
      </c>
      <c r="P579" s="427" t="str">
        <f>IF(ISBLANK(INDEX('Policy Characteristics'!J:J,MATCH($C579,'Policy Characteristics'!$C:$C,0))),"",INDEX('Policy Characteristics'!J:J,MATCH($C579,'Policy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9" s="427" t="str">
        <f>IF(ISBLANK(INDEX('Policy Characteristics'!K:K,MATCH($C579,'Policy Characteristics'!$C:$C,0))),"",INDEX('Policy Characteristics'!K:K,MATCH($C579,'Policy Characteristics'!$C:$C,0)))</f>
        <v>industry-ag-main.html#eff-stds</v>
      </c>
      <c r="R579" s="427" t="str">
        <f>IF(ISBLANK(INDEX('Policy Characteristics'!L:L,MATCH($C579,'Policy Characteristics'!$C:$C,0))),"",INDEX('Policy Characteristics'!L:L,MATCH($C579,'Policy Characteristics'!$C:$C,0)))</f>
        <v>industry-energy-efficiency-standards.html</v>
      </c>
    </row>
    <row r="580" spans="1:18" s="5" customFormat="1" x14ac:dyDescent="0.75">
      <c r="A580" s="427" t="str">
        <f>IF(ISBLANK(INDEX('Policy Characteristics'!A:A,MATCH($C580,'Policy Characteristics'!$C:$C,0))),"",INDEX('Policy Characteristics'!A:A,MATCH($C580,'Policy Characteristics'!$C:$C,0)))</f>
        <v>Industry</v>
      </c>
      <c r="B580" s="427" t="str">
        <f>IF(ISBLANK(INDEX('Policy Characteristics'!B:B,MATCH($C580,'Policy Characteristics'!$C:$C,0))),"",INDEX('Policy Characteristics'!B:B,MATCH($C580,'Policy Characteristics'!$C:$C,0)))</f>
        <v>Industry Energy Efficiency Standards</v>
      </c>
      <c r="C580" s="431" t="str">
        <f t="shared" si="34"/>
        <v>Percentage Improvement in Eqpt Efficiency Standards above BAU</v>
      </c>
      <c r="D580" s="9" t="s">
        <v>3269</v>
      </c>
      <c r="E580" s="53" t="s">
        <v>2837</v>
      </c>
      <c r="F580" s="211" t="s">
        <v>3231</v>
      </c>
      <c r="G580" s="53" t="s">
        <v>2840</v>
      </c>
      <c r="H580" s="54">
        <v>1134</v>
      </c>
      <c r="I580" s="53" t="s">
        <v>46</v>
      </c>
      <c r="J580" s="429" t="str">
        <f>IF(ISBLANK(INDEX('Policy Characteristics'!D:D,MATCH($C580,'Policy Characteristics'!$C:$C,0))),"",INDEX('Policy Characteristics'!D:D,MATCH($C580,'Policy Characteristics'!$C:$C,0)))</f>
        <v>Industry Energy Efficiency Standards</v>
      </c>
      <c r="K580" s="427" t="str">
        <f>IF(ISBLANK(INDEX('Policy Characteristics'!E:E,MATCH($C580,'Policy Characteristics'!$C:$C,0))),"",INDEX('Policy Characteristics'!E:E,MATCH($C580,'Policy Characteristics'!$C:$C,0)))</f>
        <v>indst efficiency standards</v>
      </c>
      <c r="L580" s="450">
        <f>IF(ISBLANK(INDEX('Policy Characteristics'!F:F,MATCH($C580,'Policy Characteristics'!$C:$C,0))),"",INDEX('Policy Characteristics'!F:F,MATCH($C580,'Policy Characteristics'!$C:$C,0)))</f>
        <v>0</v>
      </c>
      <c r="M580" s="450">
        <f>IF(ISBLANK(INDEX('Policy Characteristics'!G:G,MATCH($C580,'Policy Characteristics'!$C:$C,0))),"",INDEX('Policy Characteristics'!G:G,MATCH($C580,'Policy Characteristics'!$C:$C,0)))</f>
        <v>0.25</v>
      </c>
      <c r="N580" s="450">
        <f>IF(ISBLANK(INDEX('Policy Characteristics'!H:H,MATCH($C580,'Policy Characteristics'!$C:$C,0))),"",INDEX('Policy Characteristics'!H:H,MATCH($C580,'Policy Characteristics'!$C:$C,0)))</f>
        <v>0.01</v>
      </c>
      <c r="O580" s="427" t="str">
        <f>IF(ISBLANK(INDEX('Policy Characteristics'!I:I,MATCH($C580,'Policy Characteristics'!$C:$C,0))),"",INDEX('Policy Characteristics'!I:I,MATCH($C580,'Policy Characteristics'!$C:$C,0)))</f>
        <v>% reduction in energy use</v>
      </c>
      <c r="P580" s="427" t="str">
        <f>IF(ISBLANK(INDEX('Policy Characteristics'!J:J,MATCH($C580,'Policy Characteristics'!$C:$C,0))),"",INDEX('Policy Characteristics'!J:J,MATCH($C580,'Policy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0" s="427" t="str">
        <f>IF(ISBLANK(INDEX('Policy Characteristics'!K:K,MATCH($C580,'Policy Characteristics'!$C:$C,0))),"",INDEX('Policy Characteristics'!K:K,MATCH($C580,'Policy Characteristics'!$C:$C,0)))</f>
        <v>industry-ag-main.html#eff-stds</v>
      </c>
      <c r="R580" s="427" t="str">
        <f>IF(ISBLANK(INDEX('Policy Characteristics'!L:L,MATCH($C580,'Policy Characteristics'!$C:$C,0))),"",INDEX('Policy Characteristics'!L:L,MATCH($C580,'Policy Characteristics'!$C:$C,0)))</f>
        <v>industry-energy-efficiency-standards.html</v>
      </c>
    </row>
    <row r="581" spans="1:18" s="5" customFormat="1" x14ac:dyDescent="0.75">
      <c r="A581" s="427" t="str">
        <f>IF(ISBLANK(INDEX('Policy Characteristics'!A:A,MATCH($C581,'Policy Characteristics'!$C:$C,0))),"",INDEX('Policy Characteristics'!A:A,MATCH($C581,'Policy Characteristics'!$C:$C,0)))</f>
        <v>Industry</v>
      </c>
      <c r="B581" s="427" t="str">
        <f>IF(ISBLANK(INDEX('Policy Characteristics'!B:B,MATCH($C581,'Policy Characteristics'!$C:$C,0))),"",INDEX('Policy Characteristics'!B:B,MATCH($C581,'Policy Characteristics'!$C:$C,0)))</f>
        <v>Industry Energy Efficiency Standards</v>
      </c>
      <c r="C581" s="431" t="str">
        <f t="shared" si="34"/>
        <v>Percentage Improvement in Eqpt Efficiency Standards above BAU</v>
      </c>
      <c r="D581" s="9" t="s">
        <v>3269</v>
      </c>
      <c r="E581" s="53" t="s">
        <v>2838</v>
      </c>
      <c r="F581" s="211" t="s">
        <v>3231</v>
      </c>
      <c r="G581" s="53" t="s">
        <v>2842</v>
      </c>
      <c r="H581" s="54">
        <v>1135</v>
      </c>
      <c r="I581" s="53" t="s">
        <v>46</v>
      </c>
      <c r="J581" s="429" t="str">
        <f>IF(ISBLANK(INDEX('Policy Characteristics'!D:D,MATCH($C581,'Policy Characteristics'!$C:$C,0))),"",INDEX('Policy Characteristics'!D:D,MATCH($C581,'Policy Characteristics'!$C:$C,0)))</f>
        <v>Industry Energy Efficiency Standards</v>
      </c>
      <c r="K581" s="427" t="str">
        <f>IF(ISBLANK(INDEX('Policy Characteristics'!E:E,MATCH($C581,'Policy Characteristics'!$C:$C,0))),"",INDEX('Policy Characteristics'!E:E,MATCH($C581,'Policy Characteristics'!$C:$C,0)))</f>
        <v>indst efficiency standards</v>
      </c>
      <c r="L581" s="450">
        <f>IF(ISBLANK(INDEX('Policy Characteristics'!F:F,MATCH($C581,'Policy Characteristics'!$C:$C,0))),"",INDEX('Policy Characteristics'!F:F,MATCH($C581,'Policy Characteristics'!$C:$C,0)))</f>
        <v>0</v>
      </c>
      <c r="M581" s="450">
        <f>IF(ISBLANK(INDEX('Policy Characteristics'!G:G,MATCH($C581,'Policy Characteristics'!$C:$C,0))),"",INDEX('Policy Characteristics'!G:G,MATCH($C581,'Policy Characteristics'!$C:$C,0)))</f>
        <v>0.25</v>
      </c>
      <c r="N581" s="450">
        <f>IF(ISBLANK(INDEX('Policy Characteristics'!H:H,MATCH($C581,'Policy Characteristics'!$C:$C,0))),"",INDEX('Policy Characteristics'!H:H,MATCH($C581,'Policy Characteristics'!$C:$C,0)))</f>
        <v>0.01</v>
      </c>
      <c r="O581" s="427" t="str">
        <f>IF(ISBLANK(INDEX('Policy Characteristics'!I:I,MATCH($C581,'Policy Characteristics'!$C:$C,0))),"",INDEX('Policy Characteristics'!I:I,MATCH($C581,'Policy Characteristics'!$C:$C,0)))</f>
        <v>% reduction in energy use</v>
      </c>
      <c r="P581" s="427" t="str">
        <f>IF(ISBLANK(INDEX('Policy Characteristics'!J:J,MATCH($C581,'Policy Characteristics'!$C:$C,0))),"",INDEX('Policy Characteristics'!J:J,MATCH($C581,'Policy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1" s="427" t="str">
        <f>IF(ISBLANK(INDEX('Policy Characteristics'!K:K,MATCH($C581,'Policy Characteristics'!$C:$C,0))),"",INDEX('Policy Characteristics'!K:K,MATCH($C581,'Policy Characteristics'!$C:$C,0)))</f>
        <v>industry-ag-main.html#eff-stds</v>
      </c>
      <c r="R581" s="427" t="str">
        <f>IF(ISBLANK(INDEX('Policy Characteristics'!L:L,MATCH($C581,'Policy Characteristics'!$C:$C,0))),"",INDEX('Policy Characteristics'!L:L,MATCH($C581,'Policy Characteristics'!$C:$C,0)))</f>
        <v>industry-energy-efficiency-standards.html</v>
      </c>
    </row>
    <row r="582" spans="1:18" s="5" customFormat="1" x14ac:dyDescent="0.75">
      <c r="A582" s="427" t="str">
        <f>IF(ISBLANK(INDEX('Policy Characteristics'!A:A,MATCH($C582,'Policy Characteristics'!$C:$C,0))),"",INDEX('Policy Characteristics'!A:A,MATCH($C582,'Policy Characteristics'!$C:$C,0)))</f>
        <v>Industry</v>
      </c>
      <c r="B582" s="427" t="str">
        <f>IF(ISBLANK(INDEX('Policy Characteristics'!B:B,MATCH($C582,'Policy Characteristics'!$C:$C,0))),"",INDEX('Policy Characteristics'!B:B,MATCH($C582,'Policy Characteristics'!$C:$C,0)))</f>
        <v>Industry Energy Efficiency Standards</v>
      </c>
      <c r="C582" s="431" t="str">
        <f t="shared" si="34"/>
        <v>Percentage Improvement in Eqpt Efficiency Standards above BAU</v>
      </c>
      <c r="D582" s="9" t="s">
        <v>3269</v>
      </c>
      <c r="E582" s="53" t="s">
        <v>2839</v>
      </c>
      <c r="F582" s="211" t="s">
        <v>3231</v>
      </c>
      <c r="G582" s="53" t="s">
        <v>2843</v>
      </c>
      <c r="H582" s="54">
        <v>1136</v>
      </c>
      <c r="I582" s="53" t="s">
        <v>45</v>
      </c>
      <c r="J582" s="429" t="str">
        <f>IF(ISBLANK(INDEX('Policy Characteristics'!D:D,MATCH($C582,'Policy Characteristics'!$C:$C,0))),"",INDEX('Policy Characteristics'!D:D,MATCH($C582,'Policy Characteristics'!$C:$C,0)))</f>
        <v>Industry Energy Efficiency Standards</v>
      </c>
      <c r="K582" s="427" t="str">
        <f>IF(ISBLANK(INDEX('Policy Characteristics'!E:E,MATCH($C582,'Policy Characteristics'!$C:$C,0))),"",INDEX('Policy Characteristics'!E:E,MATCH($C582,'Policy Characteristics'!$C:$C,0)))</f>
        <v>indst efficiency standards</v>
      </c>
      <c r="L582" s="450">
        <f>IF(ISBLANK(INDEX('Policy Characteristics'!F:F,MATCH($C582,'Policy Characteristics'!$C:$C,0))),"",INDEX('Policy Characteristics'!F:F,MATCH($C582,'Policy Characteristics'!$C:$C,0)))</f>
        <v>0</v>
      </c>
      <c r="M582" s="450">
        <f>IF(ISBLANK(INDEX('Policy Characteristics'!G:G,MATCH($C582,'Policy Characteristics'!$C:$C,0))),"",INDEX('Policy Characteristics'!G:G,MATCH($C582,'Policy Characteristics'!$C:$C,0)))</f>
        <v>0.25</v>
      </c>
      <c r="N582" s="450">
        <f>IF(ISBLANK(INDEX('Policy Characteristics'!H:H,MATCH($C582,'Policy Characteristics'!$C:$C,0))),"",INDEX('Policy Characteristics'!H:H,MATCH($C582,'Policy Characteristics'!$C:$C,0)))</f>
        <v>0.01</v>
      </c>
      <c r="O582" s="427" t="str">
        <f>IF(ISBLANK(INDEX('Policy Characteristics'!I:I,MATCH($C582,'Policy Characteristics'!$C:$C,0))),"",INDEX('Policy Characteristics'!I:I,MATCH($C582,'Policy Characteristics'!$C:$C,0)))</f>
        <v>% reduction in energy use</v>
      </c>
      <c r="P582" s="427" t="str">
        <f>IF(ISBLANK(INDEX('Policy Characteristics'!J:J,MATCH($C582,'Policy Characteristics'!$C:$C,0))),"",INDEX('Policy Characteristics'!J:J,MATCH($C582,'Policy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2" s="427" t="str">
        <f>IF(ISBLANK(INDEX('Policy Characteristics'!K:K,MATCH($C582,'Policy Characteristics'!$C:$C,0))),"",INDEX('Policy Characteristics'!K:K,MATCH($C582,'Policy Characteristics'!$C:$C,0)))</f>
        <v>industry-ag-main.html#eff-stds</v>
      </c>
      <c r="R582" s="427" t="str">
        <f>IF(ISBLANK(INDEX('Policy Characteristics'!L:L,MATCH($C582,'Policy Characteristics'!$C:$C,0))),"",INDEX('Policy Characteristics'!L:L,MATCH($C582,'Policy Characteristics'!$C:$C,0)))</f>
        <v>industry-energy-efficiency-standards.html</v>
      </c>
    </row>
    <row r="583" spans="1:18" s="5" customFormat="1" x14ac:dyDescent="0.75">
      <c r="A583" s="427" t="str">
        <f>IF(ISBLANK(INDEX('Policy Characteristics'!A:A,MATCH($C583,'Policy Characteristics'!$C:$C,0))),"",INDEX('Policy Characteristics'!A:A,MATCH($C583,'Policy Characteristics'!$C:$C,0)))</f>
        <v>Industry</v>
      </c>
      <c r="B583" s="427" t="str">
        <f>IF(ISBLANK(INDEX('Policy Characteristics'!B:B,MATCH($C583,'Policy Characteristics'!$C:$C,0))),"",INDEX('Policy Characteristics'!B:B,MATCH($C583,'Policy Characteristics'!$C:$C,0)))</f>
        <v>Industry Energy Efficiency Standards</v>
      </c>
      <c r="C583" s="431" t="str">
        <f t="shared" si="34"/>
        <v>Percentage Improvement in Eqpt Efficiency Standards above BAU</v>
      </c>
      <c r="D583" s="9" t="s">
        <v>3269</v>
      </c>
      <c r="E583" s="53" t="s">
        <v>2836</v>
      </c>
      <c r="F583" s="211" t="s">
        <v>3231</v>
      </c>
      <c r="G583" s="53" t="s">
        <v>2841</v>
      </c>
      <c r="H583" s="54">
        <v>1137</v>
      </c>
      <c r="I583" s="53" t="s">
        <v>46</v>
      </c>
      <c r="J583" s="429" t="str">
        <f>IF(ISBLANK(INDEX('Policy Characteristics'!D:D,MATCH($C583,'Policy Characteristics'!$C:$C,0))),"",INDEX('Policy Characteristics'!D:D,MATCH($C583,'Policy Characteristics'!$C:$C,0)))</f>
        <v>Industry Energy Efficiency Standards</v>
      </c>
      <c r="K583" s="427" t="str">
        <f>IF(ISBLANK(INDEX('Policy Characteristics'!E:E,MATCH($C583,'Policy Characteristics'!$C:$C,0))),"",INDEX('Policy Characteristics'!E:E,MATCH($C583,'Policy Characteristics'!$C:$C,0)))</f>
        <v>indst efficiency standards</v>
      </c>
      <c r="L583" s="450">
        <f>IF(ISBLANK(INDEX('Policy Characteristics'!F:F,MATCH($C583,'Policy Characteristics'!$C:$C,0))),"",INDEX('Policy Characteristics'!F:F,MATCH($C583,'Policy Characteristics'!$C:$C,0)))</f>
        <v>0</v>
      </c>
      <c r="M583" s="450">
        <f>IF(ISBLANK(INDEX('Policy Characteristics'!G:G,MATCH($C583,'Policy Characteristics'!$C:$C,0))),"",INDEX('Policy Characteristics'!G:G,MATCH($C583,'Policy Characteristics'!$C:$C,0)))</f>
        <v>0.25</v>
      </c>
      <c r="N583" s="450">
        <f>IF(ISBLANK(INDEX('Policy Characteristics'!H:H,MATCH($C583,'Policy Characteristics'!$C:$C,0))),"",INDEX('Policy Characteristics'!H:H,MATCH($C583,'Policy Characteristics'!$C:$C,0)))</f>
        <v>0.01</v>
      </c>
      <c r="O583" s="427" t="str">
        <f>IF(ISBLANK(INDEX('Policy Characteristics'!I:I,MATCH($C583,'Policy Characteristics'!$C:$C,0))),"",INDEX('Policy Characteristics'!I:I,MATCH($C583,'Policy Characteristics'!$C:$C,0)))</f>
        <v>% reduction in energy use</v>
      </c>
      <c r="P583" s="427" t="str">
        <f>IF(ISBLANK(INDEX('Policy Characteristics'!J:J,MATCH($C583,'Policy Characteristics'!$C:$C,0))),"",INDEX('Policy Characteristics'!J:J,MATCH($C583,'Policy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3" s="427" t="str">
        <f>IF(ISBLANK(INDEX('Policy Characteristics'!K:K,MATCH($C583,'Policy Characteristics'!$C:$C,0))),"",INDEX('Policy Characteristics'!K:K,MATCH($C583,'Policy Characteristics'!$C:$C,0)))</f>
        <v>industry-ag-main.html#eff-stds</v>
      </c>
      <c r="R583" s="427" t="str">
        <f>IF(ISBLANK(INDEX('Policy Characteristics'!L:L,MATCH($C583,'Policy Characteristics'!$C:$C,0))),"",INDEX('Policy Characteristics'!L:L,MATCH($C583,'Policy Characteristics'!$C:$C,0)))</f>
        <v>industry-energy-efficiency-standards.html</v>
      </c>
    </row>
    <row r="584" spans="1:18" s="5" customFormat="1" x14ac:dyDescent="0.75">
      <c r="A584" s="427" t="str">
        <f>IF(ISBLANK(INDEX('Policy Characteristics'!A:A,MATCH($C584,'Policy Characteristics'!$C:$C,0))),"",INDEX('Policy Characteristics'!A:A,MATCH($C584,'Policy Characteristics'!$C:$C,0)))</f>
        <v>Industry</v>
      </c>
      <c r="B584" s="427" t="str">
        <f>IF(ISBLANK(INDEX('Policy Characteristics'!B:B,MATCH($C584,'Policy Characteristics'!$C:$C,0))),"",INDEX('Policy Characteristics'!B:B,MATCH($C584,'Policy Characteristics'!$C:$C,0)))</f>
        <v>Industry Energy Efficiency Standards</v>
      </c>
      <c r="C584" s="431" t="str">
        <f t="shared" si="34"/>
        <v>Percentage Improvement in Eqpt Efficiency Standards above BAU</v>
      </c>
      <c r="D584" s="9" t="s">
        <v>3270</v>
      </c>
      <c r="E584" s="53" t="s">
        <v>2480</v>
      </c>
      <c r="F584" s="211" t="s">
        <v>3232</v>
      </c>
      <c r="G584" s="53" t="s">
        <v>2486</v>
      </c>
      <c r="H584" s="54">
        <v>1138</v>
      </c>
      <c r="I584" s="53" t="s">
        <v>45</v>
      </c>
      <c r="J584" s="429" t="str">
        <f>IF(ISBLANK(INDEX('Policy Characteristics'!D:D,MATCH($C584,'Policy Characteristics'!$C:$C,0))),"",INDEX('Policy Characteristics'!D:D,MATCH($C584,'Policy Characteristics'!$C:$C,0)))</f>
        <v>Industry Energy Efficiency Standards</v>
      </c>
      <c r="K584" s="427" t="str">
        <f>IF(ISBLANK(INDEX('Policy Characteristics'!E:E,MATCH($C584,'Policy Characteristics'!$C:$C,0))),"",INDEX('Policy Characteristics'!E:E,MATCH($C584,'Policy Characteristics'!$C:$C,0)))</f>
        <v>indst efficiency standards</v>
      </c>
      <c r="L584" s="450">
        <f>IF(ISBLANK(INDEX('Policy Characteristics'!F:F,MATCH($C584,'Policy Characteristics'!$C:$C,0))),"",INDEX('Policy Characteristics'!F:F,MATCH($C584,'Policy Characteristics'!$C:$C,0)))</f>
        <v>0</v>
      </c>
      <c r="M584" s="450">
        <f>IF(ISBLANK(INDEX('Policy Characteristics'!G:G,MATCH($C584,'Policy Characteristics'!$C:$C,0))),"",INDEX('Policy Characteristics'!G:G,MATCH($C584,'Policy Characteristics'!$C:$C,0)))</f>
        <v>0.25</v>
      </c>
      <c r="N584" s="450">
        <f>IF(ISBLANK(INDEX('Policy Characteristics'!H:H,MATCH($C584,'Policy Characteristics'!$C:$C,0))),"",INDEX('Policy Characteristics'!H:H,MATCH($C584,'Policy Characteristics'!$C:$C,0)))</f>
        <v>0.01</v>
      </c>
      <c r="O584" s="427" t="str">
        <f>IF(ISBLANK(INDEX('Policy Characteristics'!I:I,MATCH($C584,'Policy Characteristics'!$C:$C,0))),"",INDEX('Policy Characteristics'!I:I,MATCH($C584,'Policy Characteristics'!$C:$C,0)))</f>
        <v>% reduction in energy use</v>
      </c>
      <c r="P584" s="427" t="str">
        <f>IF(ISBLANK(INDEX('Policy Characteristics'!J:J,MATCH($C584,'Policy Characteristics'!$C:$C,0))),"",INDEX('Policy Characteristics'!J:J,MATCH($C584,'Policy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4" s="427" t="str">
        <f>IF(ISBLANK(INDEX('Policy Characteristics'!K:K,MATCH($C584,'Policy Characteristics'!$C:$C,0))),"",INDEX('Policy Characteristics'!K:K,MATCH($C584,'Policy Characteristics'!$C:$C,0)))</f>
        <v>industry-ag-main.html#eff-stds</v>
      </c>
      <c r="R584" s="427" t="str">
        <f>IF(ISBLANK(INDEX('Policy Characteristics'!L:L,MATCH($C584,'Policy Characteristics'!$C:$C,0))),"",INDEX('Policy Characteristics'!L:L,MATCH($C584,'Policy Characteristics'!$C:$C,0)))</f>
        <v>industry-energy-efficiency-standards.html</v>
      </c>
    </row>
    <row r="585" spans="1:18" s="5" customFormat="1" x14ac:dyDescent="0.75">
      <c r="A585" s="427" t="str">
        <f>IF(ISBLANK(INDEX('Policy Characteristics'!A:A,MATCH($C585,'Policy Characteristics'!$C:$C,0))),"",INDEX('Policy Characteristics'!A:A,MATCH($C585,'Policy Characteristics'!$C:$C,0)))</f>
        <v>Industry</v>
      </c>
      <c r="B585" s="427" t="str">
        <f>IF(ISBLANK(INDEX('Policy Characteristics'!B:B,MATCH($C585,'Policy Characteristics'!$C:$C,0))),"",INDEX('Policy Characteristics'!B:B,MATCH($C585,'Policy Characteristics'!$C:$C,0)))</f>
        <v>Industry Energy Efficiency Standards</v>
      </c>
      <c r="C585" s="431" t="str">
        <f t="shared" si="34"/>
        <v>Percentage Improvement in Eqpt Efficiency Standards above BAU</v>
      </c>
      <c r="D585" s="9" t="s">
        <v>3270</v>
      </c>
      <c r="E585" s="53" t="s">
        <v>2481</v>
      </c>
      <c r="F585" s="211" t="s">
        <v>3232</v>
      </c>
      <c r="G585" s="53" t="s">
        <v>2489</v>
      </c>
      <c r="H585" s="54">
        <v>1139</v>
      </c>
      <c r="I585" s="53" t="s">
        <v>45</v>
      </c>
      <c r="J585" s="429" t="str">
        <f>IF(ISBLANK(INDEX('Policy Characteristics'!D:D,MATCH($C585,'Policy Characteristics'!$C:$C,0))),"",INDEX('Policy Characteristics'!D:D,MATCH($C585,'Policy Characteristics'!$C:$C,0)))</f>
        <v>Industry Energy Efficiency Standards</v>
      </c>
      <c r="K585" s="427" t="str">
        <f>IF(ISBLANK(INDEX('Policy Characteristics'!E:E,MATCH($C585,'Policy Characteristics'!$C:$C,0))),"",INDEX('Policy Characteristics'!E:E,MATCH($C585,'Policy Characteristics'!$C:$C,0)))</f>
        <v>indst efficiency standards</v>
      </c>
      <c r="L585" s="450">
        <f>IF(ISBLANK(INDEX('Policy Characteristics'!F:F,MATCH($C585,'Policy Characteristics'!$C:$C,0))),"",INDEX('Policy Characteristics'!F:F,MATCH($C585,'Policy Characteristics'!$C:$C,0)))</f>
        <v>0</v>
      </c>
      <c r="M585" s="450">
        <f>IF(ISBLANK(INDEX('Policy Characteristics'!G:G,MATCH($C585,'Policy Characteristics'!$C:$C,0))),"",INDEX('Policy Characteristics'!G:G,MATCH($C585,'Policy Characteristics'!$C:$C,0)))</f>
        <v>0.25</v>
      </c>
      <c r="N585" s="450">
        <f>IF(ISBLANK(INDEX('Policy Characteristics'!H:H,MATCH($C585,'Policy Characteristics'!$C:$C,0))),"",INDEX('Policy Characteristics'!H:H,MATCH($C585,'Policy Characteristics'!$C:$C,0)))</f>
        <v>0.01</v>
      </c>
      <c r="O585" s="427" t="str">
        <f>IF(ISBLANK(INDEX('Policy Characteristics'!I:I,MATCH($C585,'Policy Characteristics'!$C:$C,0))),"",INDEX('Policy Characteristics'!I:I,MATCH($C585,'Policy Characteristics'!$C:$C,0)))</f>
        <v>% reduction in energy use</v>
      </c>
      <c r="P585" s="427" t="str">
        <f>IF(ISBLANK(INDEX('Policy Characteristics'!J:J,MATCH($C585,'Policy Characteristics'!$C:$C,0))),"",INDEX('Policy Characteristics'!J:J,MATCH($C585,'Policy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5" s="427" t="str">
        <f>IF(ISBLANK(INDEX('Policy Characteristics'!K:K,MATCH($C585,'Policy Characteristics'!$C:$C,0))),"",INDEX('Policy Characteristics'!K:K,MATCH($C585,'Policy Characteristics'!$C:$C,0)))</f>
        <v>industry-ag-main.html#eff-stds</v>
      </c>
      <c r="R585" s="427" t="str">
        <f>IF(ISBLANK(INDEX('Policy Characteristics'!L:L,MATCH($C585,'Policy Characteristics'!$C:$C,0))),"",INDEX('Policy Characteristics'!L:L,MATCH($C585,'Policy Characteristics'!$C:$C,0)))</f>
        <v>industry-energy-efficiency-standards.html</v>
      </c>
    </row>
    <row r="586" spans="1:18" s="5" customFormat="1" x14ac:dyDescent="0.75">
      <c r="A586" s="427" t="str">
        <f>IF(ISBLANK(INDEX('Policy Characteristics'!A:A,MATCH($C586,'Policy Characteristics'!$C:$C,0))),"",INDEX('Policy Characteristics'!A:A,MATCH($C586,'Policy Characteristics'!$C:$C,0)))</f>
        <v>Industry</v>
      </c>
      <c r="B586" s="427" t="str">
        <f>IF(ISBLANK(INDEX('Policy Characteristics'!B:B,MATCH($C586,'Policy Characteristics'!$C:$C,0))),"",INDEX('Policy Characteristics'!B:B,MATCH($C586,'Policy Characteristics'!$C:$C,0)))</f>
        <v>Industry Energy Efficiency Standards</v>
      </c>
      <c r="C586" s="431" t="str">
        <f t="shared" si="34"/>
        <v>Percentage Improvement in Eqpt Efficiency Standards above BAU</v>
      </c>
      <c r="D586" s="9" t="s">
        <v>3270</v>
      </c>
      <c r="E586" s="53" t="s">
        <v>2482</v>
      </c>
      <c r="F586" s="211" t="s">
        <v>3232</v>
      </c>
      <c r="G586" s="53" t="s">
        <v>2490</v>
      </c>
      <c r="H586" s="54">
        <v>1140</v>
      </c>
      <c r="I586" s="53" t="s">
        <v>45</v>
      </c>
      <c r="J586" s="429" t="str">
        <f>IF(ISBLANK(INDEX('Policy Characteristics'!D:D,MATCH($C586,'Policy Characteristics'!$C:$C,0))),"",INDEX('Policy Characteristics'!D:D,MATCH($C586,'Policy Characteristics'!$C:$C,0)))</f>
        <v>Industry Energy Efficiency Standards</v>
      </c>
      <c r="K586" s="427" t="str">
        <f>IF(ISBLANK(INDEX('Policy Characteristics'!E:E,MATCH($C586,'Policy Characteristics'!$C:$C,0))),"",INDEX('Policy Characteristics'!E:E,MATCH($C586,'Policy Characteristics'!$C:$C,0)))</f>
        <v>indst efficiency standards</v>
      </c>
      <c r="L586" s="450">
        <f>IF(ISBLANK(INDEX('Policy Characteristics'!F:F,MATCH($C586,'Policy Characteristics'!$C:$C,0))),"",INDEX('Policy Characteristics'!F:F,MATCH($C586,'Policy Characteristics'!$C:$C,0)))</f>
        <v>0</v>
      </c>
      <c r="M586" s="450">
        <f>IF(ISBLANK(INDEX('Policy Characteristics'!G:G,MATCH($C586,'Policy Characteristics'!$C:$C,0))),"",INDEX('Policy Characteristics'!G:G,MATCH($C586,'Policy Characteristics'!$C:$C,0)))</f>
        <v>0.25</v>
      </c>
      <c r="N586" s="450">
        <f>IF(ISBLANK(INDEX('Policy Characteristics'!H:H,MATCH($C586,'Policy Characteristics'!$C:$C,0))),"",INDEX('Policy Characteristics'!H:H,MATCH($C586,'Policy Characteristics'!$C:$C,0)))</f>
        <v>0.01</v>
      </c>
      <c r="O586" s="427" t="str">
        <f>IF(ISBLANK(INDEX('Policy Characteristics'!I:I,MATCH($C586,'Policy Characteristics'!$C:$C,0))),"",INDEX('Policy Characteristics'!I:I,MATCH($C586,'Policy Characteristics'!$C:$C,0)))</f>
        <v>% reduction in energy use</v>
      </c>
      <c r="P586" s="427" t="str">
        <f>IF(ISBLANK(INDEX('Policy Characteristics'!J:J,MATCH($C586,'Policy Characteristics'!$C:$C,0))),"",INDEX('Policy Characteristics'!J:J,MATCH($C586,'Policy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6" s="427" t="str">
        <f>IF(ISBLANK(INDEX('Policy Characteristics'!K:K,MATCH($C586,'Policy Characteristics'!$C:$C,0))),"",INDEX('Policy Characteristics'!K:K,MATCH($C586,'Policy Characteristics'!$C:$C,0)))</f>
        <v>industry-ag-main.html#eff-stds</v>
      </c>
      <c r="R586" s="427" t="str">
        <f>IF(ISBLANK(INDEX('Policy Characteristics'!L:L,MATCH($C586,'Policy Characteristics'!$C:$C,0))),"",INDEX('Policy Characteristics'!L:L,MATCH($C586,'Policy Characteristics'!$C:$C,0)))</f>
        <v>industry-energy-efficiency-standards.html</v>
      </c>
    </row>
    <row r="587" spans="1:18" s="5" customFormat="1" x14ac:dyDescent="0.75">
      <c r="A587" s="427" t="str">
        <f>IF(ISBLANK(INDEX('Policy Characteristics'!A:A,MATCH($C587,'Policy Characteristics'!$C:$C,0))),"",INDEX('Policy Characteristics'!A:A,MATCH($C587,'Policy Characteristics'!$C:$C,0)))</f>
        <v>Industry</v>
      </c>
      <c r="B587" s="427" t="str">
        <f>IF(ISBLANK(INDEX('Policy Characteristics'!B:B,MATCH($C587,'Policy Characteristics'!$C:$C,0))),"",INDEX('Policy Characteristics'!B:B,MATCH($C587,'Policy Characteristics'!$C:$C,0)))</f>
        <v>Industry Energy Efficiency Standards</v>
      </c>
      <c r="C587" s="431" t="str">
        <f t="shared" si="34"/>
        <v>Percentage Improvement in Eqpt Efficiency Standards above BAU</v>
      </c>
      <c r="D587" s="9" t="s">
        <v>3270</v>
      </c>
      <c r="E587" s="53" t="s">
        <v>2483</v>
      </c>
      <c r="F587" s="211" t="s">
        <v>3232</v>
      </c>
      <c r="G587" s="53" t="s">
        <v>2487</v>
      </c>
      <c r="H587" s="54">
        <v>1141</v>
      </c>
      <c r="I587" s="53" t="s">
        <v>46</v>
      </c>
      <c r="J587" s="429" t="str">
        <f>IF(ISBLANK(INDEX('Policy Characteristics'!D:D,MATCH($C587,'Policy Characteristics'!$C:$C,0))),"",INDEX('Policy Characteristics'!D:D,MATCH($C587,'Policy Characteristics'!$C:$C,0)))</f>
        <v>Industry Energy Efficiency Standards</v>
      </c>
      <c r="K587" s="427" t="str">
        <f>IF(ISBLANK(INDEX('Policy Characteristics'!E:E,MATCH($C587,'Policy Characteristics'!$C:$C,0))),"",INDEX('Policy Characteristics'!E:E,MATCH($C587,'Policy Characteristics'!$C:$C,0)))</f>
        <v>indst efficiency standards</v>
      </c>
      <c r="L587" s="450">
        <f>IF(ISBLANK(INDEX('Policy Characteristics'!F:F,MATCH($C587,'Policy Characteristics'!$C:$C,0))),"",INDEX('Policy Characteristics'!F:F,MATCH($C587,'Policy Characteristics'!$C:$C,0)))</f>
        <v>0</v>
      </c>
      <c r="M587" s="450">
        <f>IF(ISBLANK(INDEX('Policy Characteristics'!G:G,MATCH($C587,'Policy Characteristics'!$C:$C,0))),"",INDEX('Policy Characteristics'!G:G,MATCH($C587,'Policy Characteristics'!$C:$C,0)))</f>
        <v>0.25</v>
      </c>
      <c r="N587" s="450">
        <f>IF(ISBLANK(INDEX('Policy Characteristics'!H:H,MATCH($C587,'Policy Characteristics'!$C:$C,0))),"",INDEX('Policy Characteristics'!H:H,MATCH($C587,'Policy Characteristics'!$C:$C,0)))</f>
        <v>0.01</v>
      </c>
      <c r="O587" s="427" t="str">
        <f>IF(ISBLANK(INDEX('Policy Characteristics'!I:I,MATCH($C587,'Policy Characteristics'!$C:$C,0))),"",INDEX('Policy Characteristics'!I:I,MATCH($C587,'Policy Characteristics'!$C:$C,0)))</f>
        <v>% reduction in energy use</v>
      </c>
      <c r="P587" s="427" t="str">
        <f>IF(ISBLANK(INDEX('Policy Characteristics'!J:J,MATCH($C587,'Policy Characteristics'!$C:$C,0))),"",INDEX('Policy Characteristics'!J:J,MATCH($C587,'Policy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7" s="427" t="str">
        <f>IF(ISBLANK(INDEX('Policy Characteristics'!K:K,MATCH($C587,'Policy Characteristics'!$C:$C,0))),"",INDEX('Policy Characteristics'!K:K,MATCH($C587,'Policy Characteristics'!$C:$C,0)))</f>
        <v>industry-ag-main.html#eff-stds</v>
      </c>
      <c r="R587" s="427" t="str">
        <f>IF(ISBLANK(INDEX('Policy Characteristics'!L:L,MATCH($C587,'Policy Characteristics'!$C:$C,0))),"",INDEX('Policy Characteristics'!L:L,MATCH($C587,'Policy Characteristics'!$C:$C,0)))</f>
        <v>industry-energy-efficiency-standards.html</v>
      </c>
    </row>
    <row r="588" spans="1:18" s="5" customFormat="1" x14ac:dyDescent="0.75">
      <c r="A588" s="427" t="str">
        <f>IF(ISBLANK(INDEX('Policy Characteristics'!A:A,MATCH($C588,'Policy Characteristics'!$C:$C,0))),"",INDEX('Policy Characteristics'!A:A,MATCH($C588,'Policy Characteristics'!$C:$C,0)))</f>
        <v>Industry</v>
      </c>
      <c r="B588" s="427" t="str">
        <f>IF(ISBLANK(INDEX('Policy Characteristics'!B:B,MATCH($C588,'Policy Characteristics'!$C:$C,0))),"",INDEX('Policy Characteristics'!B:B,MATCH($C588,'Policy Characteristics'!$C:$C,0)))</f>
        <v>Industry Energy Efficiency Standards</v>
      </c>
      <c r="C588" s="431" t="str">
        <f t="shared" si="34"/>
        <v>Percentage Improvement in Eqpt Efficiency Standards above BAU</v>
      </c>
      <c r="D588" s="9" t="s">
        <v>3270</v>
      </c>
      <c r="E588" s="53" t="s">
        <v>2484</v>
      </c>
      <c r="F588" s="211" t="s">
        <v>3232</v>
      </c>
      <c r="G588" s="53" t="s">
        <v>2488</v>
      </c>
      <c r="H588" s="54">
        <v>1142</v>
      </c>
      <c r="I588" s="53" t="s">
        <v>45</v>
      </c>
      <c r="J588" s="429" t="str">
        <f>IF(ISBLANK(INDEX('Policy Characteristics'!D:D,MATCH($C588,'Policy Characteristics'!$C:$C,0))),"",INDEX('Policy Characteristics'!D:D,MATCH($C588,'Policy Characteristics'!$C:$C,0)))</f>
        <v>Industry Energy Efficiency Standards</v>
      </c>
      <c r="K588" s="427" t="str">
        <f>IF(ISBLANK(INDEX('Policy Characteristics'!E:E,MATCH($C588,'Policy Characteristics'!$C:$C,0))),"",INDEX('Policy Characteristics'!E:E,MATCH($C588,'Policy Characteristics'!$C:$C,0)))</f>
        <v>indst efficiency standards</v>
      </c>
      <c r="L588" s="450">
        <f>IF(ISBLANK(INDEX('Policy Characteristics'!F:F,MATCH($C588,'Policy Characteristics'!$C:$C,0))),"",INDEX('Policy Characteristics'!F:F,MATCH($C588,'Policy Characteristics'!$C:$C,0)))</f>
        <v>0</v>
      </c>
      <c r="M588" s="450">
        <f>IF(ISBLANK(INDEX('Policy Characteristics'!G:G,MATCH($C588,'Policy Characteristics'!$C:$C,0))),"",INDEX('Policy Characteristics'!G:G,MATCH($C588,'Policy Characteristics'!$C:$C,0)))</f>
        <v>0.25</v>
      </c>
      <c r="N588" s="450">
        <f>IF(ISBLANK(INDEX('Policy Characteristics'!H:H,MATCH($C588,'Policy Characteristics'!$C:$C,0))),"",INDEX('Policy Characteristics'!H:H,MATCH($C588,'Policy Characteristics'!$C:$C,0)))</f>
        <v>0.01</v>
      </c>
      <c r="O588" s="427" t="str">
        <f>IF(ISBLANK(INDEX('Policy Characteristics'!I:I,MATCH($C588,'Policy Characteristics'!$C:$C,0))),"",INDEX('Policy Characteristics'!I:I,MATCH($C588,'Policy Characteristics'!$C:$C,0)))</f>
        <v>% reduction in energy use</v>
      </c>
      <c r="P588" s="427" t="str">
        <f>IF(ISBLANK(INDEX('Policy Characteristics'!J:J,MATCH($C588,'Policy Characteristics'!$C:$C,0))),"",INDEX('Policy Characteristics'!J:J,MATCH($C588,'Policy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8" s="427" t="str">
        <f>IF(ISBLANK(INDEX('Policy Characteristics'!K:K,MATCH($C588,'Policy Characteristics'!$C:$C,0))),"",INDEX('Policy Characteristics'!K:K,MATCH($C588,'Policy Characteristics'!$C:$C,0)))</f>
        <v>industry-ag-main.html#eff-stds</v>
      </c>
      <c r="R588" s="427" t="str">
        <f>IF(ISBLANK(INDEX('Policy Characteristics'!L:L,MATCH($C588,'Policy Characteristics'!$C:$C,0))),"",INDEX('Policy Characteristics'!L:L,MATCH($C588,'Policy Characteristics'!$C:$C,0)))</f>
        <v>industry-energy-efficiency-standards.html</v>
      </c>
    </row>
    <row r="589" spans="1:18" s="5" customFormat="1" x14ac:dyDescent="0.75">
      <c r="A589" s="427" t="str">
        <f>IF(ISBLANK(INDEX('Policy Characteristics'!A:A,MATCH($C589,'Policy Characteristics'!$C:$C,0))),"",INDEX('Policy Characteristics'!A:A,MATCH($C589,'Policy Characteristics'!$C:$C,0)))</f>
        <v>Industry</v>
      </c>
      <c r="B589" s="427" t="str">
        <f>IF(ISBLANK(INDEX('Policy Characteristics'!B:B,MATCH($C589,'Policy Characteristics'!$C:$C,0))),"",INDEX('Policy Characteristics'!B:B,MATCH($C589,'Policy Characteristics'!$C:$C,0)))</f>
        <v>Industry Energy Efficiency Standards</v>
      </c>
      <c r="C589" s="431" t="str">
        <f t="shared" si="34"/>
        <v>Percentage Improvement in Eqpt Efficiency Standards above BAU</v>
      </c>
      <c r="D589" s="9" t="s">
        <v>3270</v>
      </c>
      <c r="E589" s="53" t="s">
        <v>2485</v>
      </c>
      <c r="F589" s="211" t="s">
        <v>3232</v>
      </c>
      <c r="G589" s="53" t="s">
        <v>2491</v>
      </c>
      <c r="H589" s="54">
        <v>1143</v>
      </c>
      <c r="I589" s="53" t="s">
        <v>46</v>
      </c>
      <c r="J589" s="429" t="str">
        <f>IF(ISBLANK(INDEX('Policy Characteristics'!D:D,MATCH($C589,'Policy Characteristics'!$C:$C,0))),"",INDEX('Policy Characteristics'!D:D,MATCH($C589,'Policy Characteristics'!$C:$C,0)))</f>
        <v>Industry Energy Efficiency Standards</v>
      </c>
      <c r="K589" s="427" t="str">
        <f>IF(ISBLANK(INDEX('Policy Characteristics'!E:E,MATCH($C589,'Policy Characteristics'!$C:$C,0))),"",INDEX('Policy Characteristics'!E:E,MATCH($C589,'Policy Characteristics'!$C:$C,0)))</f>
        <v>indst efficiency standards</v>
      </c>
      <c r="L589" s="450">
        <f>IF(ISBLANK(INDEX('Policy Characteristics'!F:F,MATCH($C589,'Policy Characteristics'!$C:$C,0))),"",INDEX('Policy Characteristics'!F:F,MATCH($C589,'Policy Characteristics'!$C:$C,0)))</f>
        <v>0</v>
      </c>
      <c r="M589" s="450">
        <f>IF(ISBLANK(INDEX('Policy Characteristics'!G:G,MATCH($C589,'Policy Characteristics'!$C:$C,0))),"",INDEX('Policy Characteristics'!G:G,MATCH($C589,'Policy Characteristics'!$C:$C,0)))</f>
        <v>0.25</v>
      </c>
      <c r="N589" s="450">
        <f>IF(ISBLANK(INDEX('Policy Characteristics'!H:H,MATCH($C589,'Policy Characteristics'!$C:$C,0))),"",INDEX('Policy Characteristics'!H:H,MATCH($C589,'Policy Characteristics'!$C:$C,0)))</f>
        <v>0.01</v>
      </c>
      <c r="O589" s="427" t="str">
        <f>IF(ISBLANK(INDEX('Policy Characteristics'!I:I,MATCH($C589,'Policy Characteristics'!$C:$C,0))),"",INDEX('Policy Characteristics'!I:I,MATCH($C589,'Policy Characteristics'!$C:$C,0)))</f>
        <v>% reduction in energy use</v>
      </c>
      <c r="P589" s="427" t="str">
        <f>IF(ISBLANK(INDEX('Policy Characteristics'!J:J,MATCH($C589,'Policy Characteristics'!$C:$C,0))),"",INDEX('Policy Characteristics'!J:J,MATCH($C589,'Policy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9" s="427" t="str">
        <f>IF(ISBLANK(INDEX('Policy Characteristics'!K:K,MATCH($C589,'Policy Characteristics'!$C:$C,0))),"",INDEX('Policy Characteristics'!K:K,MATCH($C589,'Policy Characteristics'!$C:$C,0)))</f>
        <v>industry-ag-main.html#eff-stds</v>
      </c>
      <c r="R589" s="427" t="str">
        <f>IF(ISBLANK(INDEX('Policy Characteristics'!L:L,MATCH($C589,'Policy Characteristics'!$C:$C,0))),"",INDEX('Policy Characteristics'!L:L,MATCH($C589,'Policy Characteristics'!$C:$C,0)))</f>
        <v>industry-energy-efficiency-standards.html</v>
      </c>
    </row>
    <row r="590" spans="1:18" s="5" customFormat="1" x14ac:dyDescent="0.75">
      <c r="A590" s="427" t="str">
        <f>IF(ISBLANK(INDEX('Policy Characteristics'!A:A,MATCH($C590,'Policy Characteristics'!$C:$C,0))),"",INDEX('Policy Characteristics'!A:A,MATCH($C590,'Policy Characteristics'!$C:$C,0)))</f>
        <v>Industry</v>
      </c>
      <c r="B590" s="427" t="str">
        <f>IF(ISBLANK(INDEX('Policy Characteristics'!B:B,MATCH($C590,'Policy Characteristics'!$C:$C,0))),"",INDEX('Policy Characteristics'!B:B,MATCH($C590,'Policy Characteristics'!$C:$C,0)))</f>
        <v>Industry Energy Efficiency Standards</v>
      </c>
      <c r="C590" s="431" t="str">
        <f t="shared" si="34"/>
        <v>Percentage Improvement in Eqpt Efficiency Standards above BAU</v>
      </c>
      <c r="D590" s="9" t="s">
        <v>3270</v>
      </c>
      <c r="E590" s="53" t="s">
        <v>2837</v>
      </c>
      <c r="F590" s="211" t="s">
        <v>3232</v>
      </c>
      <c r="G590" s="53" t="s">
        <v>2840</v>
      </c>
      <c r="H590" s="54">
        <v>1144</v>
      </c>
      <c r="I590" s="53" t="s">
        <v>46</v>
      </c>
      <c r="J590" s="429" t="str">
        <f>IF(ISBLANK(INDEX('Policy Characteristics'!D:D,MATCH($C590,'Policy Characteristics'!$C:$C,0))),"",INDEX('Policy Characteristics'!D:D,MATCH($C590,'Policy Characteristics'!$C:$C,0)))</f>
        <v>Industry Energy Efficiency Standards</v>
      </c>
      <c r="K590" s="427" t="str">
        <f>IF(ISBLANK(INDEX('Policy Characteristics'!E:E,MATCH($C590,'Policy Characteristics'!$C:$C,0))),"",INDEX('Policy Characteristics'!E:E,MATCH($C590,'Policy Characteristics'!$C:$C,0)))</f>
        <v>indst efficiency standards</v>
      </c>
      <c r="L590" s="450">
        <f>IF(ISBLANK(INDEX('Policy Characteristics'!F:F,MATCH($C590,'Policy Characteristics'!$C:$C,0))),"",INDEX('Policy Characteristics'!F:F,MATCH($C590,'Policy Characteristics'!$C:$C,0)))</f>
        <v>0</v>
      </c>
      <c r="M590" s="450">
        <f>IF(ISBLANK(INDEX('Policy Characteristics'!G:G,MATCH($C590,'Policy Characteristics'!$C:$C,0))),"",INDEX('Policy Characteristics'!G:G,MATCH($C590,'Policy Characteristics'!$C:$C,0)))</f>
        <v>0.25</v>
      </c>
      <c r="N590" s="450">
        <f>IF(ISBLANK(INDEX('Policy Characteristics'!H:H,MATCH($C590,'Policy Characteristics'!$C:$C,0))),"",INDEX('Policy Characteristics'!H:H,MATCH($C590,'Policy Characteristics'!$C:$C,0)))</f>
        <v>0.01</v>
      </c>
      <c r="O590" s="427" t="str">
        <f>IF(ISBLANK(INDEX('Policy Characteristics'!I:I,MATCH($C590,'Policy Characteristics'!$C:$C,0))),"",INDEX('Policy Characteristics'!I:I,MATCH($C590,'Policy Characteristics'!$C:$C,0)))</f>
        <v>% reduction in energy use</v>
      </c>
      <c r="P590" s="427" t="str">
        <f>IF(ISBLANK(INDEX('Policy Characteristics'!J:J,MATCH($C590,'Policy Characteristics'!$C:$C,0))),"",INDEX('Policy Characteristics'!J:J,MATCH($C590,'Policy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0" s="427" t="str">
        <f>IF(ISBLANK(INDEX('Policy Characteristics'!K:K,MATCH($C590,'Policy Characteristics'!$C:$C,0))),"",INDEX('Policy Characteristics'!K:K,MATCH($C590,'Policy Characteristics'!$C:$C,0)))</f>
        <v>industry-ag-main.html#eff-stds</v>
      </c>
      <c r="R590" s="427" t="str">
        <f>IF(ISBLANK(INDEX('Policy Characteristics'!L:L,MATCH($C590,'Policy Characteristics'!$C:$C,0))),"",INDEX('Policy Characteristics'!L:L,MATCH($C590,'Policy Characteristics'!$C:$C,0)))</f>
        <v>industry-energy-efficiency-standards.html</v>
      </c>
    </row>
    <row r="591" spans="1:18" s="5" customFormat="1" x14ac:dyDescent="0.75">
      <c r="A591" s="427" t="str">
        <f>IF(ISBLANK(INDEX('Policy Characteristics'!A:A,MATCH($C591,'Policy Characteristics'!$C:$C,0))),"",INDEX('Policy Characteristics'!A:A,MATCH($C591,'Policy Characteristics'!$C:$C,0)))</f>
        <v>Industry</v>
      </c>
      <c r="B591" s="427" t="str">
        <f>IF(ISBLANK(INDEX('Policy Characteristics'!B:B,MATCH($C591,'Policy Characteristics'!$C:$C,0))),"",INDEX('Policy Characteristics'!B:B,MATCH($C591,'Policy Characteristics'!$C:$C,0)))</f>
        <v>Industry Energy Efficiency Standards</v>
      </c>
      <c r="C591" s="431" t="str">
        <f t="shared" si="34"/>
        <v>Percentage Improvement in Eqpt Efficiency Standards above BAU</v>
      </c>
      <c r="D591" s="9" t="s">
        <v>3270</v>
      </c>
      <c r="E591" s="53" t="s">
        <v>2838</v>
      </c>
      <c r="F591" s="211" t="s">
        <v>3232</v>
      </c>
      <c r="G591" s="53" t="s">
        <v>2842</v>
      </c>
      <c r="H591" s="54">
        <v>1145</v>
      </c>
      <c r="I591" s="53" t="s">
        <v>46</v>
      </c>
      <c r="J591" s="429" t="str">
        <f>IF(ISBLANK(INDEX('Policy Characteristics'!D:D,MATCH($C591,'Policy Characteristics'!$C:$C,0))),"",INDEX('Policy Characteristics'!D:D,MATCH($C591,'Policy Characteristics'!$C:$C,0)))</f>
        <v>Industry Energy Efficiency Standards</v>
      </c>
      <c r="K591" s="427" t="str">
        <f>IF(ISBLANK(INDEX('Policy Characteristics'!E:E,MATCH($C591,'Policy Characteristics'!$C:$C,0))),"",INDEX('Policy Characteristics'!E:E,MATCH($C591,'Policy Characteristics'!$C:$C,0)))</f>
        <v>indst efficiency standards</v>
      </c>
      <c r="L591" s="450">
        <f>IF(ISBLANK(INDEX('Policy Characteristics'!F:F,MATCH($C591,'Policy Characteristics'!$C:$C,0))),"",INDEX('Policy Characteristics'!F:F,MATCH($C591,'Policy Characteristics'!$C:$C,0)))</f>
        <v>0</v>
      </c>
      <c r="M591" s="450">
        <f>IF(ISBLANK(INDEX('Policy Characteristics'!G:G,MATCH($C591,'Policy Characteristics'!$C:$C,0))),"",INDEX('Policy Characteristics'!G:G,MATCH($C591,'Policy Characteristics'!$C:$C,0)))</f>
        <v>0.25</v>
      </c>
      <c r="N591" s="450">
        <f>IF(ISBLANK(INDEX('Policy Characteristics'!H:H,MATCH($C591,'Policy Characteristics'!$C:$C,0))),"",INDEX('Policy Characteristics'!H:H,MATCH($C591,'Policy Characteristics'!$C:$C,0)))</f>
        <v>0.01</v>
      </c>
      <c r="O591" s="427" t="str">
        <f>IF(ISBLANK(INDEX('Policy Characteristics'!I:I,MATCH($C591,'Policy Characteristics'!$C:$C,0))),"",INDEX('Policy Characteristics'!I:I,MATCH($C591,'Policy Characteristics'!$C:$C,0)))</f>
        <v>% reduction in energy use</v>
      </c>
      <c r="P591" s="427" t="str">
        <f>IF(ISBLANK(INDEX('Policy Characteristics'!J:J,MATCH($C591,'Policy Characteristics'!$C:$C,0))),"",INDEX('Policy Characteristics'!J:J,MATCH($C591,'Policy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1" s="427" t="str">
        <f>IF(ISBLANK(INDEX('Policy Characteristics'!K:K,MATCH($C591,'Policy Characteristics'!$C:$C,0))),"",INDEX('Policy Characteristics'!K:K,MATCH($C591,'Policy Characteristics'!$C:$C,0)))</f>
        <v>industry-ag-main.html#eff-stds</v>
      </c>
      <c r="R591" s="427" t="str">
        <f>IF(ISBLANK(INDEX('Policy Characteristics'!L:L,MATCH($C591,'Policy Characteristics'!$C:$C,0))),"",INDEX('Policy Characteristics'!L:L,MATCH($C591,'Policy Characteristics'!$C:$C,0)))</f>
        <v>industry-energy-efficiency-standards.html</v>
      </c>
    </row>
    <row r="592" spans="1:18" s="5" customFormat="1" x14ac:dyDescent="0.75">
      <c r="A592" s="427" t="str">
        <f>IF(ISBLANK(INDEX('Policy Characteristics'!A:A,MATCH($C592,'Policy Characteristics'!$C:$C,0))),"",INDEX('Policy Characteristics'!A:A,MATCH($C592,'Policy Characteristics'!$C:$C,0)))</f>
        <v>Industry</v>
      </c>
      <c r="B592" s="427" t="str">
        <f>IF(ISBLANK(INDEX('Policy Characteristics'!B:B,MATCH($C592,'Policy Characteristics'!$C:$C,0))),"",INDEX('Policy Characteristics'!B:B,MATCH($C592,'Policy Characteristics'!$C:$C,0)))</f>
        <v>Industry Energy Efficiency Standards</v>
      </c>
      <c r="C592" s="431" t="str">
        <f t="shared" si="34"/>
        <v>Percentage Improvement in Eqpt Efficiency Standards above BAU</v>
      </c>
      <c r="D592" s="9" t="s">
        <v>3270</v>
      </c>
      <c r="E592" s="53" t="s">
        <v>2839</v>
      </c>
      <c r="F592" s="211" t="s">
        <v>3232</v>
      </c>
      <c r="G592" s="53" t="s">
        <v>2843</v>
      </c>
      <c r="H592" s="54">
        <v>1146</v>
      </c>
      <c r="I592" s="53" t="s">
        <v>45</v>
      </c>
      <c r="J592" s="429" t="str">
        <f>IF(ISBLANK(INDEX('Policy Characteristics'!D:D,MATCH($C592,'Policy Characteristics'!$C:$C,0))),"",INDEX('Policy Characteristics'!D:D,MATCH($C592,'Policy Characteristics'!$C:$C,0)))</f>
        <v>Industry Energy Efficiency Standards</v>
      </c>
      <c r="K592" s="427" t="str">
        <f>IF(ISBLANK(INDEX('Policy Characteristics'!E:E,MATCH($C592,'Policy Characteristics'!$C:$C,0))),"",INDEX('Policy Characteristics'!E:E,MATCH($C592,'Policy Characteristics'!$C:$C,0)))</f>
        <v>indst efficiency standards</v>
      </c>
      <c r="L592" s="450">
        <f>IF(ISBLANK(INDEX('Policy Characteristics'!F:F,MATCH($C592,'Policy Characteristics'!$C:$C,0))),"",INDEX('Policy Characteristics'!F:F,MATCH($C592,'Policy Characteristics'!$C:$C,0)))</f>
        <v>0</v>
      </c>
      <c r="M592" s="450">
        <f>IF(ISBLANK(INDEX('Policy Characteristics'!G:G,MATCH($C592,'Policy Characteristics'!$C:$C,0))),"",INDEX('Policy Characteristics'!G:G,MATCH($C592,'Policy Characteristics'!$C:$C,0)))</f>
        <v>0.25</v>
      </c>
      <c r="N592" s="450">
        <f>IF(ISBLANK(INDEX('Policy Characteristics'!H:H,MATCH($C592,'Policy Characteristics'!$C:$C,0))),"",INDEX('Policy Characteristics'!H:H,MATCH($C592,'Policy Characteristics'!$C:$C,0)))</f>
        <v>0.01</v>
      </c>
      <c r="O592" s="427" t="str">
        <f>IF(ISBLANK(INDEX('Policy Characteristics'!I:I,MATCH($C592,'Policy Characteristics'!$C:$C,0))),"",INDEX('Policy Characteristics'!I:I,MATCH($C592,'Policy Characteristics'!$C:$C,0)))</f>
        <v>% reduction in energy use</v>
      </c>
      <c r="P592" s="427" t="str">
        <f>IF(ISBLANK(INDEX('Policy Characteristics'!J:J,MATCH($C592,'Policy Characteristics'!$C:$C,0))),"",INDEX('Policy Characteristics'!J:J,MATCH($C592,'Policy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2" s="427" t="str">
        <f>IF(ISBLANK(INDEX('Policy Characteristics'!K:K,MATCH($C592,'Policy Characteristics'!$C:$C,0))),"",INDEX('Policy Characteristics'!K:K,MATCH($C592,'Policy Characteristics'!$C:$C,0)))</f>
        <v>industry-ag-main.html#eff-stds</v>
      </c>
      <c r="R592" s="427" t="str">
        <f>IF(ISBLANK(INDEX('Policy Characteristics'!L:L,MATCH($C592,'Policy Characteristics'!$C:$C,0))),"",INDEX('Policy Characteristics'!L:L,MATCH($C592,'Policy Characteristics'!$C:$C,0)))</f>
        <v>industry-energy-efficiency-standards.html</v>
      </c>
    </row>
    <row r="593" spans="1:18" s="5" customFormat="1" x14ac:dyDescent="0.75">
      <c r="A593" s="427" t="str">
        <f>IF(ISBLANK(INDEX('Policy Characteristics'!A:A,MATCH($C593,'Policy Characteristics'!$C:$C,0))),"",INDEX('Policy Characteristics'!A:A,MATCH($C593,'Policy Characteristics'!$C:$C,0)))</f>
        <v>Industry</v>
      </c>
      <c r="B593" s="427" t="str">
        <f>IF(ISBLANK(INDEX('Policy Characteristics'!B:B,MATCH($C593,'Policy Characteristics'!$C:$C,0))),"",INDEX('Policy Characteristics'!B:B,MATCH($C593,'Policy Characteristics'!$C:$C,0)))</f>
        <v>Industry Energy Efficiency Standards</v>
      </c>
      <c r="C593" s="431" t="str">
        <f t="shared" si="34"/>
        <v>Percentage Improvement in Eqpt Efficiency Standards above BAU</v>
      </c>
      <c r="D593" s="9" t="s">
        <v>3270</v>
      </c>
      <c r="E593" s="53" t="s">
        <v>2836</v>
      </c>
      <c r="F593" s="211" t="s">
        <v>3232</v>
      </c>
      <c r="G593" s="53" t="s">
        <v>2841</v>
      </c>
      <c r="H593" s="54">
        <v>1147</v>
      </c>
      <c r="I593" s="53" t="s">
        <v>46</v>
      </c>
      <c r="J593" s="429" t="str">
        <f>IF(ISBLANK(INDEX('Policy Characteristics'!D:D,MATCH($C593,'Policy Characteristics'!$C:$C,0))),"",INDEX('Policy Characteristics'!D:D,MATCH($C593,'Policy Characteristics'!$C:$C,0)))</f>
        <v>Industry Energy Efficiency Standards</v>
      </c>
      <c r="K593" s="427" t="str">
        <f>IF(ISBLANK(INDEX('Policy Characteristics'!E:E,MATCH($C593,'Policy Characteristics'!$C:$C,0))),"",INDEX('Policy Characteristics'!E:E,MATCH($C593,'Policy Characteristics'!$C:$C,0)))</f>
        <v>indst efficiency standards</v>
      </c>
      <c r="L593" s="450">
        <f>IF(ISBLANK(INDEX('Policy Characteristics'!F:F,MATCH($C593,'Policy Characteristics'!$C:$C,0))),"",INDEX('Policy Characteristics'!F:F,MATCH($C593,'Policy Characteristics'!$C:$C,0)))</f>
        <v>0</v>
      </c>
      <c r="M593" s="450">
        <f>IF(ISBLANK(INDEX('Policy Characteristics'!G:G,MATCH($C593,'Policy Characteristics'!$C:$C,0))),"",INDEX('Policy Characteristics'!G:G,MATCH($C593,'Policy Characteristics'!$C:$C,0)))</f>
        <v>0.25</v>
      </c>
      <c r="N593" s="450">
        <f>IF(ISBLANK(INDEX('Policy Characteristics'!H:H,MATCH($C593,'Policy Characteristics'!$C:$C,0))),"",INDEX('Policy Characteristics'!H:H,MATCH($C593,'Policy Characteristics'!$C:$C,0)))</f>
        <v>0.01</v>
      </c>
      <c r="O593" s="427" t="str">
        <f>IF(ISBLANK(INDEX('Policy Characteristics'!I:I,MATCH($C593,'Policy Characteristics'!$C:$C,0))),"",INDEX('Policy Characteristics'!I:I,MATCH($C593,'Policy Characteristics'!$C:$C,0)))</f>
        <v>% reduction in energy use</v>
      </c>
      <c r="P593" s="427" t="str">
        <f>IF(ISBLANK(INDEX('Policy Characteristics'!J:J,MATCH($C593,'Policy Characteristics'!$C:$C,0))),"",INDEX('Policy Characteristics'!J:J,MATCH($C593,'Policy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3" s="427" t="str">
        <f>IF(ISBLANK(INDEX('Policy Characteristics'!K:K,MATCH($C593,'Policy Characteristics'!$C:$C,0))),"",INDEX('Policy Characteristics'!K:K,MATCH($C593,'Policy Characteristics'!$C:$C,0)))</f>
        <v>industry-ag-main.html#eff-stds</v>
      </c>
      <c r="R593" s="427" t="str">
        <f>IF(ISBLANK(INDEX('Policy Characteristics'!L:L,MATCH($C593,'Policy Characteristics'!$C:$C,0))),"",INDEX('Policy Characteristics'!L:L,MATCH($C593,'Policy Characteristics'!$C:$C,0)))</f>
        <v>industry-energy-efficiency-standards.html</v>
      </c>
    </row>
    <row r="594" spans="1:18" s="5" customFormat="1" x14ac:dyDescent="0.75">
      <c r="A594" s="427" t="str">
        <f>IF(ISBLANK(INDEX('Policy Characteristics'!A:A,MATCH($C594,'Policy Characteristics'!$C:$C,0))),"",INDEX('Policy Characteristics'!A:A,MATCH($C594,'Policy Characteristics'!$C:$C,0)))</f>
        <v>Industry</v>
      </c>
      <c r="B594" s="427" t="str">
        <f>IF(ISBLANK(INDEX('Policy Characteristics'!B:B,MATCH($C594,'Policy Characteristics'!$C:$C,0))),"",INDEX('Policy Characteristics'!B:B,MATCH($C594,'Policy Characteristics'!$C:$C,0)))</f>
        <v>Industry Energy Efficiency Standards</v>
      </c>
      <c r="C594" s="431" t="str">
        <f t="shared" si="34"/>
        <v>Percentage Improvement in Eqpt Efficiency Standards above BAU</v>
      </c>
      <c r="D594" s="9" t="s">
        <v>3271</v>
      </c>
      <c r="E594" s="53" t="s">
        <v>2480</v>
      </c>
      <c r="F594" s="211" t="s">
        <v>3233</v>
      </c>
      <c r="G594" s="53" t="s">
        <v>2486</v>
      </c>
      <c r="H594" s="54">
        <v>1148</v>
      </c>
      <c r="I594" s="53" t="s">
        <v>45</v>
      </c>
      <c r="J594" s="429" t="str">
        <f>IF(ISBLANK(INDEX('Policy Characteristics'!D:D,MATCH($C594,'Policy Characteristics'!$C:$C,0))),"",INDEX('Policy Characteristics'!D:D,MATCH($C594,'Policy Characteristics'!$C:$C,0)))</f>
        <v>Industry Energy Efficiency Standards</v>
      </c>
      <c r="K594" s="427" t="str">
        <f>IF(ISBLANK(INDEX('Policy Characteristics'!E:E,MATCH($C594,'Policy Characteristics'!$C:$C,0))),"",INDEX('Policy Characteristics'!E:E,MATCH($C594,'Policy Characteristics'!$C:$C,0)))</f>
        <v>indst efficiency standards</v>
      </c>
      <c r="L594" s="450">
        <f>IF(ISBLANK(INDEX('Policy Characteristics'!F:F,MATCH($C594,'Policy Characteristics'!$C:$C,0))),"",INDEX('Policy Characteristics'!F:F,MATCH($C594,'Policy Characteristics'!$C:$C,0)))</f>
        <v>0</v>
      </c>
      <c r="M594" s="450">
        <f>IF(ISBLANK(INDEX('Policy Characteristics'!G:G,MATCH($C594,'Policy Characteristics'!$C:$C,0))),"",INDEX('Policy Characteristics'!G:G,MATCH($C594,'Policy Characteristics'!$C:$C,0)))</f>
        <v>0.25</v>
      </c>
      <c r="N594" s="450">
        <f>IF(ISBLANK(INDEX('Policy Characteristics'!H:H,MATCH($C594,'Policy Characteristics'!$C:$C,0))),"",INDEX('Policy Characteristics'!H:H,MATCH($C594,'Policy Characteristics'!$C:$C,0)))</f>
        <v>0.01</v>
      </c>
      <c r="O594" s="427" t="str">
        <f>IF(ISBLANK(INDEX('Policy Characteristics'!I:I,MATCH($C594,'Policy Characteristics'!$C:$C,0))),"",INDEX('Policy Characteristics'!I:I,MATCH($C594,'Policy Characteristics'!$C:$C,0)))</f>
        <v>% reduction in energy use</v>
      </c>
      <c r="P594" s="427" t="str">
        <f>IF(ISBLANK(INDEX('Policy Characteristics'!J:J,MATCH($C594,'Policy Characteristics'!$C:$C,0))),"",INDEX('Policy Characteristics'!J:J,MATCH($C594,'Policy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4" s="427" t="str">
        <f>IF(ISBLANK(INDEX('Policy Characteristics'!K:K,MATCH($C594,'Policy Characteristics'!$C:$C,0))),"",INDEX('Policy Characteristics'!K:K,MATCH($C594,'Policy Characteristics'!$C:$C,0)))</f>
        <v>industry-ag-main.html#eff-stds</v>
      </c>
      <c r="R594" s="427" t="str">
        <f>IF(ISBLANK(INDEX('Policy Characteristics'!L:L,MATCH($C594,'Policy Characteristics'!$C:$C,0))),"",INDEX('Policy Characteristics'!L:L,MATCH($C594,'Policy Characteristics'!$C:$C,0)))</f>
        <v>industry-energy-efficiency-standards.html</v>
      </c>
    </row>
    <row r="595" spans="1:18" s="5" customFormat="1" x14ac:dyDescent="0.75">
      <c r="A595" s="427" t="str">
        <f>IF(ISBLANK(INDEX('Policy Characteristics'!A:A,MATCH($C595,'Policy Characteristics'!$C:$C,0))),"",INDEX('Policy Characteristics'!A:A,MATCH($C595,'Policy Characteristics'!$C:$C,0)))</f>
        <v>Industry</v>
      </c>
      <c r="B595" s="427" t="str">
        <f>IF(ISBLANK(INDEX('Policy Characteristics'!B:B,MATCH($C595,'Policy Characteristics'!$C:$C,0))),"",INDEX('Policy Characteristics'!B:B,MATCH($C595,'Policy Characteristics'!$C:$C,0)))</f>
        <v>Industry Energy Efficiency Standards</v>
      </c>
      <c r="C595" s="431" t="str">
        <f t="shared" si="34"/>
        <v>Percentage Improvement in Eqpt Efficiency Standards above BAU</v>
      </c>
      <c r="D595" s="9" t="s">
        <v>3271</v>
      </c>
      <c r="E595" s="53" t="s">
        <v>2481</v>
      </c>
      <c r="F595" s="211" t="s">
        <v>3233</v>
      </c>
      <c r="G595" s="53" t="s">
        <v>2489</v>
      </c>
      <c r="H595" s="54">
        <v>1149</v>
      </c>
      <c r="I595" s="53" t="s">
        <v>45</v>
      </c>
      <c r="J595" s="429" t="str">
        <f>IF(ISBLANK(INDEX('Policy Characteristics'!D:D,MATCH($C595,'Policy Characteristics'!$C:$C,0))),"",INDEX('Policy Characteristics'!D:D,MATCH($C595,'Policy Characteristics'!$C:$C,0)))</f>
        <v>Industry Energy Efficiency Standards</v>
      </c>
      <c r="K595" s="427" t="str">
        <f>IF(ISBLANK(INDEX('Policy Characteristics'!E:E,MATCH($C595,'Policy Characteristics'!$C:$C,0))),"",INDEX('Policy Characteristics'!E:E,MATCH($C595,'Policy Characteristics'!$C:$C,0)))</f>
        <v>indst efficiency standards</v>
      </c>
      <c r="L595" s="450">
        <f>IF(ISBLANK(INDEX('Policy Characteristics'!F:F,MATCH($C595,'Policy Characteristics'!$C:$C,0))),"",INDEX('Policy Characteristics'!F:F,MATCH($C595,'Policy Characteristics'!$C:$C,0)))</f>
        <v>0</v>
      </c>
      <c r="M595" s="450">
        <f>IF(ISBLANK(INDEX('Policy Characteristics'!G:G,MATCH($C595,'Policy Characteristics'!$C:$C,0))),"",INDEX('Policy Characteristics'!G:G,MATCH($C595,'Policy Characteristics'!$C:$C,0)))</f>
        <v>0.25</v>
      </c>
      <c r="N595" s="450">
        <f>IF(ISBLANK(INDEX('Policy Characteristics'!H:H,MATCH($C595,'Policy Characteristics'!$C:$C,0))),"",INDEX('Policy Characteristics'!H:H,MATCH($C595,'Policy Characteristics'!$C:$C,0)))</f>
        <v>0.01</v>
      </c>
      <c r="O595" s="427" t="str">
        <f>IF(ISBLANK(INDEX('Policy Characteristics'!I:I,MATCH($C595,'Policy Characteristics'!$C:$C,0))),"",INDEX('Policy Characteristics'!I:I,MATCH($C595,'Policy Characteristics'!$C:$C,0)))</f>
        <v>% reduction in energy use</v>
      </c>
      <c r="P595" s="427" t="str">
        <f>IF(ISBLANK(INDEX('Policy Characteristics'!J:J,MATCH($C595,'Policy Characteristics'!$C:$C,0))),"",INDEX('Policy Characteristics'!J:J,MATCH($C595,'Policy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5" s="427" t="str">
        <f>IF(ISBLANK(INDEX('Policy Characteristics'!K:K,MATCH($C595,'Policy Characteristics'!$C:$C,0))),"",INDEX('Policy Characteristics'!K:K,MATCH($C595,'Policy Characteristics'!$C:$C,0)))</f>
        <v>industry-ag-main.html#eff-stds</v>
      </c>
      <c r="R595" s="427" t="str">
        <f>IF(ISBLANK(INDEX('Policy Characteristics'!L:L,MATCH($C595,'Policy Characteristics'!$C:$C,0))),"",INDEX('Policy Characteristics'!L:L,MATCH($C595,'Policy Characteristics'!$C:$C,0)))</f>
        <v>industry-energy-efficiency-standards.html</v>
      </c>
    </row>
    <row r="596" spans="1:18" s="5" customFormat="1" x14ac:dyDescent="0.75">
      <c r="A596" s="427" t="str">
        <f>IF(ISBLANK(INDEX('Policy Characteristics'!A:A,MATCH($C596,'Policy Characteristics'!$C:$C,0))),"",INDEX('Policy Characteristics'!A:A,MATCH($C596,'Policy Characteristics'!$C:$C,0)))</f>
        <v>Industry</v>
      </c>
      <c r="B596" s="427" t="str">
        <f>IF(ISBLANK(INDEX('Policy Characteristics'!B:B,MATCH($C596,'Policy Characteristics'!$C:$C,0))),"",INDEX('Policy Characteristics'!B:B,MATCH($C596,'Policy Characteristics'!$C:$C,0)))</f>
        <v>Industry Energy Efficiency Standards</v>
      </c>
      <c r="C596" s="431" t="str">
        <f t="shared" si="34"/>
        <v>Percentage Improvement in Eqpt Efficiency Standards above BAU</v>
      </c>
      <c r="D596" s="9" t="s">
        <v>3271</v>
      </c>
      <c r="E596" s="53" t="s">
        <v>2482</v>
      </c>
      <c r="F596" s="211" t="s">
        <v>3233</v>
      </c>
      <c r="G596" s="53" t="s">
        <v>2490</v>
      </c>
      <c r="H596" s="54">
        <v>1150</v>
      </c>
      <c r="I596" s="53" t="s">
        <v>45</v>
      </c>
      <c r="J596" s="429" t="str">
        <f>IF(ISBLANK(INDEX('Policy Characteristics'!D:D,MATCH($C596,'Policy Characteristics'!$C:$C,0))),"",INDEX('Policy Characteristics'!D:D,MATCH($C596,'Policy Characteristics'!$C:$C,0)))</f>
        <v>Industry Energy Efficiency Standards</v>
      </c>
      <c r="K596" s="427" t="str">
        <f>IF(ISBLANK(INDEX('Policy Characteristics'!E:E,MATCH($C596,'Policy Characteristics'!$C:$C,0))),"",INDEX('Policy Characteristics'!E:E,MATCH($C596,'Policy Characteristics'!$C:$C,0)))</f>
        <v>indst efficiency standards</v>
      </c>
      <c r="L596" s="450">
        <f>IF(ISBLANK(INDEX('Policy Characteristics'!F:F,MATCH($C596,'Policy Characteristics'!$C:$C,0))),"",INDEX('Policy Characteristics'!F:F,MATCH($C596,'Policy Characteristics'!$C:$C,0)))</f>
        <v>0</v>
      </c>
      <c r="M596" s="450">
        <f>IF(ISBLANK(INDEX('Policy Characteristics'!G:G,MATCH($C596,'Policy Characteristics'!$C:$C,0))),"",INDEX('Policy Characteristics'!G:G,MATCH($C596,'Policy Characteristics'!$C:$C,0)))</f>
        <v>0.25</v>
      </c>
      <c r="N596" s="450">
        <f>IF(ISBLANK(INDEX('Policy Characteristics'!H:H,MATCH($C596,'Policy Characteristics'!$C:$C,0))),"",INDEX('Policy Characteristics'!H:H,MATCH($C596,'Policy Characteristics'!$C:$C,0)))</f>
        <v>0.01</v>
      </c>
      <c r="O596" s="427" t="str">
        <f>IF(ISBLANK(INDEX('Policy Characteristics'!I:I,MATCH($C596,'Policy Characteristics'!$C:$C,0))),"",INDEX('Policy Characteristics'!I:I,MATCH($C596,'Policy Characteristics'!$C:$C,0)))</f>
        <v>% reduction in energy use</v>
      </c>
      <c r="P596" s="427" t="str">
        <f>IF(ISBLANK(INDEX('Policy Characteristics'!J:J,MATCH($C596,'Policy Characteristics'!$C:$C,0))),"",INDEX('Policy Characteristics'!J:J,MATCH($C596,'Policy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6" s="427" t="str">
        <f>IF(ISBLANK(INDEX('Policy Characteristics'!K:K,MATCH($C596,'Policy Characteristics'!$C:$C,0))),"",INDEX('Policy Characteristics'!K:K,MATCH($C596,'Policy Characteristics'!$C:$C,0)))</f>
        <v>industry-ag-main.html#eff-stds</v>
      </c>
      <c r="R596" s="427" t="str">
        <f>IF(ISBLANK(INDEX('Policy Characteristics'!L:L,MATCH($C596,'Policy Characteristics'!$C:$C,0))),"",INDEX('Policy Characteristics'!L:L,MATCH($C596,'Policy Characteristics'!$C:$C,0)))</f>
        <v>industry-energy-efficiency-standards.html</v>
      </c>
    </row>
    <row r="597" spans="1:18" s="5" customFormat="1" x14ac:dyDescent="0.75">
      <c r="A597" s="427" t="str">
        <f>IF(ISBLANK(INDEX('Policy Characteristics'!A:A,MATCH($C597,'Policy Characteristics'!$C:$C,0))),"",INDEX('Policy Characteristics'!A:A,MATCH($C597,'Policy Characteristics'!$C:$C,0)))</f>
        <v>Industry</v>
      </c>
      <c r="B597" s="427" t="str">
        <f>IF(ISBLANK(INDEX('Policy Characteristics'!B:B,MATCH($C597,'Policy Characteristics'!$C:$C,0))),"",INDEX('Policy Characteristics'!B:B,MATCH($C597,'Policy Characteristics'!$C:$C,0)))</f>
        <v>Industry Energy Efficiency Standards</v>
      </c>
      <c r="C597" s="431" t="str">
        <f t="shared" si="34"/>
        <v>Percentage Improvement in Eqpt Efficiency Standards above BAU</v>
      </c>
      <c r="D597" s="9" t="s">
        <v>3271</v>
      </c>
      <c r="E597" s="53" t="s">
        <v>2483</v>
      </c>
      <c r="F597" s="211" t="s">
        <v>3233</v>
      </c>
      <c r="G597" s="53" t="s">
        <v>2487</v>
      </c>
      <c r="H597" s="54">
        <v>1151</v>
      </c>
      <c r="I597" s="53" t="s">
        <v>46</v>
      </c>
      <c r="J597" s="429" t="str">
        <f>IF(ISBLANK(INDEX('Policy Characteristics'!D:D,MATCH($C597,'Policy Characteristics'!$C:$C,0))),"",INDEX('Policy Characteristics'!D:D,MATCH($C597,'Policy Characteristics'!$C:$C,0)))</f>
        <v>Industry Energy Efficiency Standards</v>
      </c>
      <c r="K597" s="427" t="str">
        <f>IF(ISBLANK(INDEX('Policy Characteristics'!E:E,MATCH($C597,'Policy Characteristics'!$C:$C,0))),"",INDEX('Policy Characteristics'!E:E,MATCH($C597,'Policy Characteristics'!$C:$C,0)))</f>
        <v>indst efficiency standards</v>
      </c>
      <c r="L597" s="450">
        <f>IF(ISBLANK(INDEX('Policy Characteristics'!F:F,MATCH($C597,'Policy Characteristics'!$C:$C,0))),"",INDEX('Policy Characteristics'!F:F,MATCH($C597,'Policy Characteristics'!$C:$C,0)))</f>
        <v>0</v>
      </c>
      <c r="M597" s="450">
        <f>IF(ISBLANK(INDEX('Policy Characteristics'!G:G,MATCH($C597,'Policy Characteristics'!$C:$C,0))),"",INDEX('Policy Characteristics'!G:G,MATCH($C597,'Policy Characteristics'!$C:$C,0)))</f>
        <v>0.25</v>
      </c>
      <c r="N597" s="450">
        <f>IF(ISBLANK(INDEX('Policy Characteristics'!H:H,MATCH($C597,'Policy Characteristics'!$C:$C,0))),"",INDEX('Policy Characteristics'!H:H,MATCH($C597,'Policy Characteristics'!$C:$C,0)))</f>
        <v>0.01</v>
      </c>
      <c r="O597" s="427" t="str">
        <f>IF(ISBLANK(INDEX('Policy Characteristics'!I:I,MATCH($C597,'Policy Characteristics'!$C:$C,0))),"",INDEX('Policy Characteristics'!I:I,MATCH($C597,'Policy Characteristics'!$C:$C,0)))</f>
        <v>% reduction in energy use</v>
      </c>
      <c r="P597" s="427" t="str">
        <f>IF(ISBLANK(INDEX('Policy Characteristics'!J:J,MATCH($C597,'Policy Characteristics'!$C:$C,0))),"",INDEX('Policy Characteristics'!J:J,MATCH($C597,'Policy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7" s="427" t="str">
        <f>IF(ISBLANK(INDEX('Policy Characteristics'!K:K,MATCH($C597,'Policy Characteristics'!$C:$C,0))),"",INDEX('Policy Characteristics'!K:K,MATCH($C597,'Policy Characteristics'!$C:$C,0)))</f>
        <v>industry-ag-main.html#eff-stds</v>
      </c>
      <c r="R597" s="427" t="str">
        <f>IF(ISBLANK(INDEX('Policy Characteristics'!L:L,MATCH($C597,'Policy Characteristics'!$C:$C,0))),"",INDEX('Policy Characteristics'!L:L,MATCH($C597,'Policy Characteristics'!$C:$C,0)))</f>
        <v>industry-energy-efficiency-standards.html</v>
      </c>
    </row>
    <row r="598" spans="1:18" s="5" customFormat="1" x14ac:dyDescent="0.75">
      <c r="A598" s="427" t="str">
        <f>IF(ISBLANK(INDEX('Policy Characteristics'!A:A,MATCH($C598,'Policy Characteristics'!$C:$C,0))),"",INDEX('Policy Characteristics'!A:A,MATCH($C598,'Policy Characteristics'!$C:$C,0)))</f>
        <v>Industry</v>
      </c>
      <c r="B598" s="427" t="str">
        <f>IF(ISBLANK(INDEX('Policy Characteristics'!B:B,MATCH($C598,'Policy Characteristics'!$C:$C,0))),"",INDEX('Policy Characteristics'!B:B,MATCH($C598,'Policy Characteristics'!$C:$C,0)))</f>
        <v>Industry Energy Efficiency Standards</v>
      </c>
      <c r="C598" s="431" t="str">
        <f t="shared" si="34"/>
        <v>Percentage Improvement in Eqpt Efficiency Standards above BAU</v>
      </c>
      <c r="D598" s="9" t="s">
        <v>3271</v>
      </c>
      <c r="E598" s="53" t="s">
        <v>2484</v>
      </c>
      <c r="F598" s="211" t="s">
        <v>3233</v>
      </c>
      <c r="G598" s="53" t="s">
        <v>2488</v>
      </c>
      <c r="H598" s="54">
        <v>1152</v>
      </c>
      <c r="I598" s="53" t="s">
        <v>45</v>
      </c>
      <c r="J598" s="429" t="str">
        <f>IF(ISBLANK(INDEX('Policy Characteristics'!D:D,MATCH($C598,'Policy Characteristics'!$C:$C,0))),"",INDEX('Policy Characteristics'!D:D,MATCH($C598,'Policy Characteristics'!$C:$C,0)))</f>
        <v>Industry Energy Efficiency Standards</v>
      </c>
      <c r="K598" s="427" t="str">
        <f>IF(ISBLANK(INDEX('Policy Characteristics'!E:E,MATCH($C598,'Policy Characteristics'!$C:$C,0))),"",INDEX('Policy Characteristics'!E:E,MATCH($C598,'Policy Characteristics'!$C:$C,0)))</f>
        <v>indst efficiency standards</v>
      </c>
      <c r="L598" s="450">
        <f>IF(ISBLANK(INDEX('Policy Characteristics'!F:F,MATCH($C598,'Policy Characteristics'!$C:$C,0))),"",INDEX('Policy Characteristics'!F:F,MATCH($C598,'Policy Characteristics'!$C:$C,0)))</f>
        <v>0</v>
      </c>
      <c r="M598" s="450">
        <f>IF(ISBLANK(INDEX('Policy Characteristics'!G:G,MATCH($C598,'Policy Characteristics'!$C:$C,0))),"",INDEX('Policy Characteristics'!G:G,MATCH($C598,'Policy Characteristics'!$C:$C,0)))</f>
        <v>0.25</v>
      </c>
      <c r="N598" s="450">
        <f>IF(ISBLANK(INDEX('Policy Characteristics'!H:H,MATCH($C598,'Policy Characteristics'!$C:$C,0))),"",INDEX('Policy Characteristics'!H:H,MATCH($C598,'Policy Characteristics'!$C:$C,0)))</f>
        <v>0.01</v>
      </c>
      <c r="O598" s="427" t="str">
        <f>IF(ISBLANK(INDEX('Policy Characteristics'!I:I,MATCH($C598,'Policy Characteristics'!$C:$C,0))),"",INDEX('Policy Characteristics'!I:I,MATCH($C598,'Policy Characteristics'!$C:$C,0)))</f>
        <v>% reduction in energy use</v>
      </c>
      <c r="P598" s="427" t="str">
        <f>IF(ISBLANK(INDEX('Policy Characteristics'!J:J,MATCH($C598,'Policy Characteristics'!$C:$C,0))),"",INDEX('Policy Characteristics'!J:J,MATCH($C598,'Policy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8" s="427" t="str">
        <f>IF(ISBLANK(INDEX('Policy Characteristics'!K:K,MATCH($C598,'Policy Characteristics'!$C:$C,0))),"",INDEX('Policy Characteristics'!K:K,MATCH($C598,'Policy Characteristics'!$C:$C,0)))</f>
        <v>industry-ag-main.html#eff-stds</v>
      </c>
      <c r="R598" s="427" t="str">
        <f>IF(ISBLANK(INDEX('Policy Characteristics'!L:L,MATCH($C598,'Policy Characteristics'!$C:$C,0))),"",INDEX('Policy Characteristics'!L:L,MATCH($C598,'Policy Characteristics'!$C:$C,0)))</f>
        <v>industry-energy-efficiency-standards.html</v>
      </c>
    </row>
    <row r="599" spans="1:18" s="5" customFormat="1" x14ac:dyDescent="0.75">
      <c r="A599" s="427" t="str">
        <f>IF(ISBLANK(INDEX('Policy Characteristics'!A:A,MATCH($C599,'Policy Characteristics'!$C:$C,0))),"",INDEX('Policy Characteristics'!A:A,MATCH($C599,'Policy Characteristics'!$C:$C,0)))</f>
        <v>Industry</v>
      </c>
      <c r="B599" s="427" t="str">
        <f>IF(ISBLANK(INDEX('Policy Characteristics'!B:B,MATCH($C599,'Policy Characteristics'!$C:$C,0))),"",INDEX('Policy Characteristics'!B:B,MATCH($C599,'Policy Characteristics'!$C:$C,0)))</f>
        <v>Industry Energy Efficiency Standards</v>
      </c>
      <c r="C599" s="431" t="str">
        <f t="shared" si="34"/>
        <v>Percentage Improvement in Eqpt Efficiency Standards above BAU</v>
      </c>
      <c r="D599" s="9" t="s">
        <v>3271</v>
      </c>
      <c r="E599" s="53" t="s">
        <v>2485</v>
      </c>
      <c r="F599" s="211" t="s">
        <v>3233</v>
      </c>
      <c r="G599" s="53" t="s">
        <v>2491</v>
      </c>
      <c r="H599" s="54">
        <v>1153</v>
      </c>
      <c r="I599" s="53" t="s">
        <v>46</v>
      </c>
      <c r="J599" s="429" t="str">
        <f>IF(ISBLANK(INDEX('Policy Characteristics'!D:D,MATCH($C599,'Policy Characteristics'!$C:$C,0))),"",INDEX('Policy Characteristics'!D:D,MATCH($C599,'Policy Characteristics'!$C:$C,0)))</f>
        <v>Industry Energy Efficiency Standards</v>
      </c>
      <c r="K599" s="427" t="str">
        <f>IF(ISBLANK(INDEX('Policy Characteristics'!E:E,MATCH($C599,'Policy Characteristics'!$C:$C,0))),"",INDEX('Policy Characteristics'!E:E,MATCH($C599,'Policy Characteristics'!$C:$C,0)))</f>
        <v>indst efficiency standards</v>
      </c>
      <c r="L599" s="450">
        <f>IF(ISBLANK(INDEX('Policy Characteristics'!F:F,MATCH($C599,'Policy Characteristics'!$C:$C,0))),"",INDEX('Policy Characteristics'!F:F,MATCH($C599,'Policy Characteristics'!$C:$C,0)))</f>
        <v>0</v>
      </c>
      <c r="M599" s="450">
        <f>IF(ISBLANK(INDEX('Policy Characteristics'!G:G,MATCH($C599,'Policy Characteristics'!$C:$C,0))),"",INDEX('Policy Characteristics'!G:G,MATCH($C599,'Policy Characteristics'!$C:$C,0)))</f>
        <v>0.25</v>
      </c>
      <c r="N599" s="450">
        <f>IF(ISBLANK(INDEX('Policy Characteristics'!H:H,MATCH($C599,'Policy Characteristics'!$C:$C,0))),"",INDEX('Policy Characteristics'!H:H,MATCH($C599,'Policy Characteristics'!$C:$C,0)))</f>
        <v>0.01</v>
      </c>
      <c r="O599" s="427" t="str">
        <f>IF(ISBLANK(INDEX('Policy Characteristics'!I:I,MATCH($C599,'Policy Characteristics'!$C:$C,0))),"",INDEX('Policy Characteristics'!I:I,MATCH($C599,'Policy Characteristics'!$C:$C,0)))</f>
        <v>% reduction in energy use</v>
      </c>
      <c r="P599" s="427" t="str">
        <f>IF(ISBLANK(INDEX('Policy Characteristics'!J:J,MATCH($C599,'Policy Characteristics'!$C:$C,0))),"",INDEX('Policy Characteristics'!J:J,MATCH($C599,'Policy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9" s="427" t="str">
        <f>IF(ISBLANK(INDEX('Policy Characteristics'!K:K,MATCH($C599,'Policy Characteristics'!$C:$C,0))),"",INDEX('Policy Characteristics'!K:K,MATCH($C599,'Policy Characteristics'!$C:$C,0)))</f>
        <v>industry-ag-main.html#eff-stds</v>
      </c>
      <c r="R599" s="427" t="str">
        <f>IF(ISBLANK(INDEX('Policy Characteristics'!L:L,MATCH($C599,'Policy Characteristics'!$C:$C,0))),"",INDEX('Policy Characteristics'!L:L,MATCH($C599,'Policy Characteristics'!$C:$C,0)))</f>
        <v>industry-energy-efficiency-standards.html</v>
      </c>
    </row>
    <row r="600" spans="1:18" s="5" customFormat="1" x14ac:dyDescent="0.75">
      <c r="A600" s="427" t="str">
        <f>IF(ISBLANK(INDEX('Policy Characteristics'!A:A,MATCH($C600,'Policy Characteristics'!$C:$C,0))),"",INDEX('Policy Characteristics'!A:A,MATCH($C600,'Policy Characteristics'!$C:$C,0)))</f>
        <v>Industry</v>
      </c>
      <c r="B600" s="427" t="str">
        <f>IF(ISBLANK(INDEX('Policy Characteristics'!B:B,MATCH($C600,'Policy Characteristics'!$C:$C,0))),"",INDEX('Policy Characteristics'!B:B,MATCH($C600,'Policy Characteristics'!$C:$C,0)))</f>
        <v>Industry Energy Efficiency Standards</v>
      </c>
      <c r="C600" s="431" t="str">
        <f t="shared" si="34"/>
        <v>Percentage Improvement in Eqpt Efficiency Standards above BAU</v>
      </c>
      <c r="D600" s="9" t="s">
        <v>3271</v>
      </c>
      <c r="E600" s="53" t="s">
        <v>2837</v>
      </c>
      <c r="F600" s="211" t="s">
        <v>3233</v>
      </c>
      <c r="G600" s="53" t="s">
        <v>2840</v>
      </c>
      <c r="H600" s="54">
        <v>1154</v>
      </c>
      <c r="I600" s="53" t="s">
        <v>46</v>
      </c>
      <c r="J600" s="429" t="str">
        <f>IF(ISBLANK(INDEX('Policy Characteristics'!D:D,MATCH($C600,'Policy Characteristics'!$C:$C,0))),"",INDEX('Policy Characteristics'!D:D,MATCH($C600,'Policy Characteristics'!$C:$C,0)))</f>
        <v>Industry Energy Efficiency Standards</v>
      </c>
      <c r="K600" s="427" t="str">
        <f>IF(ISBLANK(INDEX('Policy Characteristics'!E:E,MATCH($C600,'Policy Characteristics'!$C:$C,0))),"",INDEX('Policy Characteristics'!E:E,MATCH($C600,'Policy Characteristics'!$C:$C,0)))</f>
        <v>indst efficiency standards</v>
      </c>
      <c r="L600" s="450">
        <f>IF(ISBLANK(INDEX('Policy Characteristics'!F:F,MATCH($C600,'Policy Characteristics'!$C:$C,0))),"",INDEX('Policy Characteristics'!F:F,MATCH($C600,'Policy Characteristics'!$C:$C,0)))</f>
        <v>0</v>
      </c>
      <c r="M600" s="450">
        <f>IF(ISBLANK(INDEX('Policy Characteristics'!G:G,MATCH($C600,'Policy Characteristics'!$C:$C,0))),"",INDEX('Policy Characteristics'!G:G,MATCH($C600,'Policy Characteristics'!$C:$C,0)))</f>
        <v>0.25</v>
      </c>
      <c r="N600" s="450">
        <f>IF(ISBLANK(INDEX('Policy Characteristics'!H:H,MATCH($C600,'Policy Characteristics'!$C:$C,0))),"",INDEX('Policy Characteristics'!H:H,MATCH($C600,'Policy Characteristics'!$C:$C,0)))</f>
        <v>0.01</v>
      </c>
      <c r="O600" s="427" t="str">
        <f>IF(ISBLANK(INDEX('Policy Characteristics'!I:I,MATCH($C600,'Policy Characteristics'!$C:$C,0))),"",INDEX('Policy Characteristics'!I:I,MATCH($C600,'Policy Characteristics'!$C:$C,0)))</f>
        <v>% reduction in energy use</v>
      </c>
      <c r="P600" s="427" t="str">
        <f>IF(ISBLANK(INDEX('Policy Characteristics'!J:J,MATCH($C600,'Policy Characteristics'!$C:$C,0))),"",INDEX('Policy Characteristics'!J:J,MATCH($C600,'Policy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0" s="427" t="str">
        <f>IF(ISBLANK(INDEX('Policy Characteristics'!K:K,MATCH($C600,'Policy Characteristics'!$C:$C,0))),"",INDEX('Policy Characteristics'!K:K,MATCH($C600,'Policy Characteristics'!$C:$C,0)))</f>
        <v>industry-ag-main.html#eff-stds</v>
      </c>
      <c r="R600" s="427" t="str">
        <f>IF(ISBLANK(INDEX('Policy Characteristics'!L:L,MATCH($C600,'Policy Characteristics'!$C:$C,0))),"",INDEX('Policy Characteristics'!L:L,MATCH($C600,'Policy Characteristics'!$C:$C,0)))</f>
        <v>industry-energy-efficiency-standards.html</v>
      </c>
    </row>
    <row r="601" spans="1:18" s="5" customFormat="1" x14ac:dyDescent="0.75">
      <c r="A601" s="427" t="str">
        <f>IF(ISBLANK(INDEX('Policy Characteristics'!A:A,MATCH($C601,'Policy Characteristics'!$C:$C,0))),"",INDEX('Policy Characteristics'!A:A,MATCH($C601,'Policy Characteristics'!$C:$C,0)))</f>
        <v>Industry</v>
      </c>
      <c r="B601" s="427" t="str">
        <f>IF(ISBLANK(INDEX('Policy Characteristics'!B:B,MATCH($C601,'Policy Characteristics'!$C:$C,0))),"",INDEX('Policy Characteristics'!B:B,MATCH($C601,'Policy Characteristics'!$C:$C,0)))</f>
        <v>Industry Energy Efficiency Standards</v>
      </c>
      <c r="C601" s="431" t="str">
        <f t="shared" si="34"/>
        <v>Percentage Improvement in Eqpt Efficiency Standards above BAU</v>
      </c>
      <c r="D601" s="9" t="s">
        <v>3271</v>
      </c>
      <c r="E601" s="53" t="s">
        <v>2838</v>
      </c>
      <c r="F601" s="211" t="s">
        <v>3233</v>
      </c>
      <c r="G601" s="53" t="s">
        <v>2842</v>
      </c>
      <c r="H601" s="54">
        <v>1155</v>
      </c>
      <c r="I601" s="53" t="s">
        <v>45</v>
      </c>
      <c r="J601" s="429" t="str">
        <f>IF(ISBLANK(INDEX('Policy Characteristics'!D:D,MATCH($C601,'Policy Characteristics'!$C:$C,0))),"",INDEX('Policy Characteristics'!D:D,MATCH($C601,'Policy Characteristics'!$C:$C,0)))</f>
        <v>Industry Energy Efficiency Standards</v>
      </c>
      <c r="K601" s="427" t="str">
        <f>IF(ISBLANK(INDEX('Policy Characteristics'!E:E,MATCH($C601,'Policy Characteristics'!$C:$C,0))),"",INDEX('Policy Characteristics'!E:E,MATCH($C601,'Policy Characteristics'!$C:$C,0)))</f>
        <v>indst efficiency standards</v>
      </c>
      <c r="L601" s="450">
        <f>IF(ISBLANK(INDEX('Policy Characteristics'!F:F,MATCH($C601,'Policy Characteristics'!$C:$C,0))),"",INDEX('Policy Characteristics'!F:F,MATCH($C601,'Policy Characteristics'!$C:$C,0)))</f>
        <v>0</v>
      </c>
      <c r="M601" s="450">
        <f>IF(ISBLANK(INDEX('Policy Characteristics'!G:G,MATCH($C601,'Policy Characteristics'!$C:$C,0))),"",INDEX('Policy Characteristics'!G:G,MATCH($C601,'Policy Characteristics'!$C:$C,0)))</f>
        <v>0.25</v>
      </c>
      <c r="N601" s="450">
        <f>IF(ISBLANK(INDEX('Policy Characteristics'!H:H,MATCH($C601,'Policy Characteristics'!$C:$C,0))),"",INDEX('Policy Characteristics'!H:H,MATCH($C601,'Policy Characteristics'!$C:$C,0)))</f>
        <v>0.01</v>
      </c>
      <c r="O601" s="427" t="str">
        <f>IF(ISBLANK(INDEX('Policy Characteristics'!I:I,MATCH($C601,'Policy Characteristics'!$C:$C,0))),"",INDEX('Policy Characteristics'!I:I,MATCH($C601,'Policy Characteristics'!$C:$C,0)))</f>
        <v>% reduction in energy use</v>
      </c>
      <c r="P601" s="427" t="str">
        <f>IF(ISBLANK(INDEX('Policy Characteristics'!J:J,MATCH($C601,'Policy Characteristics'!$C:$C,0))),"",INDEX('Policy Characteristics'!J:J,MATCH($C601,'Policy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1" s="427" t="str">
        <f>IF(ISBLANK(INDEX('Policy Characteristics'!K:K,MATCH($C601,'Policy Characteristics'!$C:$C,0))),"",INDEX('Policy Characteristics'!K:K,MATCH($C601,'Policy Characteristics'!$C:$C,0)))</f>
        <v>industry-ag-main.html#eff-stds</v>
      </c>
      <c r="R601" s="427" t="str">
        <f>IF(ISBLANK(INDEX('Policy Characteristics'!L:L,MATCH($C601,'Policy Characteristics'!$C:$C,0))),"",INDEX('Policy Characteristics'!L:L,MATCH($C601,'Policy Characteristics'!$C:$C,0)))</f>
        <v>industry-energy-efficiency-standards.html</v>
      </c>
    </row>
    <row r="602" spans="1:18" s="5" customFormat="1" x14ac:dyDescent="0.75">
      <c r="A602" s="427" t="str">
        <f>IF(ISBLANK(INDEX('Policy Characteristics'!A:A,MATCH($C602,'Policy Characteristics'!$C:$C,0))),"",INDEX('Policy Characteristics'!A:A,MATCH($C602,'Policy Characteristics'!$C:$C,0)))</f>
        <v>Industry</v>
      </c>
      <c r="B602" s="427" t="str">
        <f>IF(ISBLANK(INDEX('Policy Characteristics'!B:B,MATCH($C602,'Policy Characteristics'!$C:$C,0))),"",INDEX('Policy Characteristics'!B:B,MATCH($C602,'Policy Characteristics'!$C:$C,0)))</f>
        <v>Industry Energy Efficiency Standards</v>
      </c>
      <c r="C602" s="431" t="str">
        <f t="shared" si="34"/>
        <v>Percentage Improvement in Eqpt Efficiency Standards above BAU</v>
      </c>
      <c r="D602" s="9" t="s">
        <v>3271</v>
      </c>
      <c r="E602" s="53" t="s">
        <v>2839</v>
      </c>
      <c r="F602" s="211" t="s">
        <v>3233</v>
      </c>
      <c r="G602" s="53" t="s">
        <v>2843</v>
      </c>
      <c r="H602" s="54">
        <v>1156</v>
      </c>
      <c r="I602" s="53" t="s">
        <v>45</v>
      </c>
      <c r="J602" s="429" t="str">
        <f>IF(ISBLANK(INDEX('Policy Characteristics'!D:D,MATCH($C602,'Policy Characteristics'!$C:$C,0))),"",INDEX('Policy Characteristics'!D:D,MATCH($C602,'Policy Characteristics'!$C:$C,0)))</f>
        <v>Industry Energy Efficiency Standards</v>
      </c>
      <c r="K602" s="427" t="str">
        <f>IF(ISBLANK(INDEX('Policy Characteristics'!E:E,MATCH($C602,'Policy Characteristics'!$C:$C,0))),"",INDEX('Policy Characteristics'!E:E,MATCH($C602,'Policy Characteristics'!$C:$C,0)))</f>
        <v>indst efficiency standards</v>
      </c>
      <c r="L602" s="450">
        <f>IF(ISBLANK(INDEX('Policy Characteristics'!F:F,MATCH($C602,'Policy Characteristics'!$C:$C,0))),"",INDEX('Policy Characteristics'!F:F,MATCH($C602,'Policy Characteristics'!$C:$C,0)))</f>
        <v>0</v>
      </c>
      <c r="M602" s="450">
        <f>IF(ISBLANK(INDEX('Policy Characteristics'!G:G,MATCH($C602,'Policy Characteristics'!$C:$C,0))),"",INDEX('Policy Characteristics'!G:G,MATCH($C602,'Policy Characteristics'!$C:$C,0)))</f>
        <v>0.25</v>
      </c>
      <c r="N602" s="450">
        <f>IF(ISBLANK(INDEX('Policy Characteristics'!H:H,MATCH($C602,'Policy Characteristics'!$C:$C,0))),"",INDEX('Policy Characteristics'!H:H,MATCH($C602,'Policy Characteristics'!$C:$C,0)))</f>
        <v>0.01</v>
      </c>
      <c r="O602" s="427" t="str">
        <f>IF(ISBLANK(INDEX('Policy Characteristics'!I:I,MATCH($C602,'Policy Characteristics'!$C:$C,0))),"",INDEX('Policy Characteristics'!I:I,MATCH($C602,'Policy Characteristics'!$C:$C,0)))</f>
        <v>% reduction in energy use</v>
      </c>
      <c r="P602" s="427" t="str">
        <f>IF(ISBLANK(INDEX('Policy Characteristics'!J:J,MATCH($C602,'Policy Characteristics'!$C:$C,0))),"",INDEX('Policy Characteristics'!J:J,MATCH($C602,'Policy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2" s="427" t="str">
        <f>IF(ISBLANK(INDEX('Policy Characteristics'!K:K,MATCH($C602,'Policy Characteristics'!$C:$C,0))),"",INDEX('Policy Characteristics'!K:K,MATCH($C602,'Policy Characteristics'!$C:$C,0)))</f>
        <v>industry-ag-main.html#eff-stds</v>
      </c>
      <c r="R602" s="427" t="str">
        <f>IF(ISBLANK(INDEX('Policy Characteristics'!L:L,MATCH($C602,'Policy Characteristics'!$C:$C,0))),"",INDEX('Policy Characteristics'!L:L,MATCH($C602,'Policy Characteristics'!$C:$C,0)))</f>
        <v>industry-energy-efficiency-standards.html</v>
      </c>
    </row>
    <row r="603" spans="1:18" s="5" customFormat="1" x14ac:dyDescent="0.75">
      <c r="A603" s="427" t="str">
        <f>IF(ISBLANK(INDEX('Policy Characteristics'!A:A,MATCH($C603,'Policy Characteristics'!$C:$C,0))),"",INDEX('Policy Characteristics'!A:A,MATCH($C603,'Policy Characteristics'!$C:$C,0)))</f>
        <v>Industry</v>
      </c>
      <c r="B603" s="427" t="str">
        <f>IF(ISBLANK(INDEX('Policy Characteristics'!B:B,MATCH($C603,'Policy Characteristics'!$C:$C,0))),"",INDEX('Policy Characteristics'!B:B,MATCH($C603,'Policy Characteristics'!$C:$C,0)))</f>
        <v>Industry Energy Efficiency Standards</v>
      </c>
      <c r="C603" s="431" t="str">
        <f t="shared" si="34"/>
        <v>Percentage Improvement in Eqpt Efficiency Standards above BAU</v>
      </c>
      <c r="D603" s="9" t="s">
        <v>3271</v>
      </c>
      <c r="E603" s="53" t="s">
        <v>2836</v>
      </c>
      <c r="F603" s="211" t="s">
        <v>3233</v>
      </c>
      <c r="G603" s="53" t="s">
        <v>2841</v>
      </c>
      <c r="H603" s="54">
        <v>1157</v>
      </c>
      <c r="I603" s="53" t="s">
        <v>46</v>
      </c>
      <c r="J603" s="429" t="str">
        <f>IF(ISBLANK(INDEX('Policy Characteristics'!D:D,MATCH($C603,'Policy Characteristics'!$C:$C,0))),"",INDEX('Policy Characteristics'!D:D,MATCH($C603,'Policy Characteristics'!$C:$C,0)))</f>
        <v>Industry Energy Efficiency Standards</v>
      </c>
      <c r="K603" s="427" t="str">
        <f>IF(ISBLANK(INDEX('Policy Characteristics'!E:E,MATCH($C603,'Policy Characteristics'!$C:$C,0))),"",INDEX('Policy Characteristics'!E:E,MATCH($C603,'Policy Characteristics'!$C:$C,0)))</f>
        <v>indst efficiency standards</v>
      </c>
      <c r="L603" s="450">
        <f>IF(ISBLANK(INDEX('Policy Characteristics'!F:F,MATCH($C603,'Policy Characteristics'!$C:$C,0))),"",INDEX('Policy Characteristics'!F:F,MATCH($C603,'Policy Characteristics'!$C:$C,0)))</f>
        <v>0</v>
      </c>
      <c r="M603" s="450">
        <f>IF(ISBLANK(INDEX('Policy Characteristics'!G:G,MATCH($C603,'Policy Characteristics'!$C:$C,0))),"",INDEX('Policy Characteristics'!G:G,MATCH($C603,'Policy Characteristics'!$C:$C,0)))</f>
        <v>0.25</v>
      </c>
      <c r="N603" s="450">
        <f>IF(ISBLANK(INDEX('Policy Characteristics'!H:H,MATCH($C603,'Policy Characteristics'!$C:$C,0))),"",INDEX('Policy Characteristics'!H:H,MATCH($C603,'Policy Characteristics'!$C:$C,0)))</f>
        <v>0.01</v>
      </c>
      <c r="O603" s="427" t="str">
        <f>IF(ISBLANK(INDEX('Policy Characteristics'!I:I,MATCH($C603,'Policy Characteristics'!$C:$C,0))),"",INDEX('Policy Characteristics'!I:I,MATCH($C603,'Policy Characteristics'!$C:$C,0)))</f>
        <v>% reduction in energy use</v>
      </c>
      <c r="P603" s="427" t="str">
        <f>IF(ISBLANK(INDEX('Policy Characteristics'!J:J,MATCH($C603,'Policy Characteristics'!$C:$C,0))),"",INDEX('Policy Characteristics'!J:J,MATCH($C603,'Policy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3" s="427" t="str">
        <f>IF(ISBLANK(INDEX('Policy Characteristics'!K:K,MATCH($C603,'Policy Characteristics'!$C:$C,0))),"",INDEX('Policy Characteristics'!K:K,MATCH($C603,'Policy Characteristics'!$C:$C,0)))</f>
        <v>industry-ag-main.html#eff-stds</v>
      </c>
      <c r="R603" s="427" t="str">
        <f>IF(ISBLANK(INDEX('Policy Characteristics'!L:L,MATCH($C603,'Policy Characteristics'!$C:$C,0))),"",INDEX('Policy Characteristics'!L:L,MATCH($C603,'Policy Characteristics'!$C:$C,0)))</f>
        <v>industry-energy-efficiency-standards.html</v>
      </c>
    </row>
    <row r="604" spans="1:18" s="5" customFormat="1" x14ac:dyDescent="0.75">
      <c r="A604" s="427" t="str">
        <f>IF(ISBLANK(INDEX('Policy Characteristics'!A:A,MATCH($C604,'Policy Characteristics'!$C:$C,0))),"",INDEX('Policy Characteristics'!A:A,MATCH($C604,'Policy Characteristics'!$C:$C,0)))</f>
        <v>Industry</v>
      </c>
      <c r="B604" s="427" t="str">
        <f>IF(ISBLANK(INDEX('Policy Characteristics'!B:B,MATCH($C604,'Policy Characteristics'!$C:$C,0))),"",INDEX('Policy Characteristics'!B:B,MATCH($C604,'Policy Characteristics'!$C:$C,0)))</f>
        <v>Industry Energy Efficiency Standards</v>
      </c>
      <c r="C604" s="431" t="str">
        <f t="shared" si="34"/>
        <v>Percentage Improvement in Eqpt Efficiency Standards above BAU</v>
      </c>
      <c r="D604" s="9" t="s">
        <v>3272</v>
      </c>
      <c r="E604" s="53" t="s">
        <v>2480</v>
      </c>
      <c r="F604" s="211" t="s">
        <v>3234</v>
      </c>
      <c r="G604" s="53" t="s">
        <v>2486</v>
      </c>
      <c r="H604" s="54">
        <v>1158</v>
      </c>
      <c r="I604" s="53" t="s">
        <v>45</v>
      </c>
      <c r="J604" s="429" t="str">
        <f>IF(ISBLANK(INDEX('Policy Characteristics'!D:D,MATCH($C604,'Policy Characteristics'!$C:$C,0))),"",INDEX('Policy Characteristics'!D:D,MATCH($C604,'Policy Characteristics'!$C:$C,0)))</f>
        <v>Industry Energy Efficiency Standards</v>
      </c>
      <c r="K604" s="427" t="str">
        <f>IF(ISBLANK(INDEX('Policy Characteristics'!E:E,MATCH($C604,'Policy Characteristics'!$C:$C,0))),"",INDEX('Policy Characteristics'!E:E,MATCH($C604,'Policy Characteristics'!$C:$C,0)))</f>
        <v>indst efficiency standards</v>
      </c>
      <c r="L604" s="450">
        <f>IF(ISBLANK(INDEX('Policy Characteristics'!F:F,MATCH($C604,'Policy Characteristics'!$C:$C,0))),"",INDEX('Policy Characteristics'!F:F,MATCH($C604,'Policy Characteristics'!$C:$C,0)))</f>
        <v>0</v>
      </c>
      <c r="M604" s="450">
        <f>IF(ISBLANK(INDEX('Policy Characteristics'!G:G,MATCH($C604,'Policy Characteristics'!$C:$C,0))),"",INDEX('Policy Characteristics'!G:G,MATCH($C604,'Policy Characteristics'!$C:$C,0)))</f>
        <v>0.25</v>
      </c>
      <c r="N604" s="450">
        <f>IF(ISBLANK(INDEX('Policy Characteristics'!H:H,MATCH($C604,'Policy Characteristics'!$C:$C,0))),"",INDEX('Policy Characteristics'!H:H,MATCH($C604,'Policy Characteristics'!$C:$C,0)))</f>
        <v>0.01</v>
      </c>
      <c r="O604" s="427" t="str">
        <f>IF(ISBLANK(INDEX('Policy Characteristics'!I:I,MATCH($C604,'Policy Characteristics'!$C:$C,0))),"",INDEX('Policy Characteristics'!I:I,MATCH($C604,'Policy Characteristics'!$C:$C,0)))</f>
        <v>% reduction in energy use</v>
      </c>
      <c r="P604" s="427" t="str">
        <f>IF(ISBLANK(INDEX('Policy Characteristics'!J:J,MATCH($C604,'Policy Characteristics'!$C:$C,0))),"",INDEX('Policy Characteristics'!J:J,MATCH($C604,'Policy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4" s="427" t="str">
        <f>IF(ISBLANK(INDEX('Policy Characteristics'!K:K,MATCH($C604,'Policy Characteristics'!$C:$C,0))),"",INDEX('Policy Characteristics'!K:K,MATCH($C604,'Policy Characteristics'!$C:$C,0)))</f>
        <v>industry-ag-main.html#eff-stds</v>
      </c>
      <c r="R604" s="427" t="str">
        <f>IF(ISBLANK(INDEX('Policy Characteristics'!L:L,MATCH($C604,'Policy Characteristics'!$C:$C,0))),"",INDEX('Policy Characteristics'!L:L,MATCH($C604,'Policy Characteristics'!$C:$C,0)))</f>
        <v>industry-energy-efficiency-standards.html</v>
      </c>
    </row>
    <row r="605" spans="1:18" s="5" customFormat="1" x14ac:dyDescent="0.75">
      <c r="A605" s="427" t="str">
        <f>IF(ISBLANK(INDEX('Policy Characteristics'!A:A,MATCH($C605,'Policy Characteristics'!$C:$C,0))),"",INDEX('Policy Characteristics'!A:A,MATCH($C605,'Policy Characteristics'!$C:$C,0)))</f>
        <v>Industry</v>
      </c>
      <c r="B605" s="427" t="str">
        <f>IF(ISBLANK(INDEX('Policy Characteristics'!B:B,MATCH($C605,'Policy Characteristics'!$C:$C,0))),"",INDEX('Policy Characteristics'!B:B,MATCH($C605,'Policy Characteristics'!$C:$C,0)))</f>
        <v>Industry Energy Efficiency Standards</v>
      </c>
      <c r="C605" s="431" t="str">
        <f t="shared" si="34"/>
        <v>Percentage Improvement in Eqpt Efficiency Standards above BAU</v>
      </c>
      <c r="D605" s="9" t="s">
        <v>3272</v>
      </c>
      <c r="E605" s="53" t="s">
        <v>2481</v>
      </c>
      <c r="F605" s="211" t="s">
        <v>3234</v>
      </c>
      <c r="G605" s="53" t="s">
        <v>2489</v>
      </c>
      <c r="H605" s="54">
        <v>1159</v>
      </c>
      <c r="I605" s="53" t="s">
        <v>45</v>
      </c>
      <c r="J605" s="429" t="str">
        <f>IF(ISBLANK(INDEX('Policy Characteristics'!D:D,MATCH($C605,'Policy Characteristics'!$C:$C,0))),"",INDEX('Policy Characteristics'!D:D,MATCH($C605,'Policy Characteristics'!$C:$C,0)))</f>
        <v>Industry Energy Efficiency Standards</v>
      </c>
      <c r="K605" s="427" t="str">
        <f>IF(ISBLANK(INDEX('Policy Characteristics'!E:E,MATCH($C605,'Policy Characteristics'!$C:$C,0))),"",INDEX('Policy Characteristics'!E:E,MATCH($C605,'Policy Characteristics'!$C:$C,0)))</f>
        <v>indst efficiency standards</v>
      </c>
      <c r="L605" s="450">
        <f>IF(ISBLANK(INDEX('Policy Characteristics'!F:F,MATCH($C605,'Policy Characteristics'!$C:$C,0))),"",INDEX('Policy Characteristics'!F:F,MATCH($C605,'Policy Characteristics'!$C:$C,0)))</f>
        <v>0</v>
      </c>
      <c r="M605" s="450">
        <f>IF(ISBLANK(INDEX('Policy Characteristics'!G:G,MATCH($C605,'Policy Characteristics'!$C:$C,0))),"",INDEX('Policy Characteristics'!G:G,MATCH($C605,'Policy Characteristics'!$C:$C,0)))</f>
        <v>0.25</v>
      </c>
      <c r="N605" s="450">
        <f>IF(ISBLANK(INDEX('Policy Characteristics'!H:H,MATCH($C605,'Policy Characteristics'!$C:$C,0))),"",INDEX('Policy Characteristics'!H:H,MATCH($C605,'Policy Characteristics'!$C:$C,0)))</f>
        <v>0.01</v>
      </c>
      <c r="O605" s="427" t="str">
        <f>IF(ISBLANK(INDEX('Policy Characteristics'!I:I,MATCH($C605,'Policy Characteristics'!$C:$C,0))),"",INDEX('Policy Characteristics'!I:I,MATCH($C605,'Policy Characteristics'!$C:$C,0)))</f>
        <v>% reduction in energy use</v>
      </c>
      <c r="P605" s="427" t="str">
        <f>IF(ISBLANK(INDEX('Policy Characteristics'!J:J,MATCH($C605,'Policy Characteristics'!$C:$C,0))),"",INDEX('Policy Characteristics'!J:J,MATCH($C605,'Policy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5" s="427" t="str">
        <f>IF(ISBLANK(INDEX('Policy Characteristics'!K:K,MATCH($C605,'Policy Characteristics'!$C:$C,0))),"",INDEX('Policy Characteristics'!K:K,MATCH($C605,'Policy Characteristics'!$C:$C,0)))</f>
        <v>industry-ag-main.html#eff-stds</v>
      </c>
      <c r="R605" s="427" t="str">
        <f>IF(ISBLANK(INDEX('Policy Characteristics'!L:L,MATCH($C605,'Policy Characteristics'!$C:$C,0))),"",INDEX('Policy Characteristics'!L:L,MATCH($C605,'Policy Characteristics'!$C:$C,0)))</f>
        <v>industry-energy-efficiency-standards.html</v>
      </c>
    </row>
    <row r="606" spans="1:18" s="5" customFormat="1" x14ac:dyDescent="0.75">
      <c r="A606" s="427" t="str">
        <f>IF(ISBLANK(INDEX('Policy Characteristics'!A:A,MATCH($C606,'Policy Characteristics'!$C:$C,0))),"",INDEX('Policy Characteristics'!A:A,MATCH($C606,'Policy Characteristics'!$C:$C,0)))</f>
        <v>Industry</v>
      </c>
      <c r="B606" s="427" t="str">
        <f>IF(ISBLANK(INDEX('Policy Characteristics'!B:B,MATCH($C606,'Policy Characteristics'!$C:$C,0))),"",INDEX('Policy Characteristics'!B:B,MATCH($C606,'Policy Characteristics'!$C:$C,0)))</f>
        <v>Industry Energy Efficiency Standards</v>
      </c>
      <c r="C606" s="431" t="str">
        <f t="shared" si="34"/>
        <v>Percentage Improvement in Eqpt Efficiency Standards above BAU</v>
      </c>
      <c r="D606" s="9" t="s">
        <v>3272</v>
      </c>
      <c r="E606" s="53" t="s">
        <v>2482</v>
      </c>
      <c r="F606" s="211" t="s">
        <v>3234</v>
      </c>
      <c r="G606" s="53" t="s">
        <v>2490</v>
      </c>
      <c r="H606" s="54">
        <v>1160</v>
      </c>
      <c r="I606" s="53" t="s">
        <v>45</v>
      </c>
      <c r="J606" s="429" t="str">
        <f>IF(ISBLANK(INDEX('Policy Characteristics'!D:D,MATCH($C606,'Policy Characteristics'!$C:$C,0))),"",INDEX('Policy Characteristics'!D:D,MATCH($C606,'Policy Characteristics'!$C:$C,0)))</f>
        <v>Industry Energy Efficiency Standards</v>
      </c>
      <c r="K606" s="427" t="str">
        <f>IF(ISBLANK(INDEX('Policy Characteristics'!E:E,MATCH($C606,'Policy Characteristics'!$C:$C,0))),"",INDEX('Policy Characteristics'!E:E,MATCH($C606,'Policy Characteristics'!$C:$C,0)))</f>
        <v>indst efficiency standards</v>
      </c>
      <c r="L606" s="450">
        <f>IF(ISBLANK(INDEX('Policy Characteristics'!F:F,MATCH($C606,'Policy Characteristics'!$C:$C,0))),"",INDEX('Policy Characteristics'!F:F,MATCH($C606,'Policy Characteristics'!$C:$C,0)))</f>
        <v>0</v>
      </c>
      <c r="M606" s="450">
        <f>IF(ISBLANK(INDEX('Policy Characteristics'!G:G,MATCH($C606,'Policy Characteristics'!$C:$C,0))),"",INDEX('Policy Characteristics'!G:G,MATCH($C606,'Policy Characteristics'!$C:$C,0)))</f>
        <v>0.25</v>
      </c>
      <c r="N606" s="450">
        <f>IF(ISBLANK(INDEX('Policy Characteristics'!H:H,MATCH($C606,'Policy Characteristics'!$C:$C,0))),"",INDEX('Policy Characteristics'!H:H,MATCH($C606,'Policy Characteristics'!$C:$C,0)))</f>
        <v>0.01</v>
      </c>
      <c r="O606" s="427" t="str">
        <f>IF(ISBLANK(INDEX('Policy Characteristics'!I:I,MATCH($C606,'Policy Characteristics'!$C:$C,0))),"",INDEX('Policy Characteristics'!I:I,MATCH($C606,'Policy Characteristics'!$C:$C,0)))</f>
        <v>% reduction in energy use</v>
      </c>
      <c r="P606" s="427" t="str">
        <f>IF(ISBLANK(INDEX('Policy Characteristics'!J:J,MATCH($C606,'Policy Characteristics'!$C:$C,0))),"",INDEX('Policy Characteristics'!J:J,MATCH($C606,'Policy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6" s="427" t="str">
        <f>IF(ISBLANK(INDEX('Policy Characteristics'!K:K,MATCH($C606,'Policy Characteristics'!$C:$C,0))),"",INDEX('Policy Characteristics'!K:K,MATCH($C606,'Policy Characteristics'!$C:$C,0)))</f>
        <v>industry-ag-main.html#eff-stds</v>
      </c>
      <c r="R606" s="427" t="str">
        <f>IF(ISBLANK(INDEX('Policy Characteristics'!L:L,MATCH($C606,'Policy Characteristics'!$C:$C,0))),"",INDEX('Policy Characteristics'!L:L,MATCH($C606,'Policy Characteristics'!$C:$C,0)))</f>
        <v>industry-energy-efficiency-standards.html</v>
      </c>
    </row>
    <row r="607" spans="1:18" s="5" customFormat="1" x14ac:dyDescent="0.75">
      <c r="A607" s="427" t="str">
        <f>IF(ISBLANK(INDEX('Policy Characteristics'!A:A,MATCH($C607,'Policy Characteristics'!$C:$C,0))),"",INDEX('Policy Characteristics'!A:A,MATCH($C607,'Policy Characteristics'!$C:$C,0)))</f>
        <v>Industry</v>
      </c>
      <c r="B607" s="427" t="str">
        <f>IF(ISBLANK(INDEX('Policy Characteristics'!B:B,MATCH($C607,'Policy Characteristics'!$C:$C,0))),"",INDEX('Policy Characteristics'!B:B,MATCH($C607,'Policy Characteristics'!$C:$C,0)))</f>
        <v>Industry Energy Efficiency Standards</v>
      </c>
      <c r="C607" s="431" t="str">
        <f t="shared" si="34"/>
        <v>Percentage Improvement in Eqpt Efficiency Standards above BAU</v>
      </c>
      <c r="D607" s="9" t="s">
        <v>3272</v>
      </c>
      <c r="E607" s="53" t="s">
        <v>2483</v>
      </c>
      <c r="F607" s="211" t="s">
        <v>3234</v>
      </c>
      <c r="G607" s="53" t="s">
        <v>2487</v>
      </c>
      <c r="H607" s="54">
        <v>1161</v>
      </c>
      <c r="I607" s="53" t="s">
        <v>46</v>
      </c>
      <c r="J607" s="429" t="str">
        <f>IF(ISBLANK(INDEX('Policy Characteristics'!D:D,MATCH($C607,'Policy Characteristics'!$C:$C,0))),"",INDEX('Policy Characteristics'!D:D,MATCH($C607,'Policy Characteristics'!$C:$C,0)))</f>
        <v>Industry Energy Efficiency Standards</v>
      </c>
      <c r="K607" s="427" t="str">
        <f>IF(ISBLANK(INDEX('Policy Characteristics'!E:E,MATCH($C607,'Policy Characteristics'!$C:$C,0))),"",INDEX('Policy Characteristics'!E:E,MATCH($C607,'Policy Characteristics'!$C:$C,0)))</f>
        <v>indst efficiency standards</v>
      </c>
      <c r="L607" s="450">
        <f>IF(ISBLANK(INDEX('Policy Characteristics'!F:F,MATCH($C607,'Policy Characteristics'!$C:$C,0))),"",INDEX('Policy Characteristics'!F:F,MATCH($C607,'Policy Characteristics'!$C:$C,0)))</f>
        <v>0</v>
      </c>
      <c r="M607" s="450">
        <f>IF(ISBLANK(INDEX('Policy Characteristics'!G:G,MATCH($C607,'Policy Characteristics'!$C:$C,0))),"",INDEX('Policy Characteristics'!G:G,MATCH($C607,'Policy Characteristics'!$C:$C,0)))</f>
        <v>0.25</v>
      </c>
      <c r="N607" s="450">
        <f>IF(ISBLANK(INDEX('Policy Characteristics'!H:H,MATCH($C607,'Policy Characteristics'!$C:$C,0))),"",INDEX('Policy Characteristics'!H:H,MATCH($C607,'Policy Characteristics'!$C:$C,0)))</f>
        <v>0.01</v>
      </c>
      <c r="O607" s="427" t="str">
        <f>IF(ISBLANK(INDEX('Policy Characteristics'!I:I,MATCH($C607,'Policy Characteristics'!$C:$C,0))),"",INDEX('Policy Characteristics'!I:I,MATCH($C607,'Policy Characteristics'!$C:$C,0)))</f>
        <v>% reduction in energy use</v>
      </c>
      <c r="P607" s="427" t="str">
        <f>IF(ISBLANK(INDEX('Policy Characteristics'!J:J,MATCH($C607,'Policy Characteristics'!$C:$C,0))),"",INDEX('Policy Characteristics'!J:J,MATCH($C607,'Policy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7" s="427" t="str">
        <f>IF(ISBLANK(INDEX('Policy Characteristics'!K:K,MATCH($C607,'Policy Characteristics'!$C:$C,0))),"",INDEX('Policy Characteristics'!K:K,MATCH($C607,'Policy Characteristics'!$C:$C,0)))</f>
        <v>industry-ag-main.html#eff-stds</v>
      </c>
      <c r="R607" s="427" t="str">
        <f>IF(ISBLANK(INDEX('Policy Characteristics'!L:L,MATCH($C607,'Policy Characteristics'!$C:$C,0))),"",INDEX('Policy Characteristics'!L:L,MATCH($C607,'Policy Characteristics'!$C:$C,0)))</f>
        <v>industry-energy-efficiency-standards.html</v>
      </c>
    </row>
    <row r="608" spans="1:18" s="5" customFormat="1" x14ac:dyDescent="0.75">
      <c r="A608" s="427" t="str">
        <f>IF(ISBLANK(INDEX('Policy Characteristics'!A:A,MATCH($C608,'Policy Characteristics'!$C:$C,0))),"",INDEX('Policy Characteristics'!A:A,MATCH($C608,'Policy Characteristics'!$C:$C,0)))</f>
        <v>Industry</v>
      </c>
      <c r="B608" s="427" t="str">
        <f>IF(ISBLANK(INDEX('Policy Characteristics'!B:B,MATCH($C608,'Policy Characteristics'!$C:$C,0))),"",INDEX('Policy Characteristics'!B:B,MATCH($C608,'Policy Characteristics'!$C:$C,0)))</f>
        <v>Industry Energy Efficiency Standards</v>
      </c>
      <c r="C608" s="431" t="str">
        <f t="shared" si="34"/>
        <v>Percentage Improvement in Eqpt Efficiency Standards above BAU</v>
      </c>
      <c r="D608" s="9" t="s">
        <v>3272</v>
      </c>
      <c r="E608" s="53" t="s">
        <v>2484</v>
      </c>
      <c r="F608" s="211" t="s">
        <v>3234</v>
      </c>
      <c r="G608" s="53" t="s">
        <v>2488</v>
      </c>
      <c r="H608" s="54">
        <v>1162</v>
      </c>
      <c r="I608" s="53" t="s">
        <v>45</v>
      </c>
      <c r="J608" s="429" t="str">
        <f>IF(ISBLANK(INDEX('Policy Characteristics'!D:D,MATCH($C608,'Policy Characteristics'!$C:$C,0))),"",INDEX('Policy Characteristics'!D:D,MATCH($C608,'Policy Characteristics'!$C:$C,0)))</f>
        <v>Industry Energy Efficiency Standards</v>
      </c>
      <c r="K608" s="427" t="str">
        <f>IF(ISBLANK(INDEX('Policy Characteristics'!E:E,MATCH($C608,'Policy Characteristics'!$C:$C,0))),"",INDEX('Policy Characteristics'!E:E,MATCH($C608,'Policy Characteristics'!$C:$C,0)))</f>
        <v>indst efficiency standards</v>
      </c>
      <c r="L608" s="450">
        <f>IF(ISBLANK(INDEX('Policy Characteristics'!F:F,MATCH($C608,'Policy Characteristics'!$C:$C,0))),"",INDEX('Policy Characteristics'!F:F,MATCH($C608,'Policy Characteristics'!$C:$C,0)))</f>
        <v>0</v>
      </c>
      <c r="M608" s="450">
        <f>IF(ISBLANK(INDEX('Policy Characteristics'!G:G,MATCH($C608,'Policy Characteristics'!$C:$C,0))),"",INDEX('Policy Characteristics'!G:G,MATCH($C608,'Policy Characteristics'!$C:$C,0)))</f>
        <v>0.25</v>
      </c>
      <c r="N608" s="450">
        <f>IF(ISBLANK(INDEX('Policy Characteristics'!H:H,MATCH($C608,'Policy Characteristics'!$C:$C,0))),"",INDEX('Policy Characteristics'!H:H,MATCH($C608,'Policy Characteristics'!$C:$C,0)))</f>
        <v>0.01</v>
      </c>
      <c r="O608" s="427" t="str">
        <f>IF(ISBLANK(INDEX('Policy Characteristics'!I:I,MATCH($C608,'Policy Characteristics'!$C:$C,0))),"",INDEX('Policy Characteristics'!I:I,MATCH($C608,'Policy Characteristics'!$C:$C,0)))</f>
        <v>% reduction in energy use</v>
      </c>
      <c r="P608" s="427" t="str">
        <f>IF(ISBLANK(INDEX('Policy Characteristics'!J:J,MATCH($C608,'Policy Characteristics'!$C:$C,0))),"",INDEX('Policy Characteristics'!J:J,MATCH($C608,'Policy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8" s="427" t="str">
        <f>IF(ISBLANK(INDEX('Policy Characteristics'!K:K,MATCH($C608,'Policy Characteristics'!$C:$C,0))),"",INDEX('Policy Characteristics'!K:K,MATCH($C608,'Policy Characteristics'!$C:$C,0)))</f>
        <v>industry-ag-main.html#eff-stds</v>
      </c>
      <c r="R608" s="427" t="str">
        <f>IF(ISBLANK(INDEX('Policy Characteristics'!L:L,MATCH($C608,'Policy Characteristics'!$C:$C,0))),"",INDEX('Policy Characteristics'!L:L,MATCH($C608,'Policy Characteristics'!$C:$C,0)))</f>
        <v>industry-energy-efficiency-standards.html</v>
      </c>
    </row>
    <row r="609" spans="1:18" s="5" customFormat="1" x14ac:dyDescent="0.75">
      <c r="A609" s="427" t="str">
        <f>IF(ISBLANK(INDEX('Policy Characteristics'!A:A,MATCH($C609,'Policy Characteristics'!$C:$C,0))),"",INDEX('Policy Characteristics'!A:A,MATCH($C609,'Policy Characteristics'!$C:$C,0)))</f>
        <v>Industry</v>
      </c>
      <c r="B609" s="427" t="str">
        <f>IF(ISBLANK(INDEX('Policy Characteristics'!B:B,MATCH($C609,'Policy Characteristics'!$C:$C,0))),"",INDEX('Policy Characteristics'!B:B,MATCH($C609,'Policy Characteristics'!$C:$C,0)))</f>
        <v>Industry Energy Efficiency Standards</v>
      </c>
      <c r="C609" s="431" t="str">
        <f t="shared" si="34"/>
        <v>Percentage Improvement in Eqpt Efficiency Standards above BAU</v>
      </c>
      <c r="D609" s="9" t="s">
        <v>3272</v>
      </c>
      <c r="E609" s="53" t="s">
        <v>2485</v>
      </c>
      <c r="F609" s="211" t="s">
        <v>3234</v>
      </c>
      <c r="G609" s="53" t="s">
        <v>2491</v>
      </c>
      <c r="H609" s="54">
        <v>1163</v>
      </c>
      <c r="I609" s="53" t="s">
        <v>46</v>
      </c>
      <c r="J609" s="429" t="str">
        <f>IF(ISBLANK(INDEX('Policy Characteristics'!D:D,MATCH($C609,'Policy Characteristics'!$C:$C,0))),"",INDEX('Policy Characteristics'!D:D,MATCH($C609,'Policy Characteristics'!$C:$C,0)))</f>
        <v>Industry Energy Efficiency Standards</v>
      </c>
      <c r="K609" s="427" t="str">
        <f>IF(ISBLANK(INDEX('Policy Characteristics'!E:E,MATCH($C609,'Policy Characteristics'!$C:$C,0))),"",INDEX('Policy Characteristics'!E:E,MATCH($C609,'Policy Characteristics'!$C:$C,0)))</f>
        <v>indst efficiency standards</v>
      </c>
      <c r="L609" s="450">
        <f>IF(ISBLANK(INDEX('Policy Characteristics'!F:F,MATCH($C609,'Policy Characteristics'!$C:$C,0))),"",INDEX('Policy Characteristics'!F:F,MATCH($C609,'Policy Characteristics'!$C:$C,0)))</f>
        <v>0</v>
      </c>
      <c r="M609" s="450">
        <f>IF(ISBLANK(INDEX('Policy Characteristics'!G:G,MATCH($C609,'Policy Characteristics'!$C:$C,0))),"",INDEX('Policy Characteristics'!G:G,MATCH($C609,'Policy Characteristics'!$C:$C,0)))</f>
        <v>0.25</v>
      </c>
      <c r="N609" s="450">
        <f>IF(ISBLANK(INDEX('Policy Characteristics'!H:H,MATCH($C609,'Policy Characteristics'!$C:$C,0))),"",INDEX('Policy Characteristics'!H:H,MATCH($C609,'Policy Characteristics'!$C:$C,0)))</f>
        <v>0.01</v>
      </c>
      <c r="O609" s="427" t="str">
        <f>IF(ISBLANK(INDEX('Policy Characteristics'!I:I,MATCH($C609,'Policy Characteristics'!$C:$C,0))),"",INDEX('Policy Characteristics'!I:I,MATCH($C609,'Policy Characteristics'!$C:$C,0)))</f>
        <v>% reduction in energy use</v>
      </c>
      <c r="P609" s="427" t="str">
        <f>IF(ISBLANK(INDEX('Policy Characteristics'!J:J,MATCH($C609,'Policy Characteristics'!$C:$C,0))),"",INDEX('Policy Characteristics'!J:J,MATCH($C609,'Policy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9" s="427" t="str">
        <f>IF(ISBLANK(INDEX('Policy Characteristics'!K:K,MATCH($C609,'Policy Characteristics'!$C:$C,0))),"",INDEX('Policy Characteristics'!K:K,MATCH($C609,'Policy Characteristics'!$C:$C,0)))</f>
        <v>industry-ag-main.html#eff-stds</v>
      </c>
      <c r="R609" s="427" t="str">
        <f>IF(ISBLANK(INDEX('Policy Characteristics'!L:L,MATCH($C609,'Policy Characteristics'!$C:$C,0))),"",INDEX('Policy Characteristics'!L:L,MATCH($C609,'Policy Characteristics'!$C:$C,0)))</f>
        <v>industry-energy-efficiency-standards.html</v>
      </c>
    </row>
    <row r="610" spans="1:18" s="5" customFormat="1" x14ac:dyDescent="0.75">
      <c r="A610" s="427" t="str">
        <f>IF(ISBLANK(INDEX('Policy Characteristics'!A:A,MATCH($C610,'Policy Characteristics'!$C:$C,0))),"",INDEX('Policy Characteristics'!A:A,MATCH($C610,'Policy Characteristics'!$C:$C,0)))</f>
        <v>Industry</v>
      </c>
      <c r="B610" s="427" t="str">
        <f>IF(ISBLANK(INDEX('Policy Characteristics'!B:B,MATCH($C610,'Policy Characteristics'!$C:$C,0))),"",INDEX('Policy Characteristics'!B:B,MATCH($C610,'Policy Characteristics'!$C:$C,0)))</f>
        <v>Industry Energy Efficiency Standards</v>
      </c>
      <c r="C610" s="431" t="str">
        <f t="shared" si="34"/>
        <v>Percentage Improvement in Eqpt Efficiency Standards above BAU</v>
      </c>
      <c r="D610" s="9" t="s">
        <v>3272</v>
      </c>
      <c r="E610" s="53" t="s">
        <v>2837</v>
      </c>
      <c r="F610" s="211" t="s">
        <v>3234</v>
      </c>
      <c r="G610" s="53" t="s">
        <v>2840</v>
      </c>
      <c r="H610" s="54">
        <v>1164</v>
      </c>
      <c r="I610" s="53" t="s">
        <v>46</v>
      </c>
      <c r="J610" s="429" t="str">
        <f>IF(ISBLANK(INDEX('Policy Characteristics'!D:D,MATCH($C610,'Policy Characteristics'!$C:$C,0))),"",INDEX('Policy Characteristics'!D:D,MATCH($C610,'Policy Characteristics'!$C:$C,0)))</f>
        <v>Industry Energy Efficiency Standards</v>
      </c>
      <c r="K610" s="427" t="str">
        <f>IF(ISBLANK(INDEX('Policy Characteristics'!E:E,MATCH($C610,'Policy Characteristics'!$C:$C,0))),"",INDEX('Policy Characteristics'!E:E,MATCH($C610,'Policy Characteristics'!$C:$C,0)))</f>
        <v>indst efficiency standards</v>
      </c>
      <c r="L610" s="450">
        <f>IF(ISBLANK(INDEX('Policy Characteristics'!F:F,MATCH($C610,'Policy Characteristics'!$C:$C,0))),"",INDEX('Policy Characteristics'!F:F,MATCH($C610,'Policy Characteristics'!$C:$C,0)))</f>
        <v>0</v>
      </c>
      <c r="M610" s="450">
        <f>IF(ISBLANK(INDEX('Policy Characteristics'!G:G,MATCH($C610,'Policy Characteristics'!$C:$C,0))),"",INDEX('Policy Characteristics'!G:G,MATCH($C610,'Policy Characteristics'!$C:$C,0)))</f>
        <v>0.25</v>
      </c>
      <c r="N610" s="450">
        <f>IF(ISBLANK(INDEX('Policy Characteristics'!H:H,MATCH($C610,'Policy Characteristics'!$C:$C,0))),"",INDEX('Policy Characteristics'!H:H,MATCH($C610,'Policy Characteristics'!$C:$C,0)))</f>
        <v>0.01</v>
      </c>
      <c r="O610" s="427" t="str">
        <f>IF(ISBLANK(INDEX('Policy Characteristics'!I:I,MATCH($C610,'Policy Characteristics'!$C:$C,0))),"",INDEX('Policy Characteristics'!I:I,MATCH($C610,'Policy Characteristics'!$C:$C,0)))</f>
        <v>% reduction in energy use</v>
      </c>
      <c r="P610" s="427" t="str">
        <f>IF(ISBLANK(INDEX('Policy Characteristics'!J:J,MATCH($C610,'Policy Characteristics'!$C:$C,0))),"",INDEX('Policy Characteristics'!J:J,MATCH($C610,'Policy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0" s="427" t="str">
        <f>IF(ISBLANK(INDEX('Policy Characteristics'!K:K,MATCH($C610,'Policy Characteristics'!$C:$C,0))),"",INDEX('Policy Characteristics'!K:K,MATCH($C610,'Policy Characteristics'!$C:$C,0)))</f>
        <v>industry-ag-main.html#eff-stds</v>
      </c>
      <c r="R610" s="427" t="str">
        <f>IF(ISBLANK(INDEX('Policy Characteristics'!L:L,MATCH($C610,'Policy Characteristics'!$C:$C,0))),"",INDEX('Policy Characteristics'!L:L,MATCH($C610,'Policy Characteristics'!$C:$C,0)))</f>
        <v>industry-energy-efficiency-standards.html</v>
      </c>
    </row>
    <row r="611" spans="1:18" s="5" customFormat="1" x14ac:dyDescent="0.75">
      <c r="A611" s="427" t="str">
        <f>IF(ISBLANK(INDEX('Policy Characteristics'!A:A,MATCH($C611,'Policy Characteristics'!$C:$C,0))),"",INDEX('Policy Characteristics'!A:A,MATCH($C611,'Policy Characteristics'!$C:$C,0)))</f>
        <v>Industry</v>
      </c>
      <c r="B611" s="427" t="str">
        <f>IF(ISBLANK(INDEX('Policy Characteristics'!B:B,MATCH($C611,'Policy Characteristics'!$C:$C,0))),"",INDEX('Policy Characteristics'!B:B,MATCH($C611,'Policy Characteristics'!$C:$C,0)))</f>
        <v>Industry Energy Efficiency Standards</v>
      </c>
      <c r="C611" s="431" t="str">
        <f t="shared" si="34"/>
        <v>Percentage Improvement in Eqpt Efficiency Standards above BAU</v>
      </c>
      <c r="D611" s="9" t="s">
        <v>3272</v>
      </c>
      <c r="E611" s="53" t="s">
        <v>2838</v>
      </c>
      <c r="F611" s="211" t="s">
        <v>3234</v>
      </c>
      <c r="G611" s="53" t="s">
        <v>2842</v>
      </c>
      <c r="H611" s="54">
        <v>1165</v>
      </c>
      <c r="I611" s="53" t="s">
        <v>45</v>
      </c>
      <c r="J611" s="429" t="str">
        <f>IF(ISBLANK(INDEX('Policy Characteristics'!D:D,MATCH($C611,'Policy Characteristics'!$C:$C,0))),"",INDEX('Policy Characteristics'!D:D,MATCH($C611,'Policy Characteristics'!$C:$C,0)))</f>
        <v>Industry Energy Efficiency Standards</v>
      </c>
      <c r="K611" s="427" t="str">
        <f>IF(ISBLANK(INDEX('Policy Characteristics'!E:E,MATCH($C611,'Policy Characteristics'!$C:$C,0))),"",INDEX('Policy Characteristics'!E:E,MATCH($C611,'Policy Characteristics'!$C:$C,0)))</f>
        <v>indst efficiency standards</v>
      </c>
      <c r="L611" s="450">
        <f>IF(ISBLANK(INDEX('Policy Characteristics'!F:F,MATCH($C611,'Policy Characteristics'!$C:$C,0))),"",INDEX('Policy Characteristics'!F:F,MATCH($C611,'Policy Characteristics'!$C:$C,0)))</f>
        <v>0</v>
      </c>
      <c r="M611" s="450">
        <f>IF(ISBLANK(INDEX('Policy Characteristics'!G:G,MATCH($C611,'Policy Characteristics'!$C:$C,0))),"",INDEX('Policy Characteristics'!G:G,MATCH($C611,'Policy Characteristics'!$C:$C,0)))</f>
        <v>0.25</v>
      </c>
      <c r="N611" s="450">
        <f>IF(ISBLANK(INDEX('Policy Characteristics'!H:H,MATCH($C611,'Policy Characteristics'!$C:$C,0))),"",INDEX('Policy Characteristics'!H:H,MATCH($C611,'Policy Characteristics'!$C:$C,0)))</f>
        <v>0.01</v>
      </c>
      <c r="O611" s="427" t="str">
        <f>IF(ISBLANK(INDEX('Policy Characteristics'!I:I,MATCH($C611,'Policy Characteristics'!$C:$C,0))),"",INDEX('Policy Characteristics'!I:I,MATCH($C611,'Policy Characteristics'!$C:$C,0)))</f>
        <v>% reduction in energy use</v>
      </c>
      <c r="P611" s="427" t="str">
        <f>IF(ISBLANK(INDEX('Policy Characteristics'!J:J,MATCH($C611,'Policy Characteristics'!$C:$C,0))),"",INDEX('Policy Characteristics'!J:J,MATCH($C611,'Policy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1" s="427" t="str">
        <f>IF(ISBLANK(INDEX('Policy Characteristics'!K:K,MATCH($C611,'Policy Characteristics'!$C:$C,0))),"",INDEX('Policy Characteristics'!K:K,MATCH($C611,'Policy Characteristics'!$C:$C,0)))</f>
        <v>industry-ag-main.html#eff-stds</v>
      </c>
      <c r="R611" s="427" t="str">
        <f>IF(ISBLANK(INDEX('Policy Characteristics'!L:L,MATCH($C611,'Policy Characteristics'!$C:$C,0))),"",INDEX('Policy Characteristics'!L:L,MATCH($C611,'Policy Characteristics'!$C:$C,0)))</f>
        <v>industry-energy-efficiency-standards.html</v>
      </c>
    </row>
    <row r="612" spans="1:18" s="5" customFormat="1" x14ac:dyDescent="0.75">
      <c r="A612" s="427" t="str">
        <f>IF(ISBLANK(INDEX('Policy Characteristics'!A:A,MATCH($C612,'Policy Characteristics'!$C:$C,0))),"",INDEX('Policy Characteristics'!A:A,MATCH($C612,'Policy Characteristics'!$C:$C,0)))</f>
        <v>Industry</v>
      </c>
      <c r="B612" s="427" t="str">
        <f>IF(ISBLANK(INDEX('Policy Characteristics'!B:B,MATCH($C612,'Policy Characteristics'!$C:$C,0))),"",INDEX('Policy Characteristics'!B:B,MATCH($C612,'Policy Characteristics'!$C:$C,0)))</f>
        <v>Industry Energy Efficiency Standards</v>
      </c>
      <c r="C612" s="431" t="str">
        <f t="shared" si="34"/>
        <v>Percentage Improvement in Eqpt Efficiency Standards above BAU</v>
      </c>
      <c r="D612" s="9" t="s">
        <v>3272</v>
      </c>
      <c r="E612" s="53" t="s">
        <v>2839</v>
      </c>
      <c r="F612" s="211" t="s">
        <v>3234</v>
      </c>
      <c r="G612" s="53" t="s">
        <v>2843</v>
      </c>
      <c r="H612" s="54">
        <v>1166</v>
      </c>
      <c r="I612" s="53" t="s">
        <v>45</v>
      </c>
      <c r="J612" s="429" t="str">
        <f>IF(ISBLANK(INDEX('Policy Characteristics'!D:D,MATCH($C612,'Policy Characteristics'!$C:$C,0))),"",INDEX('Policy Characteristics'!D:D,MATCH($C612,'Policy Characteristics'!$C:$C,0)))</f>
        <v>Industry Energy Efficiency Standards</v>
      </c>
      <c r="K612" s="427" t="str">
        <f>IF(ISBLANK(INDEX('Policy Characteristics'!E:E,MATCH($C612,'Policy Characteristics'!$C:$C,0))),"",INDEX('Policy Characteristics'!E:E,MATCH($C612,'Policy Characteristics'!$C:$C,0)))</f>
        <v>indst efficiency standards</v>
      </c>
      <c r="L612" s="450">
        <f>IF(ISBLANK(INDEX('Policy Characteristics'!F:F,MATCH($C612,'Policy Characteristics'!$C:$C,0))),"",INDEX('Policy Characteristics'!F:F,MATCH($C612,'Policy Characteristics'!$C:$C,0)))</f>
        <v>0</v>
      </c>
      <c r="M612" s="450">
        <f>IF(ISBLANK(INDEX('Policy Characteristics'!G:G,MATCH($C612,'Policy Characteristics'!$C:$C,0))),"",INDEX('Policy Characteristics'!G:G,MATCH($C612,'Policy Characteristics'!$C:$C,0)))</f>
        <v>0.25</v>
      </c>
      <c r="N612" s="450">
        <f>IF(ISBLANK(INDEX('Policy Characteristics'!H:H,MATCH($C612,'Policy Characteristics'!$C:$C,0))),"",INDEX('Policy Characteristics'!H:H,MATCH($C612,'Policy Characteristics'!$C:$C,0)))</f>
        <v>0.01</v>
      </c>
      <c r="O612" s="427" t="str">
        <f>IF(ISBLANK(INDEX('Policy Characteristics'!I:I,MATCH($C612,'Policy Characteristics'!$C:$C,0))),"",INDEX('Policy Characteristics'!I:I,MATCH($C612,'Policy Characteristics'!$C:$C,0)))</f>
        <v>% reduction in energy use</v>
      </c>
      <c r="P612" s="427" t="str">
        <f>IF(ISBLANK(INDEX('Policy Characteristics'!J:J,MATCH($C612,'Policy Characteristics'!$C:$C,0))),"",INDEX('Policy Characteristics'!J:J,MATCH($C612,'Policy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2" s="427" t="str">
        <f>IF(ISBLANK(INDEX('Policy Characteristics'!K:K,MATCH($C612,'Policy Characteristics'!$C:$C,0))),"",INDEX('Policy Characteristics'!K:K,MATCH($C612,'Policy Characteristics'!$C:$C,0)))</f>
        <v>industry-ag-main.html#eff-stds</v>
      </c>
      <c r="R612" s="427" t="str">
        <f>IF(ISBLANK(INDEX('Policy Characteristics'!L:L,MATCH($C612,'Policy Characteristics'!$C:$C,0))),"",INDEX('Policy Characteristics'!L:L,MATCH($C612,'Policy Characteristics'!$C:$C,0)))</f>
        <v>industry-energy-efficiency-standards.html</v>
      </c>
    </row>
    <row r="613" spans="1:18" s="5" customFormat="1" x14ac:dyDescent="0.75">
      <c r="A613" s="427" t="str">
        <f>IF(ISBLANK(INDEX('Policy Characteristics'!A:A,MATCH($C613,'Policy Characteristics'!$C:$C,0))),"",INDEX('Policy Characteristics'!A:A,MATCH($C613,'Policy Characteristics'!$C:$C,0)))</f>
        <v>Industry</v>
      </c>
      <c r="B613" s="427" t="str">
        <f>IF(ISBLANK(INDEX('Policy Characteristics'!B:B,MATCH($C613,'Policy Characteristics'!$C:$C,0))),"",INDEX('Policy Characteristics'!B:B,MATCH($C613,'Policy Characteristics'!$C:$C,0)))</f>
        <v>Industry Energy Efficiency Standards</v>
      </c>
      <c r="C613" s="431" t="str">
        <f t="shared" ref="C613:C653" si="35">C$404</f>
        <v>Percentage Improvement in Eqpt Efficiency Standards above BAU</v>
      </c>
      <c r="D613" s="9" t="s">
        <v>3272</v>
      </c>
      <c r="E613" s="53" t="s">
        <v>2836</v>
      </c>
      <c r="F613" s="211" t="s">
        <v>3234</v>
      </c>
      <c r="G613" s="53" t="s">
        <v>2841</v>
      </c>
      <c r="H613" s="54">
        <v>1167</v>
      </c>
      <c r="I613" s="53" t="s">
        <v>46</v>
      </c>
      <c r="J613" s="429" t="str">
        <f>IF(ISBLANK(INDEX('Policy Characteristics'!D:D,MATCH($C613,'Policy Characteristics'!$C:$C,0))),"",INDEX('Policy Characteristics'!D:D,MATCH($C613,'Policy Characteristics'!$C:$C,0)))</f>
        <v>Industry Energy Efficiency Standards</v>
      </c>
      <c r="K613" s="427" t="str">
        <f>IF(ISBLANK(INDEX('Policy Characteristics'!E:E,MATCH($C613,'Policy Characteristics'!$C:$C,0))),"",INDEX('Policy Characteristics'!E:E,MATCH($C613,'Policy Characteristics'!$C:$C,0)))</f>
        <v>indst efficiency standards</v>
      </c>
      <c r="L613" s="450">
        <f>IF(ISBLANK(INDEX('Policy Characteristics'!F:F,MATCH($C613,'Policy Characteristics'!$C:$C,0))),"",INDEX('Policy Characteristics'!F:F,MATCH($C613,'Policy Characteristics'!$C:$C,0)))</f>
        <v>0</v>
      </c>
      <c r="M613" s="450">
        <f>IF(ISBLANK(INDEX('Policy Characteristics'!G:G,MATCH($C613,'Policy Characteristics'!$C:$C,0))),"",INDEX('Policy Characteristics'!G:G,MATCH($C613,'Policy Characteristics'!$C:$C,0)))</f>
        <v>0.25</v>
      </c>
      <c r="N613" s="450">
        <f>IF(ISBLANK(INDEX('Policy Characteristics'!H:H,MATCH($C613,'Policy Characteristics'!$C:$C,0))),"",INDEX('Policy Characteristics'!H:H,MATCH($C613,'Policy Characteristics'!$C:$C,0)))</f>
        <v>0.01</v>
      </c>
      <c r="O613" s="427" t="str">
        <f>IF(ISBLANK(INDEX('Policy Characteristics'!I:I,MATCH($C613,'Policy Characteristics'!$C:$C,0))),"",INDEX('Policy Characteristics'!I:I,MATCH($C613,'Policy Characteristics'!$C:$C,0)))</f>
        <v>% reduction in energy use</v>
      </c>
      <c r="P613" s="427" t="str">
        <f>IF(ISBLANK(INDEX('Policy Characteristics'!J:J,MATCH($C613,'Policy Characteristics'!$C:$C,0))),"",INDEX('Policy Characteristics'!J:J,MATCH($C613,'Policy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3" s="427" t="str">
        <f>IF(ISBLANK(INDEX('Policy Characteristics'!K:K,MATCH($C613,'Policy Characteristics'!$C:$C,0))),"",INDEX('Policy Characteristics'!K:K,MATCH($C613,'Policy Characteristics'!$C:$C,0)))</f>
        <v>industry-ag-main.html#eff-stds</v>
      </c>
      <c r="R613" s="427" t="str">
        <f>IF(ISBLANK(INDEX('Policy Characteristics'!L:L,MATCH($C613,'Policy Characteristics'!$C:$C,0))),"",INDEX('Policy Characteristics'!L:L,MATCH($C613,'Policy Characteristics'!$C:$C,0)))</f>
        <v>industry-energy-efficiency-standards.html</v>
      </c>
    </row>
    <row r="614" spans="1:18" s="5" customFormat="1" x14ac:dyDescent="0.75">
      <c r="A614" s="427" t="str">
        <f>IF(ISBLANK(INDEX('Policy Characteristics'!A:A,MATCH($C614,'Policy Characteristics'!$C:$C,0))),"",INDEX('Policy Characteristics'!A:A,MATCH($C614,'Policy Characteristics'!$C:$C,0)))</f>
        <v>Industry</v>
      </c>
      <c r="B614" s="427" t="str">
        <f>IF(ISBLANK(INDEX('Policy Characteristics'!B:B,MATCH($C614,'Policy Characteristics'!$C:$C,0))),"",INDEX('Policy Characteristics'!B:B,MATCH($C614,'Policy Characteristics'!$C:$C,0)))</f>
        <v>Industry Energy Efficiency Standards</v>
      </c>
      <c r="C614" s="431" t="str">
        <f t="shared" si="35"/>
        <v>Percentage Improvement in Eqpt Efficiency Standards above BAU</v>
      </c>
      <c r="D614" s="9" t="s">
        <v>3273</v>
      </c>
      <c r="E614" s="53" t="s">
        <v>2480</v>
      </c>
      <c r="F614" s="211" t="s">
        <v>3235</v>
      </c>
      <c r="G614" s="53" t="s">
        <v>2486</v>
      </c>
      <c r="H614" s="54">
        <v>1168</v>
      </c>
      <c r="I614" s="53" t="s">
        <v>45</v>
      </c>
      <c r="J614" s="429" t="str">
        <f>IF(ISBLANK(INDEX('Policy Characteristics'!D:D,MATCH($C614,'Policy Characteristics'!$C:$C,0))),"",INDEX('Policy Characteristics'!D:D,MATCH($C614,'Policy Characteristics'!$C:$C,0)))</f>
        <v>Industry Energy Efficiency Standards</v>
      </c>
      <c r="K614" s="427" t="str">
        <f>IF(ISBLANK(INDEX('Policy Characteristics'!E:E,MATCH($C614,'Policy Characteristics'!$C:$C,0))),"",INDEX('Policy Characteristics'!E:E,MATCH($C614,'Policy Characteristics'!$C:$C,0)))</f>
        <v>indst efficiency standards</v>
      </c>
      <c r="L614" s="450">
        <f>IF(ISBLANK(INDEX('Policy Characteristics'!F:F,MATCH($C614,'Policy Characteristics'!$C:$C,0))),"",INDEX('Policy Characteristics'!F:F,MATCH($C614,'Policy Characteristics'!$C:$C,0)))</f>
        <v>0</v>
      </c>
      <c r="M614" s="450">
        <f>IF(ISBLANK(INDEX('Policy Characteristics'!G:G,MATCH($C614,'Policy Characteristics'!$C:$C,0))),"",INDEX('Policy Characteristics'!G:G,MATCH($C614,'Policy Characteristics'!$C:$C,0)))</f>
        <v>0.25</v>
      </c>
      <c r="N614" s="450">
        <f>IF(ISBLANK(INDEX('Policy Characteristics'!H:H,MATCH($C614,'Policy Characteristics'!$C:$C,0))),"",INDEX('Policy Characteristics'!H:H,MATCH($C614,'Policy Characteristics'!$C:$C,0)))</f>
        <v>0.01</v>
      </c>
      <c r="O614" s="427" t="str">
        <f>IF(ISBLANK(INDEX('Policy Characteristics'!I:I,MATCH($C614,'Policy Characteristics'!$C:$C,0))),"",INDEX('Policy Characteristics'!I:I,MATCH($C614,'Policy Characteristics'!$C:$C,0)))</f>
        <v>% reduction in energy use</v>
      </c>
      <c r="P614" s="427" t="str">
        <f>IF(ISBLANK(INDEX('Policy Characteristics'!J:J,MATCH($C614,'Policy Characteristics'!$C:$C,0))),"",INDEX('Policy Characteristics'!J:J,MATCH($C614,'Policy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4" s="427" t="str">
        <f>IF(ISBLANK(INDEX('Policy Characteristics'!K:K,MATCH($C614,'Policy Characteristics'!$C:$C,0))),"",INDEX('Policy Characteristics'!K:K,MATCH($C614,'Policy Characteristics'!$C:$C,0)))</f>
        <v>industry-ag-main.html#eff-stds</v>
      </c>
      <c r="R614" s="427" t="str">
        <f>IF(ISBLANK(INDEX('Policy Characteristics'!L:L,MATCH($C614,'Policy Characteristics'!$C:$C,0))),"",INDEX('Policy Characteristics'!L:L,MATCH($C614,'Policy Characteristics'!$C:$C,0)))</f>
        <v>industry-energy-efficiency-standards.html</v>
      </c>
    </row>
    <row r="615" spans="1:18" s="5" customFormat="1" x14ac:dyDescent="0.75">
      <c r="A615" s="427" t="str">
        <f>IF(ISBLANK(INDEX('Policy Characteristics'!A:A,MATCH($C615,'Policy Characteristics'!$C:$C,0))),"",INDEX('Policy Characteristics'!A:A,MATCH($C615,'Policy Characteristics'!$C:$C,0)))</f>
        <v>Industry</v>
      </c>
      <c r="B615" s="427" t="str">
        <f>IF(ISBLANK(INDEX('Policy Characteristics'!B:B,MATCH($C615,'Policy Characteristics'!$C:$C,0))),"",INDEX('Policy Characteristics'!B:B,MATCH($C615,'Policy Characteristics'!$C:$C,0)))</f>
        <v>Industry Energy Efficiency Standards</v>
      </c>
      <c r="C615" s="431" t="str">
        <f t="shared" si="35"/>
        <v>Percentage Improvement in Eqpt Efficiency Standards above BAU</v>
      </c>
      <c r="D615" s="9" t="s">
        <v>3273</v>
      </c>
      <c r="E615" s="53" t="s">
        <v>2481</v>
      </c>
      <c r="F615" s="211" t="s">
        <v>3235</v>
      </c>
      <c r="G615" s="53" t="s">
        <v>2489</v>
      </c>
      <c r="H615" s="54">
        <v>1169</v>
      </c>
      <c r="I615" s="53" t="s">
        <v>45</v>
      </c>
      <c r="J615" s="429" t="str">
        <f>IF(ISBLANK(INDEX('Policy Characteristics'!D:D,MATCH($C615,'Policy Characteristics'!$C:$C,0))),"",INDEX('Policy Characteristics'!D:D,MATCH($C615,'Policy Characteristics'!$C:$C,0)))</f>
        <v>Industry Energy Efficiency Standards</v>
      </c>
      <c r="K615" s="427" t="str">
        <f>IF(ISBLANK(INDEX('Policy Characteristics'!E:E,MATCH($C615,'Policy Characteristics'!$C:$C,0))),"",INDEX('Policy Characteristics'!E:E,MATCH($C615,'Policy Characteristics'!$C:$C,0)))</f>
        <v>indst efficiency standards</v>
      </c>
      <c r="L615" s="450">
        <f>IF(ISBLANK(INDEX('Policy Characteristics'!F:F,MATCH($C615,'Policy Characteristics'!$C:$C,0))),"",INDEX('Policy Characteristics'!F:F,MATCH($C615,'Policy Characteristics'!$C:$C,0)))</f>
        <v>0</v>
      </c>
      <c r="M615" s="450">
        <f>IF(ISBLANK(INDEX('Policy Characteristics'!G:G,MATCH($C615,'Policy Characteristics'!$C:$C,0))),"",INDEX('Policy Characteristics'!G:G,MATCH($C615,'Policy Characteristics'!$C:$C,0)))</f>
        <v>0.25</v>
      </c>
      <c r="N615" s="450">
        <f>IF(ISBLANK(INDEX('Policy Characteristics'!H:H,MATCH($C615,'Policy Characteristics'!$C:$C,0))),"",INDEX('Policy Characteristics'!H:H,MATCH($C615,'Policy Characteristics'!$C:$C,0)))</f>
        <v>0.01</v>
      </c>
      <c r="O615" s="427" t="str">
        <f>IF(ISBLANK(INDEX('Policy Characteristics'!I:I,MATCH($C615,'Policy Characteristics'!$C:$C,0))),"",INDEX('Policy Characteristics'!I:I,MATCH($C615,'Policy Characteristics'!$C:$C,0)))</f>
        <v>% reduction in energy use</v>
      </c>
      <c r="P615" s="427" t="str">
        <f>IF(ISBLANK(INDEX('Policy Characteristics'!J:J,MATCH($C615,'Policy Characteristics'!$C:$C,0))),"",INDEX('Policy Characteristics'!J:J,MATCH($C615,'Policy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5" s="427" t="str">
        <f>IF(ISBLANK(INDEX('Policy Characteristics'!K:K,MATCH($C615,'Policy Characteristics'!$C:$C,0))),"",INDEX('Policy Characteristics'!K:K,MATCH($C615,'Policy Characteristics'!$C:$C,0)))</f>
        <v>industry-ag-main.html#eff-stds</v>
      </c>
      <c r="R615" s="427" t="str">
        <f>IF(ISBLANK(INDEX('Policy Characteristics'!L:L,MATCH($C615,'Policy Characteristics'!$C:$C,0))),"",INDEX('Policy Characteristics'!L:L,MATCH($C615,'Policy Characteristics'!$C:$C,0)))</f>
        <v>industry-energy-efficiency-standards.html</v>
      </c>
    </row>
    <row r="616" spans="1:18" s="5" customFormat="1" x14ac:dyDescent="0.75">
      <c r="A616" s="427" t="str">
        <f>IF(ISBLANK(INDEX('Policy Characteristics'!A:A,MATCH($C616,'Policy Characteristics'!$C:$C,0))),"",INDEX('Policy Characteristics'!A:A,MATCH($C616,'Policy Characteristics'!$C:$C,0)))</f>
        <v>Industry</v>
      </c>
      <c r="B616" s="427" t="str">
        <f>IF(ISBLANK(INDEX('Policy Characteristics'!B:B,MATCH($C616,'Policy Characteristics'!$C:$C,0))),"",INDEX('Policy Characteristics'!B:B,MATCH($C616,'Policy Characteristics'!$C:$C,0)))</f>
        <v>Industry Energy Efficiency Standards</v>
      </c>
      <c r="C616" s="431" t="str">
        <f t="shared" si="35"/>
        <v>Percentage Improvement in Eqpt Efficiency Standards above BAU</v>
      </c>
      <c r="D616" s="9" t="s">
        <v>3273</v>
      </c>
      <c r="E616" s="53" t="s">
        <v>2482</v>
      </c>
      <c r="F616" s="211" t="s">
        <v>3235</v>
      </c>
      <c r="G616" s="53" t="s">
        <v>2490</v>
      </c>
      <c r="H616" s="54">
        <v>1170</v>
      </c>
      <c r="I616" s="53" t="s">
        <v>45</v>
      </c>
      <c r="J616" s="429" t="str">
        <f>IF(ISBLANK(INDEX('Policy Characteristics'!D:D,MATCH($C616,'Policy Characteristics'!$C:$C,0))),"",INDEX('Policy Characteristics'!D:D,MATCH($C616,'Policy Characteristics'!$C:$C,0)))</f>
        <v>Industry Energy Efficiency Standards</v>
      </c>
      <c r="K616" s="427" t="str">
        <f>IF(ISBLANK(INDEX('Policy Characteristics'!E:E,MATCH($C616,'Policy Characteristics'!$C:$C,0))),"",INDEX('Policy Characteristics'!E:E,MATCH($C616,'Policy Characteristics'!$C:$C,0)))</f>
        <v>indst efficiency standards</v>
      </c>
      <c r="L616" s="450">
        <f>IF(ISBLANK(INDEX('Policy Characteristics'!F:F,MATCH($C616,'Policy Characteristics'!$C:$C,0))),"",INDEX('Policy Characteristics'!F:F,MATCH($C616,'Policy Characteristics'!$C:$C,0)))</f>
        <v>0</v>
      </c>
      <c r="M616" s="450">
        <f>IF(ISBLANK(INDEX('Policy Characteristics'!G:G,MATCH($C616,'Policy Characteristics'!$C:$C,0))),"",INDEX('Policy Characteristics'!G:G,MATCH($C616,'Policy Characteristics'!$C:$C,0)))</f>
        <v>0.25</v>
      </c>
      <c r="N616" s="450">
        <f>IF(ISBLANK(INDEX('Policy Characteristics'!H:H,MATCH($C616,'Policy Characteristics'!$C:$C,0))),"",INDEX('Policy Characteristics'!H:H,MATCH($C616,'Policy Characteristics'!$C:$C,0)))</f>
        <v>0.01</v>
      </c>
      <c r="O616" s="427" t="str">
        <f>IF(ISBLANK(INDEX('Policy Characteristics'!I:I,MATCH($C616,'Policy Characteristics'!$C:$C,0))),"",INDEX('Policy Characteristics'!I:I,MATCH($C616,'Policy Characteristics'!$C:$C,0)))</f>
        <v>% reduction in energy use</v>
      </c>
      <c r="P616" s="427" t="str">
        <f>IF(ISBLANK(INDEX('Policy Characteristics'!J:J,MATCH($C616,'Policy Characteristics'!$C:$C,0))),"",INDEX('Policy Characteristics'!J:J,MATCH($C616,'Policy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6" s="427" t="str">
        <f>IF(ISBLANK(INDEX('Policy Characteristics'!K:K,MATCH($C616,'Policy Characteristics'!$C:$C,0))),"",INDEX('Policy Characteristics'!K:K,MATCH($C616,'Policy Characteristics'!$C:$C,0)))</f>
        <v>industry-ag-main.html#eff-stds</v>
      </c>
      <c r="R616" s="427" t="str">
        <f>IF(ISBLANK(INDEX('Policy Characteristics'!L:L,MATCH($C616,'Policy Characteristics'!$C:$C,0))),"",INDEX('Policy Characteristics'!L:L,MATCH($C616,'Policy Characteristics'!$C:$C,0)))</f>
        <v>industry-energy-efficiency-standards.html</v>
      </c>
    </row>
    <row r="617" spans="1:18" s="5" customFormat="1" x14ac:dyDescent="0.75">
      <c r="A617" s="427" t="str">
        <f>IF(ISBLANK(INDEX('Policy Characteristics'!A:A,MATCH($C617,'Policy Characteristics'!$C:$C,0))),"",INDEX('Policy Characteristics'!A:A,MATCH($C617,'Policy Characteristics'!$C:$C,0)))</f>
        <v>Industry</v>
      </c>
      <c r="B617" s="427" t="str">
        <f>IF(ISBLANK(INDEX('Policy Characteristics'!B:B,MATCH($C617,'Policy Characteristics'!$C:$C,0))),"",INDEX('Policy Characteristics'!B:B,MATCH($C617,'Policy Characteristics'!$C:$C,0)))</f>
        <v>Industry Energy Efficiency Standards</v>
      </c>
      <c r="C617" s="431" t="str">
        <f t="shared" si="35"/>
        <v>Percentage Improvement in Eqpt Efficiency Standards above BAU</v>
      </c>
      <c r="D617" s="9" t="s">
        <v>3273</v>
      </c>
      <c r="E617" s="53" t="s">
        <v>2483</v>
      </c>
      <c r="F617" s="211" t="s">
        <v>3235</v>
      </c>
      <c r="G617" s="53" t="s">
        <v>2487</v>
      </c>
      <c r="H617" s="54">
        <v>1171</v>
      </c>
      <c r="I617" s="53" t="s">
        <v>46</v>
      </c>
      <c r="J617" s="429" t="str">
        <f>IF(ISBLANK(INDEX('Policy Characteristics'!D:D,MATCH($C617,'Policy Characteristics'!$C:$C,0))),"",INDEX('Policy Characteristics'!D:D,MATCH($C617,'Policy Characteristics'!$C:$C,0)))</f>
        <v>Industry Energy Efficiency Standards</v>
      </c>
      <c r="K617" s="427" t="str">
        <f>IF(ISBLANK(INDEX('Policy Characteristics'!E:E,MATCH($C617,'Policy Characteristics'!$C:$C,0))),"",INDEX('Policy Characteristics'!E:E,MATCH($C617,'Policy Characteristics'!$C:$C,0)))</f>
        <v>indst efficiency standards</v>
      </c>
      <c r="L617" s="450">
        <f>IF(ISBLANK(INDEX('Policy Characteristics'!F:F,MATCH($C617,'Policy Characteristics'!$C:$C,0))),"",INDEX('Policy Characteristics'!F:F,MATCH($C617,'Policy Characteristics'!$C:$C,0)))</f>
        <v>0</v>
      </c>
      <c r="M617" s="450">
        <f>IF(ISBLANK(INDEX('Policy Characteristics'!G:G,MATCH($C617,'Policy Characteristics'!$C:$C,0))),"",INDEX('Policy Characteristics'!G:G,MATCH($C617,'Policy Characteristics'!$C:$C,0)))</f>
        <v>0.25</v>
      </c>
      <c r="N617" s="450">
        <f>IF(ISBLANK(INDEX('Policy Characteristics'!H:H,MATCH($C617,'Policy Characteristics'!$C:$C,0))),"",INDEX('Policy Characteristics'!H:H,MATCH($C617,'Policy Characteristics'!$C:$C,0)))</f>
        <v>0.01</v>
      </c>
      <c r="O617" s="427" t="str">
        <f>IF(ISBLANK(INDEX('Policy Characteristics'!I:I,MATCH($C617,'Policy Characteristics'!$C:$C,0))),"",INDEX('Policy Characteristics'!I:I,MATCH($C617,'Policy Characteristics'!$C:$C,0)))</f>
        <v>% reduction in energy use</v>
      </c>
      <c r="P617" s="427" t="str">
        <f>IF(ISBLANK(INDEX('Policy Characteristics'!J:J,MATCH($C617,'Policy Characteristics'!$C:$C,0))),"",INDEX('Policy Characteristics'!J:J,MATCH($C617,'Policy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7" s="427" t="str">
        <f>IF(ISBLANK(INDEX('Policy Characteristics'!K:K,MATCH($C617,'Policy Characteristics'!$C:$C,0))),"",INDEX('Policy Characteristics'!K:K,MATCH($C617,'Policy Characteristics'!$C:$C,0)))</f>
        <v>industry-ag-main.html#eff-stds</v>
      </c>
      <c r="R617" s="427" t="str">
        <f>IF(ISBLANK(INDEX('Policy Characteristics'!L:L,MATCH($C617,'Policy Characteristics'!$C:$C,0))),"",INDEX('Policy Characteristics'!L:L,MATCH($C617,'Policy Characteristics'!$C:$C,0)))</f>
        <v>industry-energy-efficiency-standards.html</v>
      </c>
    </row>
    <row r="618" spans="1:18" s="5" customFormat="1" x14ac:dyDescent="0.75">
      <c r="A618" s="427" t="str">
        <f>IF(ISBLANK(INDEX('Policy Characteristics'!A:A,MATCH($C618,'Policy Characteristics'!$C:$C,0))),"",INDEX('Policy Characteristics'!A:A,MATCH($C618,'Policy Characteristics'!$C:$C,0)))</f>
        <v>Industry</v>
      </c>
      <c r="B618" s="427" t="str">
        <f>IF(ISBLANK(INDEX('Policy Characteristics'!B:B,MATCH($C618,'Policy Characteristics'!$C:$C,0))),"",INDEX('Policy Characteristics'!B:B,MATCH($C618,'Policy Characteristics'!$C:$C,0)))</f>
        <v>Industry Energy Efficiency Standards</v>
      </c>
      <c r="C618" s="431" t="str">
        <f t="shared" si="35"/>
        <v>Percentage Improvement in Eqpt Efficiency Standards above BAU</v>
      </c>
      <c r="D618" s="9" t="s">
        <v>3273</v>
      </c>
      <c r="E618" s="53" t="s">
        <v>2484</v>
      </c>
      <c r="F618" s="211" t="s">
        <v>3235</v>
      </c>
      <c r="G618" s="53" t="s">
        <v>2488</v>
      </c>
      <c r="H618" s="54">
        <v>1172</v>
      </c>
      <c r="I618" s="53" t="s">
        <v>45</v>
      </c>
      <c r="J618" s="429" t="str">
        <f>IF(ISBLANK(INDEX('Policy Characteristics'!D:D,MATCH($C618,'Policy Characteristics'!$C:$C,0))),"",INDEX('Policy Characteristics'!D:D,MATCH($C618,'Policy Characteristics'!$C:$C,0)))</f>
        <v>Industry Energy Efficiency Standards</v>
      </c>
      <c r="K618" s="427" t="str">
        <f>IF(ISBLANK(INDEX('Policy Characteristics'!E:E,MATCH($C618,'Policy Characteristics'!$C:$C,0))),"",INDEX('Policy Characteristics'!E:E,MATCH($C618,'Policy Characteristics'!$C:$C,0)))</f>
        <v>indst efficiency standards</v>
      </c>
      <c r="L618" s="450">
        <f>IF(ISBLANK(INDEX('Policy Characteristics'!F:F,MATCH($C618,'Policy Characteristics'!$C:$C,0))),"",INDEX('Policy Characteristics'!F:F,MATCH($C618,'Policy Characteristics'!$C:$C,0)))</f>
        <v>0</v>
      </c>
      <c r="M618" s="450">
        <f>IF(ISBLANK(INDEX('Policy Characteristics'!G:G,MATCH($C618,'Policy Characteristics'!$C:$C,0))),"",INDEX('Policy Characteristics'!G:G,MATCH($C618,'Policy Characteristics'!$C:$C,0)))</f>
        <v>0.25</v>
      </c>
      <c r="N618" s="450">
        <f>IF(ISBLANK(INDEX('Policy Characteristics'!H:H,MATCH($C618,'Policy Characteristics'!$C:$C,0))),"",INDEX('Policy Characteristics'!H:H,MATCH($C618,'Policy Characteristics'!$C:$C,0)))</f>
        <v>0.01</v>
      </c>
      <c r="O618" s="427" t="str">
        <f>IF(ISBLANK(INDEX('Policy Characteristics'!I:I,MATCH($C618,'Policy Characteristics'!$C:$C,0))),"",INDEX('Policy Characteristics'!I:I,MATCH($C618,'Policy Characteristics'!$C:$C,0)))</f>
        <v>% reduction in energy use</v>
      </c>
      <c r="P618" s="427" t="str">
        <f>IF(ISBLANK(INDEX('Policy Characteristics'!J:J,MATCH($C618,'Policy Characteristics'!$C:$C,0))),"",INDEX('Policy Characteristics'!J:J,MATCH($C618,'Policy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8" s="427" t="str">
        <f>IF(ISBLANK(INDEX('Policy Characteristics'!K:K,MATCH($C618,'Policy Characteristics'!$C:$C,0))),"",INDEX('Policy Characteristics'!K:K,MATCH($C618,'Policy Characteristics'!$C:$C,0)))</f>
        <v>industry-ag-main.html#eff-stds</v>
      </c>
      <c r="R618" s="427" t="str">
        <f>IF(ISBLANK(INDEX('Policy Characteristics'!L:L,MATCH($C618,'Policy Characteristics'!$C:$C,0))),"",INDEX('Policy Characteristics'!L:L,MATCH($C618,'Policy Characteristics'!$C:$C,0)))</f>
        <v>industry-energy-efficiency-standards.html</v>
      </c>
    </row>
    <row r="619" spans="1:18" s="5" customFormat="1" x14ac:dyDescent="0.75">
      <c r="A619" s="427" t="str">
        <f>IF(ISBLANK(INDEX('Policy Characteristics'!A:A,MATCH($C619,'Policy Characteristics'!$C:$C,0))),"",INDEX('Policy Characteristics'!A:A,MATCH($C619,'Policy Characteristics'!$C:$C,0)))</f>
        <v>Industry</v>
      </c>
      <c r="B619" s="427" t="str">
        <f>IF(ISBLANK(INDEX('Policy Characteristics'!B:B,MATCH($C619,'Policy Characteristics'!$C:$C,0))),"",INDEX('Policy Characteristics'!B:B,MATCH($C619,'Policy Characteristics'!$C:$C,0)))</f>
        <v>Industry Energy Efficiency Standards</v>
      </c>
      <c r="C619" s="431" t="str">
        <f t="shared" si="35"/>
        <v>Percentage Improvement in Eqpt Efficiency Standards above BAU</v>
      </c>
      <c r="D619" s="9" t="s">
        <v>3273</v>
      </c>
      <c r="E619" s="53" t="s">
        <v>2485</v>
      </c>
      <c r="F619" s="211" t="s">
        <v>3235</v>
      </c>
      <c r="G619" s="53" t="s">
        <v>2491</v>
      </c>
      <c r="H619" s="54">
        <v>1173</v>
      </c>
      <c r="I619" s="53" t="s">
        <v>46</v>
      </c>
      <c r="J619" s="429" t="str">
        <f>IF(ISBLANK(INDEX('Policy Characteristics'!D:D,MATCH($C619,'Policy Characteristics'!$C:$C,0))),"",INDEX('Policy Characteristics'!D:D,MATCH($C619,'Policy Characteristics'!$C:$C,0)))</f>
        <v>Industry Energy Efficiency Standards</v>
      </c>
      <c r="K619" s="427" t="str">
        <f>IF(ISBLANK(INDEX('Policy Characteristics'!E:E,MATCH($C619,'Policy Characteristics'!$C:$C,0))),"",INDEX('Policy Characteristics'!E:E,MATCH($C619,'Policy Characteristics'!$C:$C,0)))</f>
        <v>indst efficiency standards</v>
      </c>
      <c r="L619" s="450">
        <f>IF(ISBLANK(INDEX('Policy Characteristics'!F:F,MATCH($C619,'Policy Characteristics'!$C:$C,0))),"",INDEX('Policy Characteristics'!F:F,MATCH($C619,'Policy Characteristics'!$C:$C,0)))</f>
        <v>0</v>
      </c>
      <c r="M619" s="450">
        <f>IF(ISBLANK(INDEX('Policy Characteristics'!G:G,MATCH($C619,'Policy Characteristics'!$C:$C,0))),"",INDEX('Policy Characteristics'!G:G,MATCH($C619,'Policy Characteristics'!$C:$C,0)))</f>
        <v>0.25</v>
      </c>
      <c r="N619" s="450">
        <f>IF(ISBLANK(INDEX('Policy Characteristics'!H:H,MATCH($C619,'Policy Characteristics'!$C:$C,0))),"",INDEX('Policy Characteristics'!H:H,MATCH($C619,'Policy Characteristics'!$C:$C,0)))</f>
        <v>0.01</v>
      </c>
      <c r="O619" s="427" t="str">
        <f>IF(ISBLANK(INDEX('Policy Characteristics'!I:I,MATCH($C619,'Policy Characteristics'!$C:$C,0))),"",INDEX('Policy Characteristics'!I:I,MATCH($C619,'Policy Characteristics'!$C:$C,0)))</f>
        <v>% reduction in energy use</v>
      </c>
      <c r="P619" s="427" t="str">
        <f>IF(ISBLANK(INDEX('Policy Characteristics'!J:J,MATCH($C619,'Policy Characteristics'!$C:$C,0))),"",INDEX('Policy Characteristics'!J:J,MATCH($C619,'Policy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9" s="427" t="str">
        <f>IF(ISBLANK(INDEX('Policy Characteristics'!K:K,MATCH($C619,'Policy Characteristics'!$C:$C,0))),"",INDEX('Policy Characteristics'!K:K,MATCH($C619,'Policy Characteristics'!$C:$C,0)))</f>
        <v>industry-ag-main.html#eff-stds</v>
      </c>
      <c r="R619" s="427" t="str">
        <f>IF(ISBLANK(INDEX('Policy Characteristics'!L:L,MATCH($C619,'Policy Characteristics'!$C:$C,0))),"",INDEX('Policy Characteristics'!L:L,MATCH($C619,'Policy Characteristics'!$C:$C,0)))</f>
        <v>industry-energy-efficiency-standards.html</v>
      </c>
    </row>
    <row r="620" spans="1:18" s="5" customFormat="1" x14ac:dyDescent="0.75">
      <c r="A620" s="427" t="str">
        <f>IF(ISBLANK(INDEX('Policy Characteristics'!A:A,MATCH($C620,'Policy Characteristics'!$C:$C,0))),"",INDEX('Policy Characteristics'!A:A,MATCH($C620,'Policy Characteristics'!$C:$C,0)))</f>
        <v>Industry</v>
      </c>
      <c r="B620" s="427" t="str">
        <f>IF(ISBLANK(INDEX('Policy Characteristics'!B:B,MATCH($C620,'Policy Characteristics'!$C:$C,0))),"",INDEX('Policy Characteristics'!B:B,MATCH($C620,'Policy Characteristics'!$C:$C,0)))</f>
        <v>Industry Energy Efficiency Standards</v>
      </c>
      <c r="C620" s="431" t="str">
        <f t="shared" si="35"/>
        <v>Percentage Improvement in Eqpt Efficiency Standards above BAU</v>
      </c>
      <c r="D620" s="9" t="s">
        <v>3273</v>
      </c>
      <c r="E620" s="53" t="s">
        <v>2837</v>
      </c>
      <c r="F620" s="211" t="s">
        <v>3235</v>
      </c>
      <c r="G620" s="53" t="s">
        <v>2840</v>
      </c>
      <c r="H620" s="54">
        <v>1174</v>
      </c>
      <c r="I620" s="53" t="s">
        <v>46</v>
      </c>
      <c r="J620" s="429" t="str">
        <f>IF(ISBLANK(INDEX('Policy Characteristics'!D:D,MATCH($C620,'Policy Characteristics'!$C:$C,0))),"",INDEX('Policy Characteristics'!D:D,MATCH($C620,'Policy Characteristics'!$C:$C,0)))</f>
        <v>Industry Energy Efficiency Standards</v>
      </c>
      <c r="K620" s="427" t="str">
        <f>IF(ISBLANK(INDEX('Policy Characteristics'!E:E,MATCH($C620,'Policy Characteristics'!$C:$C,0))),"",INDEX('Policy Characteristics'!E:E,MATCH($C620,'Policy Characteristics'!$C:$C,0)))</f>
        <v>indst efficiency standards</v>
      </c>
      <c r="L620" s="450">
        <f>IF(ISBLANK(INDEX('Policy Characteristics'!F:F,MATCH($C620,'Policy Characteristics'!$C:$C,0))),"",INDEX('Policy Characteristics'!F:F,MATCH($C620,'Policy Characteristics'!$C:$C,0)))</f>
        <v>0</v>
      </c>
      <c r="M620" s="450">
        <f>IF(ISBLANK(INDEX('Policy Characteristics'!G:G,MATCH($C620,'Policy Characteristics'!$C:$C,0))),"",INDEX('Policy Characteristics'!G:G,MATCH($C620,'Policy Characteristics'!$C:$C,0)))</f>
        <v>0.25</v>
      </c>
      <c r="N620" s="450">
        <f>IF(ISBLANK(INDEX('Policy Characteristics'!H:H,MATCH($C620,'Policy Characteristics'!$C:$C,0))),"",INDEX('Policy Characteristics'!H:H,MATCH($C620,'Policy Characteristics'!$C:$C,0)))</f>
        <v>0.01</v>
      </c>
      <c r="O620" s="427" t="str">
        <f>IF(ISBLANK(INDEX('Policy Characteristics'!I:I,MATCH($C620,'Policy Characteristics'!$C:$C,0))),"",INDEX('Policy Characteristics'!I:I,MATCH($C620,'Policy Characteristics'!$C:$C,0)))</f>
        <v>% reduction in energy use</v>
      </c>
      <c r="P620" s="427" t="str">
        <f>IF(ISBLANK(INDEX('Policy Characteristics'!J:J,MATCH($C620,'Policy Characteristics'!$C:$C,0))),"",INDEX('Policy Characteristics'!J:J,MATCH($C620,'Policy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0" s="427" t="str">
        <f>IF(ISBLANK(INDEX('Policy Characteristics'!K:K,MATCH($C620,'Policy Characteristics'!$C:$C,0))),"",INDEX('Policy Characteristics'!K:K,MATCH($C620,'Policy Characteristics'!$C:$C,0)))</f>
        <v>industry-ag-main.html#eff-stds</v>
      </c>
      <c r="R620" s="427" t="str">
        <f>IF(ISBLANK(INDEX('Policy Characteristics'!L:L,MATCH($C620,'Policy Characteristics'!$C:$C,0))),"",INDEX('Policy Characteristics'!L:L,MATCH($C620,'Policy Characteristics'!$C:$C,0)))</f>
        <v>industry-energy-efficiency-standards.html</v>
      </c>
    </row>
    <row r="621" spans="1:18" s="5" customFormat="1" x14ac:dyDescent="0.75">
      <c r="A621" s="427" t="str">
        <f>IF(ISBLANK(INDEX('Policy Characteristics'!A:A,MATCH($C621,'Policy Characteristics'!$C:$C,0))),"",INDEX('Policy Characteristics'!A:A,MATCH($C621,'Policy Characteristics'!$C:$C,0)))</f>
        <v>Industry</v>
      </c>
      <c r="B621" s="427" t="str">
        <f>IF(ISBLANK(INDEX('Policy Characteristics'!B:B,MATCH($C621,'Policy Characteristics'!$C:$C,0))),"",INDEX('Policy Characteristics'!B:B,MATCH($C621,'Policy Characteristics'!$C:$C,0)))</f>
        <v>Industry Energy Efficiency Standards</v>
      </c>
      <c r="C621" s="431" t="str">
        <f t="shared" si="35"/>
        <v>Percentage Improvement in Eqpt Efficiency Standards above BAU</v>
      </c>
      <c r="D621" s="9" t="s">
        <v>3273</v>
      </c>
      <c r="E621" s="53" t="s">
        <v>2838</v>
      </c>
      <c r="F621" s="211" t="s">
        <v>3235</v>
      </c>
      <c r="G621" s="53" t="s">
        <v>2842</v>
      </c>
      <c r="H621" s="54">
        <v>1175</v>
      </c>
      <c r="I621" s="53" t="s">
        <v>45</v>
      </c>
      <c r="J621" s="429" t="str">
        <f>IF(ISBLANK(INDEX('Policy Characteristics'!D:D,MATCH($C621,'Policy Characteristics'!$C:$C,0))),"",INDEX('Policy Characteristics'!D:D,MATCH($C621,'Policy Characteristics'!$C:$C,0)))</f>
        <v>Industry Energy Efficiency Standards</v>
      </c>
      <c r="K621" s="427" t="str">
        <f>IF(ISBLANK(INDEX('Policy Characteristics'!E:E,MATCH($C621,'Policy Characteristics'!$C:$C,0))),"",INDEX('Policy Characteristics'!E:E,MATCH($C621,'Policy Characteristics'!$C:$C,0)))</f>
        <v>indst efficiency standards</v>
      </c>
      <c r="L621" s="450">
        <f>IF(ISBLANK(INDEX('Policy Characteristics'!F:F,MATCH($C621,'Policy Characteristics'!$C:$C,0))),"",INDEX('Policy Characteristics'!F:F,MATCH($C621,'Policy Characteristics'!$C:$C,0)))</f>
        <v>0</v>
      </c>
      <c r="M621" s="450">
        <f>IF(ISBLANK(INDEX('Policy Characteristics'!G:G,MATCH($C621,'Policy Characteristics'!$C:$C,0))),"",INDEX('Policy Characteristics'!G:G,MATCH($C621,'Policy Characteristics'!$C:$C,0)))</f>
        <v>0.25</v>
      </c>
      <c r="N621" s="450">
        <f>IF(ISBLANK(INDEX('Policy Characteristics'!H:H,MATCH($C621,'Policy Characteristics'!$C:$C,0))),"",INDEX('Policy Characteristics'!H:H,MATCH($C621,'Policy Characteristics'!$C:$C,0)))</f>
        <v>0.01</v>
      </c>
      <c r="O621" s="427" t="str">
        <f>IF(ISBLANK(INDEX('Policy Characteristics'!I:I,MATCH($C621,'Policy Characteristics'!$C:$C,0))),"",INDEX('Policy Characteristics'!I:I,MATCH($C621,'Policy Characteristics'!$C:$C,0)))</f>
        <v>% reduction in energy use</v>
      </c>
      <c r="P621" s="427" t="str">
        <f>IF(ISBLANK(INDEX('Policy Characteristics'!J:J,MATCH($C621,'Policy Characteristics'!$C:$C,0))),"",INDEX('Policy Characteristics'!J:J,MATCH($C621,'Policy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1" s="427" t="str">
        <f>IF(ISBLANK(INDEX('Policy Characteristics'!K:K,MATCH($C621,'Policy Characteristics'!$C:$C,0))),"",INDEX('Policy Characteristics'!K:K,MATCH($C621,'Policy Characteristics'!$C:$C,0)))</f>
        <v>industry-ag-main.html#eff-stds</v>
      </c>
      <c r="R621" s="427" t="str">
        <f>IF(ISBLANK(INDEX('Policy Characteristics'!L:L,MATCH($C621,'Policy Characteristics'!$C:$C,0))),"",INDEX('Policy Characteristics'!L:L,MATCH($C621,'Policy Characteristics'!$C:$C,0)))</f>
        <v>industry-energy-efficiency-standards.html</v>
      </c>
    </row>
    <row r="622" spans="1:18" s="5" customFormat="1" x14ac:dyDescent="0.75">
      <c r="A622" s="427" t="str">
        <f>IF(ISBLANK(INDEX('Policy Characteristics'!A:A,MATCH($C622,'Policy Characteristics'!$C:$C,0))),"",INDEX('Policy Characteristics'!A:A,MATCH($C622,'Policy Characteristics'!$C:$C,0)))</f>
        <v>Industry</v>
      </c>
      <c r="B622" s="427" t="str">
        <f>IF(ISBLANK(INDEX('Policy Characteristics'!B:B,MATCH($C622,'Policy Characteristics'!$C:$C,0))),"",INDEX('Policy Characteristics'!B:B,MATCH($C622,'Policy Characteristics'!$C:$C,0)))</f>
        <v>Industry Energy Efficiency Standards</v>
      </c>
      <c r="C622" s="431" t="str">
        <f t="shared" si="35"/>
        <v>Percentage Improvement in Eqpt Efficiency Standards above BAU</v>
      </c>
      <c r="D622" s="9" t="s">
        <v>3273</v>
      </c>
      <c r="E622" s="53" t="s">
        <v>2839</v>
      </c>
      <c r="F622" s="211" t="s">
        <v>3235</v>
      </c>
      <c r="G622" s="53" t="s">
        <v>2843</v>
      </c>
      <c r="H622" s="54">
        <v>1176</v>
      </c>
      <c r="I622" s="53" t="s">
        <v>45</v>
      </c>
      <c r="J622" s="429" t="str">
        <f>IF(ISBLANK(INDEX('Policy Characteristics'!D:D,MATCH($C622,'Policy Characteristics'!$C:$C,0))),"",INDEX('Policy Characteristics'!D:D,MATCH($C622,'Policy Characteristics'!$C:$C,0)))</f>
        <v>Industry Energy Efficiency Standards</v>
      </c>
      <c r="K622" s="427" t="str">
        <f>IF(ISBLANK(INDEX('Policy Characteristics'!E:E,MATCH($C622,'Policy Characteristics'!$C:$C,0))),"",INDEX('Policy Characteristics'!E:E,MATCH($C622,'Policy Characteristics'!$C:$C,0)))</f>
        <v>indst efficiency standards</v>
      </c>
      <c r="L622" s="450">
        <f>IF(ISBLANK(INDEX('Policy Characteristics'!F:F,MATCH($C622,'Policy Characteristics'!$C:$C,0))),"",INDEX('Policy Characteristics'!F:F,MATCH($C622,'Policy Characteristics'!$C:$C,0)))</f>
        <v>0</v>
      </c>
      <c r="M622" s="450">
        <f>IF(ISBLANK(INDEX('Policy Characteristics'!G:G,MATCH($C622,'Policy Characteristics'!$C:$C,0))),"",INDEX('Policy Characteristics'!G:G,MATCH($C622,'Policy Characteristics'!$C:$C,0)))</f>
        <v>0.25</v>
      </c>
      <c r="N622" s="450">
        <f>IF(ISBLANK(INDEX('Policy Characteristics'!H:H,MATCH($C622,'Policy Characteristics'!$C:$C,0))),"",INDEX('Policy Characteristics'!H:H,MATCH($C622,'Policy Characteristics'!$C:$C,0)))</f>
        <v>0.01</v>
      </c>
      <c r="O622" s="427" t="str">
        <f>IF(ISBLANK(INDEX('Policy Characteristics'!I:I,MATCH($C622,'Policy Characteristics'!$C:$C,0))),"",INDEX('Policy Characteristics'!I:I,MATCH($C622,'Policy Characteristics'!$C:$C,0)))</f>
        <v>% reduction in energy use</v>
      </c>
      <c r="P622" s="427" t="str">
        <f>IF(ISBLANK(INDEX('Policy Characteristics'!J:J,MATCH($C622,'Policy Characteristics'!$C:$C,0))),"",INDEX('Policy Characteristics'!J:J,MATCH($C622,'Policy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2" s="427" t="str">
        <f>IF(ISBLANK(INDEX('Policy Characteristics'!K:K,MATCH($C622,'Policy Characteristics'!$C:$C,0))),"",INDEX('Policy Characteristics'!K:K,MATCH($C622,'Policy Characteristics'!$C:$C,0)))</f>
        <v>industry-ag-main.html#eff-stds</v>
      </c>
      <c r="R622" s="427" t="str">
        <f>IF(ISBLANK(INDEX('Policy Characteristics'!L:L,MATCH($C622,'Policy Characteristics'!$C:$C,0))),"",INDEX('Policy Characteristics'!L:L,MATCH($C622,'Policy Characteristics'!$C:$C,0)))</f>
        <v>industry-energy-efficiency-standards.html</v>
      </c>
    </row>
    <row r="623" spans="1:18" s="5" customFormat="1" x14ac:dyDescent="0.75">
      <c r="A623" s="427" t="str">
        <f>IF(ISBLANK(INDEX('Policy Characteristics'!A:A,MATCH($C623,'Policy Characteristics'!$C:$C,0))),"",INDEX('Policy Characteristics'!A:A,MATCH($C623,'Policy Characteristics'!$C:$C,0)))</f>
        <v>Industry</v>
      </c>
      <c r="B623" s="427" t="str">
        <f>IF(ISBLANK(INDEX('Policy Characteristics'!B:B,MATCH($C623,'Policy Characteristics'!$C:$C,0))),"",INDEX('Policy Characteristics'!B:B,MATCH($C623,'Policy Characteristics'!$C:$C,0)))</f>
        <v>Industry Energy Efficiency Standards</v>
      </c>
      <c r="C623" s="431" t="str">
        <f t="shared" si="35"/>
        <v>Percentage Improvement in Eqpt Efficiency Standards above BAU</v>
      </c>
      <c r="D623" s="9" t="s">
        <v>3273</v>
      </c>
      <c r="E623" s="53" t="s">
        <v>2836</v>
      </c>
      <c r="F623" s="211" t="s">
        <v>3235</v>
      </c>
      <c r="G623" s="53" t="s">
        <v>2841</v>
      </c>
      <c r="H623" s="54">
        <v>1177</v>
      </c>
      <c r="I623" s="53" t="s">
        <v>46</v>
      </c>
      <c r="J623" s="429" t="str">
        <f>IF(ISBLANK(INDEX('Policy Characteristics'!D:D,MATCH($C623,'Policy Characteristics'!$C:$C,0))),"",INDEX('Policy Characteristics'!D:D,MATCH($C623,'Policy Characteristics'!$C:$C,0)))</f>
        <v>Industry Energy Efficiency Standards</v>
      </c>
      <c r="K623" s="427" t="str">
        <f>IF(ISBLANK(INDEX('Policy Characteristics'!E:E,MATCH($C623,'Policy Characteristics'!$C:$C,0))),"",INDEX('Policy Characteristics'!E:E,MATCH($C623,'Policy Characteristics'!$C:$C,0)))</f>
        <v>indst efficiency standards</v>
      </c>
      <c r="L623" s="450">
        <f>IF(ISBLANK(INDEX('Policy Characteristics'!F:F,MATCH($C623,'Policy Characteristics'!$C:$C,0))),"",INDEX('Policy Characteristics'!F:F,MATCH($C623,'Policy Characteristics'!$C:$C,0)))</f>
        <v>0</v>
      </c>
      <c r="M623" s="450">
        <f>IF(ISBLANK(INDEX('Policy Characteristics'!G:G,MATCH($C623,'Policy Characteristics'!$C:$C,0))),"",INDEX('Policy Characteristics'!G:G,MATCH($C623,'Policy Characteristics'!$C:$C,0)))</f>
        <v>0.25</v>
      </c>
      <c r="N623" s="450">
        <f>IF(ISBLANK(INDEX('Policy Characteristics'!H:H,MATCH($C623,'Policy Characteristics'!$C:$C,0))),"",INDEX('Policy Characteristics'!H:H,MATCH($C623,'Policy Characteristics'!$C:$C,0)))</f>
        <v>0.01</v>
      </c>
      <c r="O623" s="427" t="str">
        <f>IF(ISBLANK(INDEX('Policy Characteristics'!I:I,MATCH($C623,'Policy Characteristics'!$C:$C,0))),"",INDEX('Policy Characteristics'!I:I,MATCH($C623,'Policy Characteristics'!$C:$C,0)))</f>
        <v>% reduction in energy use</v>
      </c>
      <c r="P623" s="427" t="str">
        <f>IF(ISBLANK(INDEX('Policy Characteristics'!J:J,MATCH($C623,'Policy Characteristics'!$C:$C,0))),"",INDEX('Policy Characteristics'!J:J,MATCH($C623,'Policy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3" s="427" t="str">
        <f>IF(ISBLANK(INDEX('Policy Characteristics'!K:K,MATCH($C623,'Policy Characteristics'!$C:$C,0))),"",INDEX('Policy Characteristics'!K:K,MATCH($C623,'Policy Characteristics'!$C:$C,0)))</f>
        <v>industry-ag-main.html#eff-stds</v>
      </c>
      <c r="R623" s="427" t="str">
        <f>IF(ISBLANK(INDEX('Policy Characteristics'!L:L,MATCH($C623,'Policy Characteristics'!$C:$C,0))),"",INDEX('Policy Characteristics'!L:L,MATCH($C623,'Policy Characteristics'!$C:$C,0)))</f>
        <v>industry-energy-efficiency-standards.html</v>
      </c>
    </row>
    <row r="624" spans="1:18" s="5" customFormat="1" x14ac:dyDescent="0.75">
      <c r="A624" s="427" t="str">
        <f>IF(ISBLANK(INDEX('Policy Characteristics'!A:A,MATCH($C624,'Policy Characteristics'!$C:$C,0))),"",INDEX('Policy Characteristics'!A:A,MATCH($C624,'Policy Characteristics'!$C:$C,0)))</f>
        <v>Industry</v>
      </c>
      <c r="B624" s="427" t="str">
        <f>IF(ISBLANK(INDEX('Policy Characteristics'!B:B,MATCH($C624,'Policy Characteristics'!$C:$C,0))),"",INDEX('Policy Characteristics'!B:B,MATCH($C624,'Policy Characteristics'!$C:$C,0)))</f>
        <v>Industry Energy Efficiency Standards</v>
      </c>
      <c r="C624" s="431" t="str">
        <f t="shared" si="35"/>
        <v>Percentage Improvement in Eqpt Efficiency Standards above BAU</v>
      </c>
      <c r="D624" s="9" t="s">
        <v>3274</v>
      </c>
      <c r="E624" s="53" t="s">
        <v>2480</v>
      </c>
      <c r="F624" s="211" t="s">
        <v>3236</v>
      </c>
      <c r="G624" s="53" t="s">
        <v>2486</v>
      </c>
      <c r="H624" s="54">
        <v>1178</v>
      </c>
      <c r="I624" s="9" t="s">
        <v>46</v>
      </c>
      <c r="J624" s="429" t="str">
        <f>IF(ISBLANK(INDEX('Policy Characteristics'!D:D,MATCH($C624,'Policy Characteristics'!$C:$C,0))),"",INDEX('Policy Characteristics'!D:D,MATCH($C624,'Policy Characteristics'!$C:$C,0)))</f>
        <v>Industry Energy Efficiency Standards</v>
      </c>
      <c r="K624" s="427" t="str">
        <f>IF(ISBLANK(INDEX('Policy Characteristics'!E:E,MATCH($C624,'Policy Characteristics'!$C:$C,0))),"",INDEX('Policy Characteristics'!E:E,MATCH($C624,'Policy Characteristics'!$C:$C,0)))</f>
        <v>indst efficiency standards</v>
      </c>
      <c r="L624" s="450">
        <f>IF(ISBLANK(INDEX('Policy Characteristics'!F:F,MATCH($C624,'Policy Characteristics'!$C:$C,0))),"",INDEX('Policy Characteristics'!F:F,MATCH($C624,'Policy Characteristics'!$C:$C,0)))</f>
        <v>0</v>
      </c>
      <c r="M624" s="450">
        <f>IF(ISBLANK(INDEX('Policy Characteristics'!G:G,MATCH($C624,'Policy Characteristics'!$C:$C,0))),"",INDEX('Policy Characteristics'!G:G,MATCH($C624,'Policy Characteristics'!$C:$C,0)))</f>
        <v>0.25</v>
      </c>
      <c r="N624" s="450">
        <f>IF(ISBLANK(INDEX('Policy Characteristics'!H:H,MATCH($C624,'Policy Characteristics'!$C:$C,0))),"",INDEX('Policy Characteristics'!H:H,MATCH($C624,'Policy Characteristics'!$C:$C,0)))</f>
        <v>0.01</v>
      </c>
      <c r="O624" s="427" t="str">
        <f>IF(ISBLANK(INDEX('Policy Characteristics'!I:I,MATCH($C624,'Policy Characteristics'!$C:$C,0))),"",INDEX('Policy Characteristics'!I:I,MATCH($C624,'Policy Characteristics'!$C:$C,0)))</f>
        <v>% reduction in energy use</v>
      </c>
      <c r="P624" s="427" t="str">
        <f>IF(ISBLANK(INDEX('Policy Characteristics'!J:J,MATCH($C624,'Policy Characteristics'!$C:$C,0))),"",INDEX('Policy Characteristics'!J:J,MATCH($C624,'Policy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4" s="427" t="str">
        <f>IF(ISBLANK(INDEX('Policy Characteristics'!K:K,MATCH($C624,'Policy Characteristics'!$C:$C,0))),"",INDEX('Policy Characteristics'!K:K,MATCH($C624,'Policy Characteristics'!$C:$C,0)))</f>
        <v>industry-ag-main.html#eff-stds</v>
      </c>
      <c r="R624" s="427" t="str">
        <f>IF(ISBLANK(INDEX('Policy Characteristics'!L:L,MATCH($C624,'Policy Characteristics'!$C:$C,0))),"",INDEX('Policy Characteristics'!L:L,MATCH($C624,'Policy Characteristics'!$C:$C,0)))</f>
        <v>industry-energy-efficiency-standards.html</v>
      </c>
    </row>
    <row r="625" spans="1:18" s="5" customFormat="1" x14ac:dyDescent="0.75">
      <c r="A625" s="427" t="str">
        <f>IF(ISBLANK(INDEX('Policy Characteristics'!A:A,MATCH($C625,'Policy Characteristics'!$C:$C,0))),"",INDEX('Policy Characteristics'!A:A,MATCH($C625,'Policy Characteristics'!$C:$C,0)))</f>
        <v>Industry</v>
      </c>
      <c r="B625" s="427" t="str">
        <f>IF(ISBLANK(INDEX('Policy Characteristics'!B:B,MATCH($C625,'Policy Characteristics'!$C:$C,0))),"",INDEX('Policy Characteristics'!B:B,MATCH($C625,'Policy Characteristics'!$C:$C,0)))</f>
        <v>Industry Energy Efficiency Standards</v>
      </c>
      <c r="C625" s="431" t="str">
        <f t="shared" si="35"/>
        <v>Percentage Improvement in Eqpt Efficiency Standards above BAU</v>
      </c>
      <c r="D625" s="9" t="s">
        <v>3274</v>
      </c>
      <c r="E625" s="53" t="s">
        <v>2481</v>
      </c>
      <c r="F625" s="211" t="s">
        <v>3236</v>
      </c>
      <c r="G625" s="53" t="s">
        <v>2489</v>
      </c>
      <c r="H625" s="54">
        <v>1179</v>
      </c>
      <c r="I625" s="53" t="s">
        <v>46</v>
      </c>
      <c r="J625" s="429" t="str">
        <f>IF(ISBLANK(INDEX('Policy Characteristics'!D:D,MATCH($C625,'Policy Characteristics'!$C:$C,0))),"",INDEX('Policy Characteristics'!D:D,MATCH($C625,'Policy Characteristics'!$C:$C,0)))</f>
        <v>Industry Energy Efficiency Standards</v>
      </c>
      <c r="K625" s="427" t="str">
        <f>IF(ISBLANK(INDEX('Policy Characteristics'!E:E,MATCH($C625,'Policy Characteristics'!$C:$C,0))),"",INDEX('Policy Characteristics'!E:E,MATCH($C625,'Policy Characteristics'!$C:$C,0)))</f>
        <v>indst efficiency standards</v>
      </c>
      <c r="L625" s="450">
        <f>IF(ISBLANK(INDEX('Policy Characteristics'!F:F,MATCH($C625,'Policy Characteristics'!$C:$C,0))),"",INDEX('Policy Characteristics'!F:F,MATCH($C625,'Policy Characteristics'!$C:$C,0)))</f>
        <v>0</v>
      </c>
      <c r="M625" s="450">
        <f>IF(ISBLANK(INDEX('Policy Characteristics'!G:G,MATCH($C625,'Policy Characteristics'!$C:$C,0))),"",INDEX('Policy Characteristics'!G:G,MATCH($C625,'Policy Characteristics'!$C:$C,0)))</f>
        <v>0.25</v>
      </c>
      <c r="N625" s="450">
        <f>IF(ISBLANK(INDEX('Policy Characteristics'!H:H,MATCH($C625,'Policy Characteristics'!$C:$C,0))),"",INDEX('Policy Characteristics'!H:H,MATCH($C625,'Policy Characteristics'!$C:$C,0)))</f>
        <v>0.01</v>
      </c>
      <c r="O625" s="427" t="str">
        <f>IF(ISBLANK(INDEX('Policy Characteristics'!I:I,MATCH($C625,'Policy Characteristics'!$C:$C,0))),"",INDEX('Policy Characteristics'!I:I,MATCH($C625,'Policy Characteristics'!$C:$C,0)))</f>
        <v>% reduction in energy use</v>
      </c>
      <c r="P625" s="427" t="str">
        <f>IF(ISBLANK(INDEX('Policy Characteristics'!J:J,MATCH($C625,'Policy Characteristics'!$C:$C,0))),"",INDEX('Policy Characteristics'!J:J,MATCH($C625,'Policy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5" s="427" t="str">
        <f>IF(ISBLANK(INDEX('Policy Characteristics'!K:K,MATCH($C625,'Policy Characteristics'!$C:$C,0))),"",INDEX('Policy Characteristics'!K:K,MATCH($C625,'Policy Characteristics'!$C:$C,0)))</f>
        <v>industry-ag-main.html#eff-stds</v>
      </c>
      <c r="R625" s="427" t="str">
        <f>IF(ISBLANK(INDEX('Policy Characteristics'!L:L,MATCH($C625,'Policy Characteristics'!$C:$C,0))),"",INDEX('Policy Characteristics'!L:L,MATCH($C625,'Policy Characteristics'!$C:$C,0)))</f>
        <v>industry-energy-efficiency-standards.html</v>
      </c>
    </row>
    <row r="626" spans="1:18" s="5" customFormat="1" x14ac:dyDescent="0.75">
      <c r="A626" s="427" t="str">
        <f>IF(ISBLANK(INDEX('Policy Characteristics'!A:A,MATCH($C626,'Policy Characteristics'!$C:$C,0))),"",INDEX('Policy Characteristics'!A:A,MATCH($C626,'Policy Characteristics'!$C:$C,0)))</f>
        <v>Industry</v>
      </c>
      <c r="B626" s="427" t="str">
        <f>IF(ISBLANK(INDEX('Policy Characteristics'!B:B,MATCH($C626,'Policy Characteristics'!$C:$C,0))),"",INDEX('Policy Characteristics'!B:B,MATCH($C626,'Policy Characteristics'!$C:$C,0)))</f>
        <v>Industry Energy Efficiency Standards</v>
      </c>
      <c r="C626" s="431" t="str">
        <f t="shared" si="35"/>
        <v>Percentage Improvement in Eqpt Efficiency Standards above BAU</v>
      </c>
      <c r="D626" s="9" t="s">
        <v>3274</v>
      </c>
      <c r="E626" s="53" t="s">
        <v>2482</v>
      </c>
      <c r="F626" s="211" t="s">
        <v>3236</v>
      </c>
      <c r="G626" s="53" t="s">
        <v>2490</v>
      </c>
      <c r="H626" s="54">
        <v>1180</v>
      </c>
      <c r="I626" s="53" t="s">
        <v>45</v>
      </c>
      <c r="J626" s="429" t="str">
        <f>IF(ISBLANK(INDEX('Policy Characteristics'!D:D,MATCH($C626,'Policy Characteristics'!$C:$C,0))),"",INDEX('Policy Characteristics'!D:D,MATCH($C626,'Policy Characteristics'!$C:$C,0)))</f>
        <v>Industry Energy Efficiency Standards</v>
      </c>
      <c r="K626" s="427" t="str">
        <f>IF(ISBLANK(INDEX('Policy Characteristics'!E:E,MATCH($C626,'Policy Characteristics'!$C:$C,0))),"",INDEX('Policy Characteristics'!E:E,MATCH($C626,'Policy Characteristics'!$C:$C,0)))</f>
        <v>indst efficiency standards</v>
      </c>
      <c r="L626" s="450">
        <f>IF(ISBLANK(INDEX('Policy Characteristics'!F:F,MATCH($C626,'Policy Characteristics'!$C:$C,0))),"",INDEX('Policy Characteristics'!F:F,MATCH($C626,'Policy Characteristics'!$C:$C,0)))</f>
        <v>0</v>
      </c>
      <c r="M626" s="450">
        <f>IF(ISBLANK(INDEX('Policy Characteristics'!G:G,MATCH($C626,'Policy Characteristics'!$C:$C,0))),"",INDEX('Policy Characteristics'!G:G,MATCH($C626,'Policy Characteristics'!$C:$C,0)))</f>
        <v>0.25</v>
      </c>
      <c r="N626" s="450">
        <f>IF(ISBLANK(INDEX('Policy Characteristics'!H:H,MATCH($C626,'Policy Characteristics'!$C:$C,0))),"",INDEX('Policy Characteristics'!H:H,MATCH($C626,'Policy Characteristics'!$C:$C,0)))</f>
        <v>0.01</v>
      </c>
      <c r="O626" s="427" t="str">
        <f>IF(ISBLANK(INDEX('Policy Characteristics'!I:I,MATCH($C626,'Policy Characteristics'!$C:$C,0))),"",INDEX('Policy Characteristics'!I:I,MATCH($C626,'Policy Characteristics'!$C:$C,0)))</f>
        <v>% reduction in energy use</v>
      </c>
      <c r="P626" s="427" t="str">
        <f>IF(ISBLANK(INDEX('Policy Characteristics'!J:J,MATCH($C626,'Policy Characteristics'!$C:$C,0))),"",INDEX('Policy Characteristics'!J:J,MATCH($C626,'Policy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6" s="427" t="str">
        <f>IF(ISBLANK(INDEX('Policy Characteristics'!K:K,MATCH($C626,'Policy Characteristics'!$C:$C,0))),"",INDEX('Policy Characteristics'!K:K,MATCH($C626,'Policy Characteristics'!$C:$C,0)))</f>
        <v>industry-ag-main.html#eff-stds</v>
      </c>
      <c r="R626" s="427" t="str">
        <f>IF(ISBLANK(INDEX('Policy Characteristics'!L:L,MATCH($C626,'Policy Characteristics'!$C:$C,0))),"",INDEX('Policy Characteristics'!L:L,MATCH($C626,'Policy Characteristics'!$C:$C,0)))</f>
        <v>industry-energy-efficiency-standards.html</v>
      </c>
    </row>
    <row r="627" spans="1:18" s="5" customFormat="1" x14ac:dyDescent="0.75">
      <c r="A627" s="427" t="str">
        <f>IF(ISBLANK(INDEX('Policy Characteristics'!A:A,MATCH($C627,'Policy Characteristics'!$C:$C,0))),"",INDEX('Policy Characteristics'!A:A,MATCH($C627,'Policy Characteristics'!$C:$C,0)))</f>
        <v>Industry</v>
      </c>
      <c r="B627" s="427" t="str">
        <f>IF(ISBLANK(INDEX('Policy Characteristics'!B:B,MATCH($C627,'Policy Characteristics'!$C:$C,0))),"",INDEX('Policy Characteristics'!B:B,MATCH($C627,'Policy Characteristics'!$C:$C,0)))</f>
        <v>Industry Energy Efficiency Standards</v>
      </c>
      <c r="C627" s="431" t="str">
        <f t="shared" si="35"/>
        <v>Percentage Improvement in Eqpt Efficiency Standards above BAU</v>
      </c>
      <c r="D627" s="9" t="s">
        <v>3274</v>
      </c>
      <c r="E627" s="53" t="s">
        <v>2483</v>
      </c>
      <c r="F627" s="211" t="s">
        <v>3236</v>
      </c>
      <c r="G627" s="53" t="s">
        <v>2487</v>
      </c>
      <c r="H627" s="54">
        <v>1181</v>
      </c>
      <c r="I627" s="53" t="s">
        <v>46</v>
      </c>
      <c r="J627" s="429" t="str">
        <f>IF(ISBLANK(INDEX('Policy Characteristics'!D:D,MATCH($C627,'Policy Characteristics'!$C:$C,0))),"",INDEX('Policy Characteristics'!D:D,MATCH($C627,'Policy Characteristics'!$C:$C,0)))</f>
        <v>Industry Energy Efficiency Standards</v>
      </c>
      <c r="K627" s="427" t="str">
        <f>IF(ISBLANK(INDEX('Policy Characteristics'!E:E,MATCH($C627,'Policy Characteristics'!$C:$C,0))),"",INDEX('Policy Characteristics'!E:E,MATCH($C627,'Policy Characteristics'!$C:$C,0)))</f>
        <v>indst efficiency standards</v>
      </c>
      <c r="L627" s="450">
        <f>IF(ISBLANK(INDEX('Policy Characteristics'!F:F,MATCH($C627,'Policy Characteristics'!$C:$C,0))),"",INDEX('Policy Characteristics'!F:F,MATCH($C627,'Policy Characteristics'!$C:$C,0)))</f>
        <v>0</v>
      </c>
      <c r="M627" s="450">
        <f>IF(ISBLANK(INDEX('Policy Characteristics'!G:G,MATCH($C627,'Policy Characteristics'!$C:$C,0))),"",INDEX('Policy Characteristics'!G:G,MATCH($C627,'Policy Characteristics'!$C:$C,0)))</f>
        <v>0.25</v>
      </c>
      <c r="N627" s="450">
        <f>IF(ISBLANK(INDEX('Policy Characteristics'!H:H,MATCH($C627,'Policy Characteristics'!$C:$C,0))),"",INDEX('Policy Characteristics'!H:H,MATCH($C627,'Policy Characteristics'!$C:$C,0)))</f>
        <v>0.01</v>
      </c>
      <c r="O627" s="427" t="str">
        <f>IF(ISBLANK(INDEX('Policy Characteristics'!I:I,MATCH($C627,'Policy Characteristics'!$C:$C,0))),"",INDEX('Policy Characteristics'!I:I,MATCH($C627,'Policy Characteristics'!$C:$C,0)))</f>
        <v>% reduction in energy use</v>
      </c>
      <c r="P627" s="427" t="str">
        <f>IF(ISBLANK(INDEX('Policy Characteristics'!J:J,MATCH($C627,'Policy Characteristics'!$C:$C,0))),"",INDEX('Policy Characteristics'!J:J,MATCH($C627,'Policy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7" s="427" t="str">
        <f>IF(ISBLANK(INDEX('Policy Characteristics'!K:K,MATCH($C627,'Policy Characteristics'!$C:$C,0))),"",INDEX('Policy Characteristics'!K:K,MATCH($C627,'Policy Characteristics'!$C:$C,0)))</f>
        <v>industry-ag-main.html#eff-stds</v>
      </c>
      <c r="R627" s="427" t="str">
        <f>IF(ISBLANK(INDEX('Policy Characteristics'!L:L,MATCH($C627,'Policy Characteristics'!$C:$C,0))),"",INDEX('Policy Characteristics'!L:L,MATCH($C627,'Policy Characteristics'!$C:$C,0)))</f>
        <v>industry-energy-efficiency-standards.html</v>
      </c>
    </row>
    <row r="628" spans="1:18" s="5" customFormat="1" x14ac:dyDescent="0.75">
      <c r="A628" s="427" t="str">
        <f>IF(ISBLANK(INDEX('Policy Characteristics'!A:A,MATCH($C628,'Policy Characteristics'!$C:$C,0))),"",INDEX('Policy Characteristics'!A:A,MATCH($C628,'Policy Characteristics'!$C:$C,0)))</f>
        <v>Industry</v>
      </c>
      <c r="B628" s="427" t="str">
        <f>IF(ISBLANK(INDEX('Policy Characteristics'!B:B,MATCH($C628,'Policy Characteristics'!$C:$C,0))),"",INDEX('Policy Characteristics'!B:B,MATCH($C628,'Policy Characteristics'!$C:$C,0)))</f>
        <v>Industry Energy Efficiency Standards</v>
      </c>
      <c r="C628" s="431" t="str">
        <f t="shared" si="35"/>
        <v>Percentage Improvement in Eqpt Efficiency Standards above BAU</v>
      </c>
      <c r="D628" s="9" t="s">
        <v>3274</v>
      </c>
      <c r="E628" s="53" t="s">
        <v>2484</v>
      </c>
      <c r="F628" s="211" t="s">
        <v>3236</v>
      </c>
      <c r="G628" s="53" t="s">
        <v>2488</v>
      </c>
      <c r="H628" s="54">
        <v>1182</v>
      </c>
      <c r="I628" s="53" t="s">
        <v>46</v>
      </c>
      <c r="J628" s="429" t="str">
        <f>IF(ISBLANK(INDEX('Policy Characteristics'!D:D,MATCH($C628,'Policy Characteristics'!$C:$C,0))),"",INDEX('Policy Characteristics'!D:D,MATCH($C628,'Policy Characteristics'!$C:$C,0)))</f>
        <v>Industry Energy Efficiency Standards</v>
      </c>
      <c r="K628" s="427" t="str">
        <f>IF(ISBLANK(INDEX('Policy Characteristics'!E:E,MATCH($C628,'Policy Characteristics'!$C:$C,0))),"",INDEX('Policy Characteristics'!E:E,MATCH($C628,'Policy Characteristics'!$C:$C,0)))</f>
        <v>indst efficiency standards</v>
      </c>
      <c r="L628" s="450">
        <f>IF(ISBLANK(INDEX('Policy Characteristics'!F:F,MATCH($C628,'Policy Characteristics'!$C:$C,0))),"",INDEX('Policy Characteristics'!F:F,MATCH($C628,'Policy Characteristics'!$C:$C,0)))</f>
        <v>0</v>
      </c>
      <c r="M628" s="450">
        <f>IF(ISBLANK(INDEX('Policy Characteristics'!G:G,MATCH($C628,'Policy Characteristics'!$C:$C,0))),"",INDEX('Policy Characteristics'!G:G,MATCH($C628,'Policy Characteristics'!$C:$C,0)))</f>
        <v>0.25</v>
      </c>
      <c r="N628" s="450">
        <f>IF(ISBLANK(INDEX('Policy Characteristics'!H:H,MATCH($C628,'Policy Characteristics'!$C:$C,0))),"",INDEX('Policy Characteristics'!H:H,MATCH($C628,'Policy Characteristics'!$C:$C,0)))</f>
        <v>0.01</v>
      </c>
      <c r="O628" s="427" t="str">
        <f>IF(ISBLANK(INDEX('Policy Characteristics'!I:I,MATCH($C628,'Policy Characteristics'!$C:$C,0))),"",INDEX('Policy Characteristics'!I:I,MATCH($C628,'Policy Characteristics'!$C:$C,0)))</f>
        <v>% reduction in energy use</v>
      </c>
      <c r="P628" s="427" t="str">
        <f>IF(ISBLANK(INDEX('Policy Characteristics'!J:J,MATCH($C628,'Policy Characteristics'!$C:$C,0))),"",INDEX('Policy Characteristics'!J:J,MATCH($C628,'Policy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8" s="427" t="str">
        <f>IF(ISBLANK(INDEX('Policy Characteristics'!K:K,MATCH($C628,'Policy Characteristics'!$C:$C,0))),"",INDEX('Policy Characteristics'!K:K,MATCH($C628,'Policy Characteristics'!$C:$C,0)))</f>
        <v>industry-ag-main.html#eff-stds</v>
      </c>
      <c r="R628" s="427" t="str">
        <f>IF(ISBLANK(INDEX('Policy Characteristics'!L:L,MATCH($C628,'Policy Characteristics'!$C:$C,0))),"",INDEX('Policy Characteristics'!L:L,MATCH($C628,'Policy Characteristics'!$C:$C,0)))</f>
        <v>industry-energy-efficiency-standards.html</v>
      </c>
    </row>
    <row r="629" spans="1:18" s="5" customFormat="1" x14ac:dyDescent="0.75">
      <c r="A629" s="427" t="str">
        <f>IF(ISBLANK(INDEX('Policy Characteristics'!A:A,MATCH($C629,'Policy Characteristics'!$C:$C,0))),"",INDEX('Policy Characteristics'!A:A,MATCH($C629,'Policy Characteristics'!$C:$C,0)))</f>
        <v>Industry</v>
      </c>
      <c r="B629" s="427" t="str">
        <f>IF(ISBLANK(INDEX('Policy Characteristics'!B:B,MATCH($C629,'Policy Characteristics'!$C:$C,0))),"",INDEX('Policy Characteristics'!B:B,MATCH($C629,'Policy Characteristics'!$C:$C,0)))</f>
        <v>Industry Energy Efficiency Standards</v>
      </c>
      <c r="C629" s="431" t="str">
        <f t="shared" si="35"/>
        <v>Percentage Improvement in Eqpt Efficiency Standards above BAU</v>
      </c>
      <c r="D629" s="9" t="s">
        <v>3274</v>
      </c>
      <c r="E629" s="53" t="s">
        <v>2485</v>
      </c>
      <c r="F629" s="211" t="s">
        <v>3236</v>
      </c>
      <c r="G629" s="53" t="s">
        <v>2491</v>
      </c>
      <c r="H629" s="54">
        <v>1183</v>
      </c>
      <c r="I629" s="53" t="s">
        <v>46</v>
      </c>
      <c r="J629" s="429" t="str">
        <f>IF(ISBLANK(INDEX('Policy Characteristics'!D:D,MATCH($C629,'Policy Characteristics'!$C:$C,0))),"",INDEX('Policy Characteristics'!D:D,MATCH($C629,'Policy Characteristics'!$C:$C,0)))</f>
        <v>Industry Energy Efficiency Standards</v>
      </c>
      <c r="K629" s="427" t="str">
        <f>IF(ISBLANK(INDEX('Policy Characteristics'!E:E,MATCH($C629,'Policy Characteristics'!$C:$C,0))),"",INDEX('Policy Characteristics'!E:E,MATCH($C629,'Policy Characteristics'!$C:$C,0)))</f>
        <v>indst efficiency standards</v>
      </c>
      <c r="L629" s="450">
        <f>IF(ISBLANK(INDEX('Policy Characteristics'!F:F,MATCH($C629,'Policy Characteristics'!$C:$C,0))),"",INDEX('Policy Characteristics'!F:F,MATCH($C629,'Policy Characteristics'!$C:$C,0)))</f>
        <v>0</v>
      </c>
      <c r="M629" s="450">
        <f>IF(ISBLANK(INDEX('Policy Characteristics'!G:G,MATCH($C629,'Policy Characteristics'!$C:$C,0))),"",INDEX('Policy Characteristics'!G:G,MATCH($C629,'Policy Characteristics'!$C:$C,0)))</f>
        <v>0.25</v>
      </c>
      <c r="N629" s="450">
        <f>IF(ISBLANK(INDEX('Policy Characteristics'!H:H,MATCH($C629,'Policy Characteristics'!$C:$C,0))),"",INDEX('Policy Characteristics'!H:H,MATCH($C629,'Policy Characteristics'!$C:$C,0)))</f>
        <v>0.01</v>
      </c>
      <c r="O629" s="427" t="str">
        <f>IF(ISBLANK(INDEX('Policy Characteristics'!I:I,MATCH($C629,'Policy Characteristics'!$C:$C,0))),"",INDEX('Policy Characteristics'!I:I,MATCH($C629,'Policy Characteristics'!$C:$C,0)))</f>
        <v>% reduction in energy use</v>
      </c>
      <c r="P629" s="427" t="str">
        <f>IF(ISBLANK(INDEX('Policy Characteristics'!J:J,MATCH($C629,'Policy Characteristics'!$C:$C,0))),"",INDEX('Policy Characteristics'!J:J,MATCH($C629,'Policy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9" s="427" t="str">
        <f>IF(ISBLANK(INDEX('Policy Characteristics'!K:K,MATCH($C629,'Policy Characteristics'!$C:$C,0))),"",INDEX('Policy Characteristics'!K:K,MATCH($C629,'Policy Characteristics'!$C:$C,0)))</f>
        <v>industry-ag-main.html#eff-stds</v>
      </c>
      <c r="R629" s="427" t="str">
        <f>IF(ISBLANK(INDEX('Policy Characteristics'!L:L,MATCH($C629,'Policy Characteristics'!$C:$C,0))),"",INDEX('Policy Characteristics'!L:L,MATCH($C629,'Policy Characteristics'!$C:$C,0)))</f>
        <v>industry-energy-efficiency-standards.html</v>
      </c>
    </row>
    <row r="630" spans="1:18" s="5" customFormat="1" x14ac:dyDescent="0.75">
      <c r="A630" s="427" t="str">
        <f>IF(ISBLANK(INDEX('Policy Characteristics'!A:A,MATCH($C630,'Policy Characteristics'!$C:$C,0))),"",INDEX('Policy Characteristics'!A:A,MATCH($C630,'Policy Characteristics'!$C:$C,0)))</f>
        <v>Industry</v>
      </c>
      <c r="B630" s="427" t="str">
        <f>IF(ISBLANK(INDEX('Policy Characteristics'!B:B,MATCH($C630,'Policy Characteristics'!$C:$C,0))),"",INDEX('Policy Characteristics'!B:B,MATCH($C630,'Policy Characteristics'!$C:$C,0)))</f>
        <v>Industry Energy Efficiency Standards</v>
      </c>
      <c r="C630" s="431" t="str">
        <f t="shared" si="35"/>
        <v>Percentage Improvement in Eqpt Efficiency Standards above BAU</v>
      </c>
      <c r="D630" s="9" t="s">
        <v>3274</v>
      </c>
      <c r="E630" s="53" t="s">
        <v>2837</v>
      </c>
      <c r="F630" s="211" t="s">
        <v>3236</v>
      </c>
      <c r="G630" s="53" t="s">
        <v>2840</v>
      </c>
      <c r="H630" s="54">
        <v>1184</v>
      </c>
      <c r="I630" s="53" t="s">
        <v>46</v>
      </c>
      <c r="J630" s="429" t="str">
        <f>IF(ISBLANK(INDEX('Policy Characteristics'!D:D,MATCH($C630,'Policy Characteristics'!$C:$C,0))),"",INDEX('Policy Characteristics'!D:D,MATCH($C630,'Policy Characteristics'!$C:$C,0)))</f>
        <v>Industry Energy Efficiency Standards</v>
      </c>
      <c r="K630" s="427" t="str">
        <f>IF(ISBLANK(INDEX('Policy Characteristics'!E:E,MATCH($C630,'Policy Characteristics'!$C:$C,0))),"",INDEX('Policy Characteristics'!E:E,MATCH($C630,'Policy Characteristics'!$C:$C,0)))</f>
        <v>indst efficiency standards</v>
      </c>
      <c r="L630" s="450">
        <f>IF(ISBLANK(INDEX('Policy Characteristics'!F:F,MATCH($C630,'Policy Characteristics'!$C:$C,0))),"",INDEX('Policy Characteristics'!F:F,MATCH($C630,'Policy Characteristics'!$C:$C,0)))</f>
        <v>0</v>
      </c>
      <c r="M630" s="450">
        <f>IF(ISBLANK(INDEX('Policy Characteristics'!G:G,MATCH($C630,'Policy Characteristics'!$C:$C,0))),"",INDEX('Policy Characteristics'!G:G,MATCH($C630,'Policy Characteristics'!$C:$C,0)))</f>
        <v>0.25</v>
      </c>
      <c r="N630" s="450">
        <f>IF(ISBLANK(INDEX('Policy Characteristics'!H:H,MATCH($C630,'Policy Characteristics'!$C:$C,0))),"",INDEX('Policy Characteristics'!H:H,MATCH($C630,'Policy Characteristics'!$C:$C,0)))</f>
        <v>0.01</v>
      </c>
      <c r="O630" s="427" t="str">
        <f>IF(ISBLANK(INDEX('Policy Characteristics'!I:I,MATCH($C630,'Policy Characteristics'!$C:$C,0))),"",INDEX('Policy Characteristics'!I:I,MATCH($C630,'Policy Characteristics'!$C:$C,0)))</f>
        <v>% reduction in energy use</v>
      </c>
      <c r="P630" s="427" t="str">
        <f>IF(ISBLANK(INDEX('Policy Characteristics'!J:J,MATCH($C630,'Policy Characteristics'!$C:$C,0))),"",INDEX('Policy Characteristics'!J:J,MATCH($C630,'Policy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0" s="427" t="str">
        <f>IF(ISBLANK(INDEX('Policy Characteristics'!K:K,MATCH($C630,'Policy Characteristics'!$C:$C,0))),"",INDEX('Policy Characteristics'!K:K,MATCH($C630,'Policy Characteristics'!$C:$C,0)))</f>
        <v>industry-ag-main.html#eff-stds</v>
      </c>
      <c r="R630" s="427" t="str">
        <f>IF(ISBLANK(INDEX('Policy Characteristics'!L:L,MATCH($C630,'Policy Characteristics'!$C:$C,0))),"",INDEX('Policy Characteristics'!L:L,MATCH($C630,'Policy Characteristics'!$C:$C,0)))</f>
        <v>industry-energy-efficiency-standards.html</v>
      </c>
    </row>
    <row r="631" spans="1:18" s="5" customFormat="1" x14ac:dyDescent="0.75">
      <c r="A631" s="427" t="str">
        <f>IF(ISBLANK(INDEX('Policy Characteristics'!A:A,MATCH($C631,'Policy Characteristics'!$C:$C,0))),"",INDEX('Policy Characteristics'!A:A,MATCH($C631,'Policy Characteristics'!$C:$C,0)))</f>
        <v>Industry</v>
      </c>
      <c r="B631" s="427" t="str">
        <f>IF(ISBLANK(INDEX('Policy Characteristics'!B:B,MATCH($C631,'Policy Characteristics'!$C:$C,0))),"",INDEX('Policy Characteristics'!B:B,MATCH($C631,'Policy Characteristics'!$C:$C,0)))</f>
        <v>Industry Energy Efficiency Standards</v>
      </c>
      <c r="C631" s="431" t="str">
        <f t="shared" si="35"/>
        <v>Percentage Improvement in Eqpt Efficiency Standards above BAU</v>
      </c>
      <c r="D631" s="9" t="s">
        <v>3274</v>
      </c>
      <c r="E631" s="53" t="s">
        <v>2838</v>
      </c>
      <c r="F631" s="211" t="s">
        <v>3236</v>
      </c>
      <c r="G631" s="53" t="s">
        <v>2842</v>
      </c>
      <c r="H631" s="54">
        <v>1185</v>
      </c>
      <c r="I631" s="53" t="s">
        <v>46</v>
      </c>
      <c r="J631" s="429" t="str">
        <f>IF(ISBLANK(INDEX('Policy Characteristics'!D:D,MATCH($C631,'Policy Characteristics'!$C:$C,0))),"",INDEX('Policy Characteristics'!D:D,MATCH($C631,'Policy Characteristics'!$C:$C,0)))</f>
        <v>Industry Energy Efficiency Standards</v>
      </c>
      <c r="K631" s="427" t="str">
        <f>IF(ISBLANK(INDEX('Policy Characteristics'!E:E,MATCH($C631,'Policy Characteristics'!$C:$C,0))),"",INDEX('Policy Characteristics'!E:E,MATCH($C631,'Policy Characteristics'!$C:$C,0)))</f>
        <v>indst efficiency standards</v>
      </c>
      <c r="L631" s="450">
        <f>IF(ISBLANK(INDEX('Policy Characteristics'!F:F,MATCH($C631,'Policy Characteristics'!$C:$C,0))),"",INDEX('Policy Characteristics'!F:F,MATCH($C631,'Policy Characteristics'!$C:$C,0)))</f>
        <v>0</v>
      </c>
      <c r="M631" s="450">
        <f>IF(ISBLANK(INDEX('Policy Characteristics'!G:G,MATCH($C631,'Policy Characteristics'!$C:$C,0))),"",INDEX('Policy Characteristics'!G:G,MATCH($C631,'Policy Characteristics'!$C:$C,0)))</f>
        <v>0.25</v>
      </c>
      <c r="N631" s="450">
        <f>IF(ISBLANK(INDEX('Policy Characteristics'!H:H,MATCH($C631,'Policy Characteristics'!$C:$C,0))),"",INDEX('Policy Characteristics'!H:H,MATCH($C631,'Policy Characteristics'!$C:$C,0)))</f>
        <v>0.01</v>
      </c>
      <c r="O631" s="427" t="str">
        <f>IF(ISBLANK(INDEX('Policy Characteristics'!I:I,MATCH($C631,'Policy Characteristics'!$C:$C,0))),"",INDEX('Policy Characteristics'!I:I,MATCH($C631,'Policy Characteristics'!$C:$C,0)))</f>
        <v>% reduction in energy use</v>
      </c>
      <c r="P631" s="427" t="str">
        <f>IF(ISBLANK(INDEX('Policy Characteristics'!J:J,MATCH($C631,'Policy Characteristics'!$C:$C,0))),"",INDEX('Policy Characteristics'!J:J,MATCH($C631,'Policy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1" s="427" t="str">
        <f>IF(ISBLANK(INDEX('Policy Characteristics'!K:K,MATCH($C631,'Policy Characteristics'!$C:$C,0))),"",INDEX('Policy Characteristics'!K:K,MATCH($C631,'Policy Characteristics'!$C:$C,0)))</f>
        <v>industry-ag-main.html#eff-stds</v>
      </c>
      <c r="R631" s="427" t="str">
        <f>IF(ISBLANK(INDEX('Policy Characteristics'!L:L,MATCH($C631,'Policy Characteristics'!$C:$C,0))),"",INDEX('Policy Characteristics'!L:L,MATCH($C631,'Policy Characteristics'!$C:$C,0)))</f>
        <v>industry-energy-efficiency-standards.html</v>
      </c>
    </row>
    <row r="632" spans="1:18" s="5" customFormat="1" x14ac:dyDescent="0.75">
      <c r="A632" s="427" t="str">
        <f>IF(ISBLANK(INDEX('Policy Characteristics'!A:A,MATCH($C632,'Policy Characteristics'!$C:$C,0))),"",INDEX('Policy Characteristics'!A:A,MATCH($C632,'Policy Characteristics'!$C:$C,0)))</f>
        <v>Industry</v>
      </c>
      <c r="B632" s="427" t="str">
        <f>IF(ISBLANK(INDEX('Policy Characteristics'!B:B,MATCH($C632,'Policy Characteristics'!$C:$C,0))),"",INDEX('Policy Characteristics'!B:B,MATCH($C632,'Policy Characteristics'!$C:$C,0)))</f>
        <v>Industry Energy Efficiency Standards</v>
      </c>
      <c r="C632" s="431" t="str">
        <f t="shared" si="35"/>
        <v>Percentage Improvement in Eqpt Efficiency Standards above BAU</v>
      </c>
      <c r="D632" s="9" t="s">
        <v>3274</v>
      </c>
      <c r="E632" s="53" t="s">
        <v>2839</v>
      </c>
      <c r="F632" s="211" t="s">
        <v>3236</v>
      </c>
      <c r="G632" s="53" t="s">
        <v>2843</v>
      </c>
      <c r="H632" s="54">
        <v>1186</v>
      </c>
      <c r="I632" s="53" t="s">
        <v>46</v>
      </c>
      <c r="J632" s="429" t="str">
        <f>IF(ISBLANK(INDEX('Policy Characteristics'!D:D,MATCH($C632,'Policy Characteristics'!$C:$C,0))),"",INDEX('Policy Characteristics'!D:D,MATCH($C632,'Policy Characteristics'!$C:$C,0)))</f>
        <v>Industry Energy Efficiency Standards</v>
      </c>
      <c r="K632" s="427" t="str">
        <f>IF(ISBLANK(INDEX('Policy Characteristics'!E:E,MATCH($C632,'Policy Characteristics'!$C:$C,0))),"",INDEX('Policy Characteristics'!E:E,MATCH($C632,'Policy Characteristics'!$C:$C,0)))</f>
        <v>indst efficiency standards</v>
      </c>
      <c r="L632" s="450">
        <f>IF(ISBLANK(INDEX('Policy Characteristics'!F:F,MATCH($C632,'Policy Characteristics'!$C:$C,0))),"",INDEX('Policy Characteristics'!F:F,MATCH($C632,'Policy Characteristics'!$C:$C,0)))</f>
        <v>0</v>
      </c>
      <c r="M632" s="450">
        <f>IF(ISBLANK(INDEX('Policy Characteristics'!G:G,MATCH($C632,'Policy Characteristics'!$C:$C,0))),"",INDEX('Policy Characteristics'!G:G,MATCH($C632,'Policy Characteristics'!$C:$C,0)))</f>
        <v>0.25</v>
      </c>
      <c r="N632" s="450">
        <f>IF(ISBLANK(INDEX('Policy Characteristics'!H:H,MATCH($C632,'Policy Characteristics'!$C:$C,0))),"",INDEX('Policy Characteristics'!H:H,MATCH($C632,'Policy Characteristics'!$C:$C,0)))</f>
        <v>0.01</v>
      </c>
      <c r="O632" s="427" t="str">
        <f>IF(ISBLANK(INDEX('Policy Characteristics'!I:I,MATCH($C632,'Policy Characteristics'!$C:$C,0))),"",INDEX('Policy Characteristics'!I:I,MATCH($C632,'Policy Characteristics'!$C:$C,0)))</f>
        <v>% reduction in energy use</v>
      </c>
      <c r="P632" s="427" t="str">
        <f>IF(ISBLANK(INDEX('Policy Characteristics'!J:J,MATCH($C632,'Policy Characteristics'!$C:$C,0))),"",INDEX('Policy Characteristics'!J:J,MATCH($C632,'Policy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2" s="427" t="str">
        <f>IF(ISBLANK(INDEX('Policy Characteristics'!K:K,MATCH($C632,'Policy Characteristics'!$C:$C,0))),"",INDEX('Policy Characteristics'!K:K,MATCH($C632,'Policy Characteristics'!$C:$C,0)))</f>
        <v>industry-ag-main.html#eff-stds</v>
      </c>
      <c r="R632" s="427" t="str">
        <f>IF(ISBLANK(INDEX('Policy Characteristics'!L:L,MATCH($C632,'Policy Characteristics'!$C:$C,0))),"",INDEX('Policy Characteristics'!L:L,MATCH($C632,'Policy Characteristics'!$C:$C,0)))</f>
        <v>industry-energy-efficiency-standards.html</v>
      </c>
    </row>
    <row r="633" spans="1:18" s="5" customFormat="1" x14ac:dyDescent="0.75">
      <c r="A633" s="427" t="str">
        <f>IF(ISBLANK(INDEX('Policy Characteristics'!A:A,MATCH($C633,'Policy Characteristics'!$C:$C,0))),"",INDEX('Policy Characteristics'!A:A,MATCH($C633,'Policy Characteristics'!$C:$C,0)))</f>
        <v>Industry</v>
      </c>
      <c r="B633" s="427" t="str">
        <f>IF(ISBLANK(INDEX('Policy Characteristics'!B:B,MATCH($C633,'Policy Characteristics'!$C:$C,0))),"",INDEX('Policy Characteristics'!B:B,MATCH($C633,'Policy Characteristics'!$C:$C,0)))</f>
        <v>Industry Energy Efficiency Standards</v>
      </c>
      <c r="C633" s="431" t="str">
        <f t="shared" si="35"/>
        <v>Percentage Improvement in Eqpt Efficiency Standards above BAU</v>
      </c>
      <c r="D633" s="9" t="s">
        <v>3274</v>
      </c>
      <c r="E633" s="53" t="s">
        <v>2836</v>
      </c>
      <c r="F633" s="211" t="s">
        <v>3236</v>
      </c>
      <c r="G633" s="53" t="s">
        <v>2841</v>
      </c>
      <c r="H633" s="54">
        <v>1187</v>
      </c>
      <c r="I633" s="53" t="s">
        <v>46</v>
      </c>
      <c r="J633" s="429" t="str">
        <f>IF(ISBLANK(INDEX('Policy Characteristics'!D:D,MATCH($C633,'Policy Characteristics'!$C:$C,0))),"",INDEX('Policy Characteristics'!D:D,MATCH($C633,'Policy Characteristics'!$C:$C,0)))</f>
        <v>Industry Energy Efficiency Standards</v>
      </c>
      <c r="K633" s="427" t="str">
        <f>IF(ISBLANK(INDEX('Policy Characteristics'!E:E,MATCH($C633,'Policy Characteristics'!$C:$C,0))),"",INDEX('Policy Characteristics'!E:E,MATCH($C633,'Policy Characteristics'!$C:$C,0)))</f>
        <v>indst efficiency standards</v>
      </c>
      <c r="L633" s="450">
        <f>IF(ISBLANK(INDEX('Policy Characteristics'!F:F,MATCH($C633,'Policy Characteristics'!$C:$C,0))),"",INDEX('Policy Characteristics'!F:F,MATCH($C633,'Policy Characteristics'!$C:$C,0)))</f>
        <v>0</v>
      </c>
      <c r="M633" s="450">
        <f>IF(ISBLANK(INDEX('Policy Characteristics'!G:G,MATCH($C633,'Policy Characteristics'!$C:$C,0))),"",INDEX('Policy Characteristics'!G:G,MATCH($C633,'Policy Characteristics'!$C:$C,0)))</f>
        <v>0.25</v>
      </c>
      <c r="N633" s="450">
        <f>IF(ISBLANK(INDEX('Policy Characteristics'!H:H,MATCH($C633,'Policy Characteristics'!$C:$C,0))),"",INDEX('Policy Characteristics'!H:H,MATCH($C633,'Policy Characteristics'!$C:$C,0)))</f>
        <v>0.01</v>
      </c>
      <c r="O633" s="427" t="str">
        <f>IF(ISBLANK(INDEX('Policy Characteristics'!I:I,MATCH($C633,'Policy Characteristics'!$C:$C,0))),"",INDEX('Policy Characteristics'!I:I,MATCH($C633,'Policy Characteristics'!$C:$C,0)))</f>
        <v>% reduction in energy use</v>
      </c>
      <c r="P633" s="427" t="str">
        <f>IF(ISBLANK(INDEX('Policy Characteristics'!J:J,MATCH($C633,'Policy Characteristics'!$C:$C,0))),"",INDEX('Policy Characteristics'!J:J,MATCH($C633,'Policy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3" s="427" t="str">
        <f>IF(ISBLANK(INDEX('Policy Characteristics'!K:K,MATCH($C633,'Policy Characteristics'!$C:$C,0))),"",INDEX('Policy Characteristics'!K:K,MATCH($C633,'Policy Characteristics'!$C:$C,0)))</f>
        <v>industry-ag-main.html#eff-stds</v>
      </c>
      <c r="R633" s="427" t="str">
        <f>IF(ISBLANK(INDEX('Policy Characteristics'!L:L,MATCH($C633,'Policy Characteristics'!$C:$C,0))),"",INDEX('Policy Characteristics'!L:L,MATCH($C633,'Policy Characteristics'!$C:$C,0)))</f>
        <v>industry-energy-efficiency-standards.html</v>
      </c>
    </row>
    <row r="634" spans="1:18" s="5" customFormat="1" x14ac:dyDescent="0.75">
      <c r="A634" s="427" t="str">
        <f>IF(ISBLANK(INDEX('Policy Characteristics'!A:A,MATCH($C634,'Policy Characteristics'!$C:$C,0))),"",INDEX('Policy Characteristics'!A:A,MATCH($C634,'Policy Characteristics'!$C:$C,0)))</f>
        <v>Industry</v>
      </c>
      <c r="B634" s="427" t="str">
        <f>IF(ISBLANK(INDEX('Policy Characteristics'!B:B,MATCH($C634,'Policy Characteristics'!$C:$C,0))),"",INDEX('Policy Characteristics'!B:B,MATCH($C634,'Policy Characteristics'!$C:$C,0)))</f>
        <v>Industry Energy Efficiency Standards</v>
      </c>
      <c r="C634" s="431" t="str">
        <f t="shared" si="35"/>
        <v>Percentage Improvement in Eqpt Efficiency Standards above BAU</v>
      </c>
      <c r="D634" s="9" t="s">
        <v>3275</v>
      </c>
      <c r="E634" s="53" t="s">
        <v>2480</v>
      </c>
      <c r="F634" s="211" t="s">
        <v>3278</v>
      </c>
      <c r="G634" s="53" t="s">
        <v>2486</v>
      </c>
      <c r="H634" s="54">
        <v>1188</v>
      </c>
      <c r="I634" s="53" t="s">
        <v>45</v>
      </c>
      <c r="J634" s="429" t="str">
        <f>IF(ISBLANK(INDEX('Policy Characteristics'!D:D,MATCH($C634,'Policy Characteristics'!$C:$C,0))),"",INDEX('Policy Characteristics'!D:D,MATCH($C634,'Policy Characteristics'!$C:$C,0)))</f>
        <v>Industry Energy Efficiency Standards</v>
      </c>
      <c r="K634" s="427" t="str">
        <f>IF(ISBLANK(INDEX('Policy Characteristics'!E:E,MATCH($C634,'Policy Characteristics'!$C:$C,0))),"",INDEX('Policy Characteristics'!E:E,MATCH($C634,'Policy Characteristics'!$C:$C,0)))</f>
        <v>indst efficiency standards</v>
      </c>
      <c r="L634" s="450">
        <f>IF(ISBLANK(INDEX('Policy Characteristics'!F:F,MATCH($C634,'Policy Characteristics'!$C:$C,0))),"",INDEX('Policy Characteristics'!F:F,MATCH($C634,'Policy Characteristics'!$C:$C,0)))</f>
        <v>0</v>
      </c>
      <c r="M634" s="450">
        <f>IF(ISBLANK(INDEX('Policy Characteristics'!G:G,MATCH($C634,'Policy Characteristics'!$C:$C,0))),"",INDEX('Policy Characteristics'!G:G,MATCH($C634,'Policy Characteristics'!$C:$C,0)))</f>
        <v>0.25</v>
      </c>
      <c r="N634" s="450">
        <f>IF(ISBLANK(INDEX('Policy Characteristics'!H:H,MATCH($C634,'Policy Characteristics'!$C:$C,0))),"",INDEX('Policy Characteristics'!H:H,MATCH($C634,'Policy Characteristics'!$C:$C,0)))</f>
        <v>0.01</v>
      </c>
      <c r="O634" s="427" t="str">
        <f>IF(ISBLANK(INDEX('Policy Characteristics'!I:I,MATCH($C634,'Policy Characteristics'!$C:$C,0))),"",INDEX('Policy Characteristics'!I:I,MATCH($C634,'Policy Characteristics'!$C:$C,0)))</f>
        <v>% reduction in energy use</v>
      </c>
      <c r="P634" s="427" t="str">
        <f>IF(ISBLANK(INDEX('Policy Characteristics'!J:J,MATCH($C634,'Policy Characteristics'!$C:$C,0))),"",INDEX('Policy Characteristics'!J:J,MATCH($C634,'Policy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4" s="427" t="str">
        <f>IF(ISBLANK(INDEX('Policy Characteristics'!K:K,MATCH($C634,'Policy Characteristics'!$C:$C,0))),"",INDEX('Policy Characteristics'!K:K,MATCH($C634,'Policy Characteristics'!$C:$C,0)))</f>
        <v>industry-ag-main.html#eff-stds</v>
      </c>
      <c r="R634" s="427" t="str">
        <f>IF(ISBLANK(INDEX('Policy Characteristics'!L:L,MATCH($C634,'Policy Characteristics'!$C:$C,0))),"",INDEX('Policy Characteristics'!L:L,MATCH($C634,'Policy Characteristics'!$C:$C,0)))</f>
        <v>industry-energy-efficiency-standards.html</v>
      </c>
    </row>
    <row r="635" spans="1:18" s="5" customFormat="1" x14ac:dyDescent="0.75">
      <c r="A635" s="427" t="str">
        <f>IF(ISBLANK(INDEX('Policy Characteristics'!A:A,MATCH($C635,'Policy Characteristics'!$C:$C,0))),"",INDEX('Policy Characteristics'!A:A,MATCH($C635,'Policy Characteristics'!$C:$C,0)))</f>
        <v>Industry</v>
      </c>
      <c r="B635" s="427" t="str">
        <f>IF(ISBLANK(INDEX('Policy Characteristics'!B:B,MATCH($C635,'Policy Characteristics'!$C:$C,0))),"",INDEX('Policy Characteristics'!B:B,MATCH($C635,'Policy Characteristics'!$C:$C,0)))</f>
        <v>Industry Energy Efficiency Standards</v>
      </c>
      <c r="C635" s="431" t="str">
        <f t="shared" si="35"/>
        <v>Percentage Improvement in Eqpt Efficiency Standards above BAU</v>
      </c>
      <c r="D635" s="9" t="s">
        <v>3275</v>
      </c>
      <c r="E635" s="53" t="s">
        <v>2481</v>
      </c>
      <c r="F635" s="211" t="s">
        <v>3278</v>
      </c>
      <c r="G635" s="53" t="s">
        <v>2489</v>
      </c>
      <c r="H635" s="54">
        <v>1189</v>
      </c>
      <c r="I635" s="53" t="s">
        <v>46</v>
      </c>
      <c r="J635" s="429" t="str">
        <f>IF(ISBLANK(INDEX('Policy Characteristics'!D:D,MATCH($C635,'Policy Characteristics'!$C:$C,0))),"",INDEX('Policy Characteristics'!D:D,MATCH($C635,'Policy Characteristics'!$C:$C,0)))</f>
        <v>Industry Energy Efficiency Standards</v>
      </c>
      <c r="K635" s="427" t="str">
        <f>IF(ISBLANK(INDEX('Policy Characteristics'!E:E,MATCH($C635,'Policy Characteristics'!$C:$C,0))),"",INDEX('Policy Characteristics'!E:E,MATCH($C635,'Policy Characteristics'!$C:$C,0)))</f>
        <v>indst efficiency standards</v>
      </c>
      <c r="L635" s="450">
        <f>IF(ISBLANK(INDEX('Policy Characteristics'!F:F,MATCH($C635,'Policy Characteristics'!$C:$C,0))),"",INDEX('Policy Characteristics'!F:F,MATCH($C635,'Policy Characteristics'!$C:$C,0)))</f>
        <v>0</v>
      </c>
      <c r="M635" s="450">
        <f>IF(ISBLANK(INDEX('Policy Characteristics'!G:G,MATCH($C635,'Policy Characteristics'!$C:$C,0))),"",INDEX('Policy Characteristics'!G:G,MATCH($C635,'Policy Characteristics'!$C:$C,0)))</f>
        <v>0.25</v>
      </c>
      <c r="N635" s="450">
        <f>IF(ISBLANK(INDEX('Policy Characteristics'!H:H,MATCH($C635,'Policy Characteristics'!$C:$C,0))),"",INDEX('Policy Characteristics'!H:H,MATCH($C635,'Policy Characteristics'!$C:$C,0)))</f>
        <v>0.01</v>
      </c>
      <c r="O635" s="427" t="str">
        <f>IF(ISBLANK(INDEX('Policy Characteristics'!I:I,MATCH($C635,'Policy Characteristics'!$C:$C,0))),"",INDEX('Policy Characteristics'!I:I,MATCH($C635,'Policy Characteristics'!$C:$C,0)))</f>
        <v>% reduction in energy use</v>
      </c>
      <c r="P635" s="427" t="str">
        <f>IF(ISBLANK(INDEX('Policy Characteristics'!J:J,MATCH($C635,'Policy Characteristics'!$C:$C,0))),"",INDEX('Policy Characteristics'!J:J,MATCH($C635,'Policy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5" s="427" t="str">
        <f>IF(ISBLANK(INDEX('Policy Characteristics'!K:K,MATCH($C635,'Policy Characteristics'!$C:$C,0))),"",INDEX('Policy Characteristics'!K:K,MATCH($C635,'Policy Characteristics'!$C:$C,0)))</f>
        <v>industry-ag-main.html#eff-stds</v>
      </c>
      <c r="R635" s="427" t="str">
        <f>IF(ISBLANK(INDEX('Policy Characteristics'!L:L,MATCH($C635,'Policy Characteristics'!$C:$C,0))),"",INDEX('Policy Characteristics'!L:L,MATCH($C635,'Policy Characteristics'!$C:$C,0)))</f>
        <v>industry-energy-efficiency-standards.html</v>
      </c>
    </row>
    <row r="636" spans="1:18" s="5" customFormat="1" x14ac:dyDescent="0.75">
      <c r="A636" s="427" t="str">
        <f>IF(ISBLANK(INDEX('Policy Characteristics'!A:A,MATCH($C636,'Policy Characteristics'!$C:$C,0))),"",INDEX('Policy Characteristics'!A:A,MATCH($C636,'Policy Characteristics'!$C:$C,0)))</f>
        <v>Industry</v>
      </c>
      <c r="B636" s="427" t="str">
        <f>IF(ISBLANK(INDEX('Policy Characteristics'!B:B,MATCH($C636,'Policy Characteristics'!$C:$C,0))),"",INDEX('Policy Characteristics'!B:B,MATCH($C636,'Policy Characteristics'!$C:$C,0)))</f>
        <v>Industry Energy Efficiency Standards</v>
      </c>
      <c r="C636" s="431" t="str">
        <f t="shared" si="35"/>
        <v>Percentage Improvement in Eqpt Efficiency Standards above BAU</v>
      </c>
      <c r="D636" s="9" t="s">
        <v>3275</v>
      </c>
      <c r="E636" s="53" t="s">
        <v>2482</v>
      </c>
      <c r="F636" s="211" t="s">
        <v>3278</v>
      </c>
      <c r="G636" s="53" t="s">
        <v>2490</v>
      </c>
      <c r="H636" s="54">
        <v>1190</v>
      </c>
      <c r="I636" s="53" t="s">
        <v>46</v>
      </c>
      <c r="J636" s="429" t="str">
        <f>IF(ISBLANK(INDEX('Policy Characteristics'!D:D,MATCH($C636,'Policy Characteristics'!$C:$C,0))),"",INDEX('Policy Characteristics'!D:D,MATCH($C636,'Policy Characteristics'!$C:$C,0)))</f>
        <v>Industry Energy Efficiency Standards</v>
      </c>
      <c r="K636" s="427" t="str">
        <f>IF(ISBLANK(INDEX('Policy Characteristics'!E:E,MATCH($C636,'Policy Characteristics'!$C:$C,0))),"",INDEX('Policy Characteristics'!E:E,MATCH($C636,'Policy Characteristics'!$C:$C,0)))</f>
        <v>indst efficiency standards</v>
      </c>
      <c r="L636" s="450">
        <f>IF(ISBLANK(INDEX('Policy Characteristics'!F:F,MATCH($C636,'Policy Characteristics'!$C:$C,0))),"",INDEX('Policy Characteristics'!F:F,MATCH($C636,'Policy Characteristics'!$C:$C,0)))</f>
        <v>0</v>
      </c>
      <c r="M636" s="450">
        <f>IF(ISBLANK(INDEX('Policy Characteristics'!G:G,MATCH($C636,'Policy Characteristics'!$C:$C,0))),"",INDEX('Policy Characteristics'!G:G,MATCH($C636,'Policy Characteristics'!$C:$C,0)))</f>
        <v>0.25</v>
      </c>
      <c r="N636" s="450">
        <f>IF(ISBLANK(INDEX('Policy Characteristics'!H:H,MATCH($C636,'Policy Characteristics'!$C:$C,0))),"",INDEX('Policy Characteristics'!H:H,MATCH($C636,'Policy Characteristics'!$C:$C,0)))</f>
        <v>0.01</v>
      </c>
      <c r="O636" s="427" t="str">
        <f>IF(ISBLANK(INDEX('Policy Characteristics'!I:I,MATCH($C636,'Policy Characteristics'!$C:$C,0))),"",INDEX('Policy Characteristics'!I:I,MATCH($C636,'Policy Characteristics'!$C:$C,0)))</f>
        <v>% reduction in energy use</v>
      </c>
      <c r="P636" s="427" t="str">
        <f>IF(ISBLANK(INDEX('Policy Characteristics'!J:J,MATCH($C636,'Policy Characteristics'!$C:$C,0))),"",INDEX('Policy Characteristics'!J:J,MATCH($C636,'Policy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6" s="427" t="str">
        <f>IF(ISBLANK(INDEX('Policy Characteristics'!K:K,MATCH($C636,'Policy Characteristics'!$C:$C,0))),"",INDEX('Policy Characteristics'!K:K,MATCH($C636,'Policy Characteristics'!$C:$C,0)))</f>
        <v>industry-ag-main.html#eff-stds</v>
      </c>
      <c r="R636" s="427" t="str">
        <f>IF(ISBLANK(INDEX('Policy Characteristics'!L:L,MATCH($C636,'Policy Characteristics'!$C:$C,0))),"",INDEX('Policy Characteristics'!L:L,MATCH($C636,'Policy Characteristics'!$C:$C,0)))</f>
        <v>industry-energy-efficiency-standards.html</v>
      </c>
    </row>
    <row r="637" spans="1:18" s="5" customFormat="1" x14ac:dyDescent="0.75">
      <c r="A637" s="427" t="str">
        <f>IF(ISBLANK(INDEX('Policy Characteristics'!A:A,MATCH($C637,'Policy Characteristics'!$C:$C,0))),"",INDEX('Policy Characteristics'!A:A,MATCH($C637,'Policy Characteristics'!$C:$C,0)))</f>
        <v>Industry</v>
      </c>
      <c r="B637" s="427" t="str">
        <f>IF(ISBLANK(INDEX('Policy Characteristics'!B:B,MATCH($C637,'Policy Characteristics'!$C:$C,0))),"",INDEX('Policy Characteristics'!B:B,MATCH($C637,'Policy Characteristics'!$C:$C,0)))</f>
        <v>Industry Energy Efficiency Standards</v>
      </c>
      <c r="C637" s="431" t="str">
        <f t="shared" si="35"/>
        <v>Percentage Improvement in Eqpt Efficiency Standards above BAU</v>
      </c>
      <c r="D637" s="9" t="s">
        <v>3275</v>
      </c>
      <c r="E637" s="53" t="s">
        <v>2483</v>
      </c>
      <c r="F637" s="211" t="s">
        <v>3278</v>
      </c>
      <c r="G637" s="53" t="s">
        <v>2487</v>
      </c>
      <c r="H637" s="54">
        <v>1191</v>
      </c>
      <c r="I637" s="53" t="s">
        <v>46</v>
      </c>
      <c r="J637" s="429" t="str">
        <f>IF(ISBLANK(INDEX('Policy Characteristics'!D:D,MATCH($C637,'Policy Characteristics'!$C:$C,0))),"",INDEX('Policy Characteristics'!D:D,MATCH($C637,'Policy Characteristics'!$C:$C,0)))</f>
        <v>Industry Energy Efficiency Standards</v>
      </c>
      <c r="K637" s="427" t="str">
        <f>IF(ISBLANK(INDEX('Policy Characteristics'!E:E,MATCH($C637,'Policy Characteristics'!$C:$C,0))),"",INDEX('Policy Characteristics'!E:E,MATCH($C637,'Policy Characteristics'!$C:$C,0)))</f>
        <v>indst efficiency standards</v>
      </c>
      <c r="L637" s="450">
        <f>IF(ISBLANK(INDEX('Policy Characteristics'!F:F,MATCH($C637,'Policy Characteristics'!$C:$C,0))),"",INDEX('Policy Characteristics'!F:F,MATCH($C637,'Policy Characteristics'!$C:$C,0)))</f>
        <v>0</v>
      </c>
      <c r="M637" s="450">
        <f>IF(ISBLANK(INDEX('Policy Characteristics'!G:G,MATCH($C637,'Policy Characteristics'!$C:$C,0))),"",INDEX('Policy Characteristics'!G:G,MATCH($C637,'Policy Characteristics'!$C:$C,0)))</f>
        <v>0.25</v>
      </c>
      <c r="N637" s="450">
        <f>IF(ISBLANK(INDEX('Policy Characteristics'!H:H,MATCH($C637,'Policy Characteristics'!$C:$C,0))),"",INDEX('Policy Characteristics'!H:H,MATCH($C637,'Policy Characteristics'!$C:$C,0)))</f>
        <v>0.01</v>
      </c>
      <c r="O637" s="427" t="str">
        <f>IF(ISBLANK(INDEX('Policy Characteristics'!I:I,MATCH($C637,'Policy Characteristics'!$C:$C,0))),"",INDEX('Policy Characteristics'!I:I,MATCH($C637,'Policy Characteristics'!$C:$C,0)))</f>
        <v>% reduction in energy use</v>
      </c>
      <c r="P637" s="427" t="str">
        <f>IF(ISBLANK(INDEX('Policy Characteristics'!J:J,MATCH($C637,'Policy Characteristics'!$C:$C,0))),"",INDEX('Policy Characteristics'!J:J,MATCH($C637,'Policy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7" s="427" t="str">
        <f>IF(ISBLANK(INDEX('Policy Characteristics'!K:K,MATCH($C637,'Policy Characteristics'!$C:$C,0))),"",INDEX('Policy Characteristics'!K:K,MATCH($C637,'Policy Characteristics'!$C:$C,0)))</f>
        <v>industry-ag-main.html#eff-stds</v>
      </c>
      <c r="R637" s="427" t="str">
        <f>IF(ISBLANK(INDEX('Policy Characteristics'!L:L,MATCH($C637,'Policy Characteristics'!$C:$C,0))),"",INDEX('Policy Characteristics'!L:L,MATCH($C637,'Policy Characteristics'!$C:$C,0)))</f>
        <v>industry-energy-efficiency-standards.html</v>
      </c>
    </row>
    <row r="638" spans="1:18" s="5" customFormat="1" x14ac:dyDescent="0.75">
      <c r="A638" s="427" t="str">
        <f>IF(ISBLANK(INDEX('Policy Characteristics'!A:A,MATCH($C638,'Policy Characteristics'!$C:$C,0))),"",INDEX('Policy Characteristics'!A:A,MATCH($C638,'Policy Characteristics'!$C:$C,0)))</f>
        <v>Industry</v>
      </c>
      <c r="B638" s="427" t="str">
        <f>IF(ISBLANK(INDEX('Policy Characteristics'!B:B,MATCH($C638,'Policy Characteristics'!$C:$C,0))),"",INDEX('Policy Characteristics'!B:B,MATCH($C638,'Policy Characteristics'!$C:$C,0)))</f>
        <v>Industry Energy Efficiency Standards</v>
      </c>
      <c r="C638" s="431" t="str">
        <f t="shared" si="35"/>
        <v>Percentage Improvement in Eqpt Efficiency Standards above BAU</v>
      </c>
      <c r="D638" s="9" t="s">
        <v>3275</v>
      </c>
      <c r="E638" s="53" t="s">
        <v>2484</v>
      </c>
      <c r="F638" s="211" t="s">
        <v>3278</v>
      </c>
      <c r="G638" s="53" t="s">
        <v>2488</v>
      </c>
      <c r="H638" s="54">
        <v>1192</v>
      </c>
      <c r="I638" s="53" t="s">
        <v>46</v>
      </c>
      <c r="J638" s="429" t="str">
        <f>IF(ISBLANK(INDEX('Policy Characteristics'!D:D,MATCH($C638,'Policy Characteristics'!$C:$C,0))),"",INDEX('Policy Characteristics'!D:D,MATCH($C638,'Policy Characteristics'!$C:$C,0)))</f>
        <v>Industry Energy Efficiency Standards</v>
      </c>
      <c r="K638" s="427" t="str">
        <f>IF(ISBLANK(INDEX('Policy Characteristics'!E:E,MATCH($C638,'Policy Characteristics'!$C:$C,0))),"",INDEX('Policy Characteristics'!E:E,MATCH($C638,'Policy Characteristics'!$C:$C,0)))</f>
        <v>indst efficiency standards</v>
      </c>
      <c r="L638" s="450">
        <f>IF(ISBLANK(INDEX('Policy Characteristics'!F:F,MATCH($C638,'Policy Characteristics'!$C:$C,0))),"",INDEX('Policy Characteristics'!F:F,MATCH($C638,'Policy Characteristics'!$C:$C,0)))</f>
        <v>0</v>
      </c>
      <c r="M638" s="450">
        <f>IF(ISBLANK(INDEX('Policy Characteristics'!G:G,MATCH($C638,'Policy Characteristics'!$C:$C,0))),"",INDEX('Policy Characteristics'!G:G,MATCH($C638,'Policy Characteristics'!$C:$C,0)))</f>
        <v>0.25</v>
      </c>
      <c r="N638" s="450">
        <f>IF(ISBLANK(INDEX('Policy Characteristics'!H:H,MATCH($C638,'Policy Characteristics'!$C:$C,0))),"",INDEX('Policy Characteristics'!H:H,MATCH($C638,'Policy Characteristics'!$C:$C,0)))</f>
        <v>0.01</v>
      </c>
      <c r="O638" s="427" t="str">
        <f>IF(ISBLANK(INDEX('Policy Characteristics'!I:I,MATCH($C638,'Policy Characteristics'!$C:$C,0))),"",INDEX('Policy Characteristics'!I:I,MATCH($C638,'Policy Characteristics'!$C:$C,0)))</f>
        <v>% reduction in energy use</v>
      </c>
      <c r="P638" s="427" t="str">
        <f>IF(ISBLANK(INDEX('Policy Characteristics'!J:J,MATCH($C638,'Policy Characteristics'!$C:$C,0))),"",INDEX('Policy Characteristics'!J:J,MATCH($C638,'Policy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8" s="427" t="str">
        <f>IF(ISBLANK(INDEX('Policy Characteristics'!K:K,MATCH($C638,'Policy Characteristics'!$C:$C,0))),"",INDEX('Policy Characteristics'!K:K,MATCH($C638,'Policy Characteristics'!$C:$C,0)))</f>
        <v>industry-ag-main.html#eff-stds</v>
      </c>
      <c r="R638" s="427" t="str">
        <f>IF(ISBLANK(INDEX('Policy Characteristics'!L:L,MATCH($C638,'Policy Characteristics'!$C:$C,0))),"",INDEX('Policy Characteristics'!L:L,MATCH($C638,'Policy Characteristics'!$C:$C,0)))</f>
        <v>industry-energy-efficiency-standards.html</v>
      </c>
    </row>
    <row r="639" spans="1:18" s="5" customFormat="1" x14ac:dyDescent="0.75">
      <c r="A639" s="427" t="str">
        <f>IF(ISBLANK(INDEX('Policy Characteristics'!A:A,MATCH($C639,'Policy Characteristics'!$C:$C,0))),"",INDEX('Policy Characteristics'!A:A,MATCH($C639,'Policy Characteristics'!$C:$C,0)))</f>
        <v>Industry</v>
      </c>
      <c r="B639" s="427" t="str">
        <f>IF(ISBLANK(INDEX('Policy Characteristics'!B:B,MATCH($C639,'Policy Characteristics'!$C:$C,0))),"",INDEX('Policy Characteristics'!B:B,MATCH($C639,'Policy Characteristics'!$C:$C,0)))</f>
        <v>Industry Energy Efficiency Standards</v>
      </c>
      <c r="C639" s="431" t="str">
        <f t="shared" si="35"/>
        <v>Percentage Improvement in Eqpt Efficiency Standards above BAU</v>
      </c>
      <c r="D639" s="9" t="s">
        <v>3275</v>
      </c>
      <c r="E639" s="53" t="s">
        <v>2485</v>
      </c>
      <c r="F639" s="211" t="s">
        <v>3278</v>
      </c>
      <c r="G639" s="53" t="s">
        <v>2491</v>
      </c>
      <c r="H639" s="54">
        <v>1193</v>
      </c>
      <c r="I639" s="53" t="s">
        <v>46</v>
      </c>
      <c r="J639" s="429" t="str">
        <f>IF(ISBLANK(INDEX('Policy Characteristics'!D:D,MATCH($C639,'Policy Characteristics'!$C:$C,0))),"",INDEX('Policy Characteristics'!D:D,MATCH($C639,'Policy Characteristics'!$C:$C,0)))</f>
        <v>Industry Energy Efficiency Standards</v>
      </c>
      <c r="K639" s="427" t="str">
        <f>IF(ISBLANK(INDEX('Policy Characteristics'!E:E,MATCH($C639,'Policy Characteristics'!$C:$C,0))),"",INDEX('Policy Characteristics'!E:E,MATCH($C639,'Policy Characteristics'!$C:$C,0)))</f>
        <v>indst efficiency standards</v>
      </c>
      <c r="L639" s="450">
        <f>IF(ISBLANK(INDEX('Policy Characteristics'!F:F,MATCH($C639,'Policy Characteristics'!$C:$C,0))),"",INDEX('Policy Characteristics'!F:F,MATCH($C639,'Policy Characteristics'!$C:$C,0)))</f>
        <v>0</v>
      </c>
      <c r="M639" s="450">
        <f>IF(ISBLANK(INDEX('Policy Characteristics'!G:G,MATCH($C639,'Policy Characteristics'!$C:$C,0))),"",INDEX('Policy Characteristics'!G:G,MATCH($C639,'Policy Characteristics'!$C:$C,0)))</f>
        <v>0.25</v>
      </c>
      <c r="N639" s="450">
        <f>IF(ISBLANK(INDEX('Policy Characteristics'!H:H,MATCH($C639,'Policy Characteristics'!$C:$C,0))),"",INDEX('Policy Characteristics'!H:H,MATCH($C639,'Policy Characteristics'!$C:$C,0)))</f>
        <v>0.01</v>
      </c>
      <c r="O639" s="427" t="str">
        <f>IF(ISBLANK(INDEX('Policy Characteristics'!I:I,MATCH($C639,'Policy Characteristics'!$C:$C,0))),"",INDEX('Policy Characteristics'!I:I,MATCH($C639,'Policy Characteristics'!$C:$C,0)))</f>
        <v>% reduction in energy use</v>
      </c>
      <c r="P639" s="427" t="str">
        <f>IF(ISBLANK(INDEX('Policy Characteristics'!J:J,MATCH($C639,'Policy Characteristics'!$C:$C,0))),"",INDEX('Policy Characteristics'!J:J,MATCH($C639,'Policy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9" s="427" t="str">
        <f>IF(ISBLANK(INDEX('Policy Characteristics'!K:K,MATCH($C639,'Policy Characteristics'!$C:$C,0))),"",INDEX('Policy Characteristics'!K:K,MATCH($C639,'Policy Characteristics'!$C:$C,0)))</f>
        <v>industry-ag-main.html#eff-stds</v>
      </c>
      <c r="R639" s="427" t="str">
        <f>IF(ISBLANK(INDEX('Policy Characteristics'!L:L,MATCH($C639,'Policy Characteristics'!$C:$C,0))),"",INDEX('Policy Characteristics'!L:L,MATCH($C639,'Policy Characteristics'!$C:$C,0)))</f>
        <v>industry-energy-efficiency-standards.html</v>
      </c>
    </row>
    <row r="640" spans="1:18" s="5" customFormat="1" x14ac:dyDescent="0.75">
      <c r="A640" s="427" t="str">
        <f>IF(ISBLANK(INDEX('Policy Characteristics'!A:A,MATCH($C640,'Policy Characteristics'!$C:$C,0))),"",INDEX('Policy Characteristics'!A:A,MATCH($C640,'Policy Characteristics'!$C:$C,0)))</f>
        <v>Industry</v>
      </c>
      <c r="B640" s="427" t="str">
        <f>IF(ISBLANK(INDEX('Policy Characteristics'!B:B,MATCH($C640,'Policy Characteristics'!$C:$C,0))),"",INDEX('Policy Characteristics'!B:B,MATCH($C640,'Policy Characteristics'!$C:$C,0)))</f>
        <v>Industry Energy Efficiency Standards</v>
      </c>
      <c r="C640" s="431" t="str">
        <f t="shared" si="35"/>
        <v>Percentage Improvement in Eqpt Efficiency Standards above BAU</v>
      </c>
      <c r="D640" s="9" t="s">
        <v>3275</v>
      </c>
      <c r="E640" s="53" t="s">
        <v>2837</v>
      </c>
      <c r="F640" s="211" t="s">
        <v>3278</v>
      </c>
      <c r="G640" s="53" t="s">
        <v>2840</v>
      </c>
      <c r="H640" s="54">
        <v>1194</v>
      </c>
      <c r="I640" s="53" t="s">
        <v>46</v>
      </c>
      <c r="J640" s="429" t="str">
        <f>IF(ISBLANK(INDEX('Policy Characteristics'!D:D,MATCH($C640,'Policy Characteristics'!$C:$C,0))),"",INDEX('Policy Characteristics'!D:D,MATCH($C640,'Policy Characteristics'!$C:$C,0)))</f>
        <v>Industry Energy Efficiency Standards</v>
      </c>
      <c r="K640" s="427" t="str">
        <f>IF(ISBLANK(INDEX('Policy Characteristics'!E:E,MATCH($C640,'Policy Characteristics'!$C:$C,0))),"",INDEX('Policy Characteristics'!E:E,MATCH($C640,'Policy Characteristics'!$C:$C,0)))</f>
        <v>indst efficiency standards</v>
      </c>
      <c r="L640" s="450">
        <f>IF(ISBLANK(INDEX('Policy Characteristics'!F:F,MATCH($C640,'Policy Characteristics'!$C:$C,0))),"",INDEX('Policy Characteristics'!F:F,MATCH($C640,'Policy Characteristics'!$C:$C,0)))</f>
        <v>0</v>
      </c>
      <c r="M640" s="450">
        <f>IF(ISBLANK(INDEX('Policy Characteristics'!G:G,MATCH($C640,'Policy Characteristics'!$C:$C,0))),"",INDEX('Policy Characteristics'!G:G,MATCH($C640,'Policy Characteristics'!$C:$C,0)))</f>
        <v>0.25</v>
      </c>
      <c r="N640" s="450">
        <f>IF(ISBLANK(INDEX('Policy Characteristics'!H:H,MATCH($C640,'Policy Characteristics'!$C:$C,0))),"",INDEX('Policy Characteristics'!H:H,MATCH($C640,'Policy Characteristics'!$C:$C,0)))</f>
        <v>0.01</v>
      </c>
      <c r="O640" s="427" t="str">
        <f>IF(ISBLANK(INDEX('Policy Characteristics'!I:I,MATCH($C640,'Policy Characteristics'!$C:$C,0))),"",INDEX('Policy Characteristics'!I:I,MATCH($C640,'Policy Characteristics'!$C:$C,0)))</f>
        <v>% reduction in energy use</v>
      </c>
      <c r="P640" s="427" t="str">
        <f>IF(ISBLANK(INDEX('Policy Characteristics'!J:J,MATCH($C640,'Policy Characteristics'!$C:$C,0))),"",INDEX('Policy Characteristics'!J:J,MATCH($C640,'Policy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0" s="427" t="str">
        <f>IF(ISBLANK(INDEX('Policy Characteristics'!K:K,MATCH($C640,'Policy Characteristics'!$C:$C,0))),"",INDEX('Policy Characteristics'!K:K,MATCH($C640,'Policy Characteristics'!$C:$C,0)))</f>
        <v>industry-ag-main.html#eff-stds</v>
      </c>
      <c r="R640" s="427" t="str">
        <f>IF(ISBLANK(INDEX('Policy Characteristics'!L:L,MATCH($C640,'Policy Characteristics'!$C:$C,0))),"",INDEX('Policy Characteristics'!L:L,MATCH($C640,'Policy Characteristics'!$C:$C,0)))</f>
        <v>industry-energy-efficiency-standards.html</v>
      </c>
    </row>
    <row r="641" spans="1:18" s="5" customFormat="1" x14ac:dyDescent="0.75">
      <c r="A641" s="427" t="str">
        <f>IF(ISBLANK(INDEX('Policy Characteristics'!A:A,MATCH($C641,'Policy Characteristics'!$C:$C,0))),"",INDEX('Policy Characteristics'!A:A,MATCH($C641,'Policy Characteristics'!$C:$C,0)))</f>
        <v>Industry</v>
      </c>
      <c r="B641" s="427" t="str">
        <f>IF(ISBLANK(INDEX('Policy Characteristics'!B:B,MATCH($C641,'Policy Characteristics'!$C:$C,0))),"",INDEX('Policy Characteristics'!B:B,MATCH($C641,'Policy Characteristics'!$C:$C,0)))</f>
        <v>Industry Energy Efficiency Standards</v>
      </c>
      <c r="C641" s="431" t="str">
        <f t="shared" si="35"/>
        <v>Percentage Improvement in Eqpt Efficiency Standards above BAU</v>
      </c>
      <c r="D641" s="9" t="s">
        <v>3275</v>
      </c>
      <c r="E641" s="53" t="s">
        <v>2838</v>
      </c>
      <c r="F641" s="211" t="s">
        <v>3278</v>
      </c>
      <c r="G641" s="53" t="s">
        <v>2842</v>
      </c>
      <c r="H641" s="54">
        <v>1195</v>
      </c>
      <c r="I641" s="53" t="s">
        <v>46</v>
      </c>
      <c r="J641" s="429" t="str">
        <f>IF(ISBLANK(INDEX('Policy Characteristics'!D:D,MATCH($C641,'Policy Characteristics'!$C:$C,0))),"",INDEX('Policy Characteristics'!D:D,MATCH($C641,'Policy Characteristics'!$C:$C,0)))</f>
        <v>Industry Energy Efficiency Standards</v>
      </c>
      <c r="K641" s="427" t="str">
        <f>IF(ISBLANK(INDEX('Policy Characteristics'!E:E,MATCH($C641,'Policy Characteristics'!$C:$C,0))),"",INDEX('Policy Characteristics'!E:E,MATCH($C641,'Policy Characteristics'!$C:$C,0)))</f>
        <v>indst efficiency standards</v>
      </c>
      <c r="L641" s="450">
        <f>IF(ISBLANK(INDEX('Policy Characteristics'!F:F,MATCH($C641,'Policy Characteristics'!$C:$C,0))),"",INDEX('Policy Characteristics'!F:F,MATCH($C641,'Policy Characteristics'!$C:$C,0)))</f>
        <v>0</v>
      </c>
      <c r="M641" s="450">
        <f>IF(ISBLANK(INDEX('Policy Characteristics'!G:G,MATCH($C641,'Policy Characteristics'!$C:$C,0))),"",INDEX('Policy Characteristics'!G:G,MATCH($C641,'Policy Characteristics'!$C:$C,0)))</f>
        <v>0.25</v>
      </c>
      <c r="N641" s="450">
        <f>IF(ISBLANK(INDEX('Policy Characteristics'!H:H,MATCH($C641,'Policy Characteristics'!$C:$C,0))),"",INDEX('Policy Characteristics'!H:H,MATCH($C641,'Policy Characteristics'!$C:$C,0)))</f>
        <v>0.01</v>
      </c>
      <c r="O641" s="427" t="str">
        <f>IF(ISBLANK(INDEX('Policy Characteristics'!I:I,MATCH($C641,'Policy Characteristics'!$C:$C,0))),"",INDEX('Policy Characteristics'!I:I,MATCH($C641,'Policy Characteristics'!$C:$C,0)))</f>
        <v>% reduction in energy use</v>
      </c>
      <c r="P641" s="427" t="str">
        <f>IF(ISBLANK(INDEX('Policy Characteristics'!J:J,MATCH($C641,'Policy Characteristics'!$C:$C,0))),"",INDEX('Policy Characteristics'!J:J,MATCH($C641,'Policy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1" s="427" t="str">
        <f>IF(ISBLANK(INDEX('Policy Characteristics'!K:K,MATCH($C641,'Policy Characteristics'!$C:$C,0))),"",INDEX('Policy Characteristics'!K:K,MATCH($C641,'Policy Characteristics'!$C:$C,0)))</f>
        <v>industry-ag-main.html#eff-stds</v>
      </c>
      <c r="R641" s="427" t="str">
        <f>IF(ISBLANK(INDEX('Policy Characteristics'!L:L,MATCH($C641,'Policy Characteristics'!$C:$C,0))),"",INDEX('Policy Characteristics'!L:L,MATCH($C641,'Policy Characteristics'!$C:$C,0)))</f>
        <v>industry-energy-efficiency-standards.html</v>
      </c>
    </row>
    <row r="642" spans="1:18" s="5" customFormat="1" x14ac:dyDescent="0.75">
      <c r="A642" s="427" t="str">
        <f>IF(ISBLANK(INDEX('Policy Characteristics'!A:A,MATCH($C642,'Policy Characteristics'!$C:$C,0))),"",INDEX('Policy Characteristics'!A:A,MATCH($C642,'Policy Characteristics'!$C:$C,0)))</f>
        <v>Industry</v>
      </c>
      <c r="B642" s="427" t="str">
        <f>IF(ISBLANK(INDEX('Policy Characteristics'!B:B,MATCH($C642,'Policy Characteristics'!$C:$C,0))),"",INDEX('Policy Characteristics'!B:B,MATCH($C642,'Policy Characteristics'!$C:$C,0)))</f>
        <v>Industry Energy Efficiency Standards</v>
      </c>
      <c r="C642" s="431" t="str">
        <f t="shared" si="35"/>
        <v>Percentage Improvement in Eqpt Efficiency Standards above BAU</v>
      </c>
      <c r="D642" s="9" t="s">
        <v>3275</v>
      </c>
      <c r="E642" s="53" t="s">
        <v>2839</v>
      </c>
      <c r="F642" s="211" t="s">
        <v>3278</v>
      </c>
      <c r="G642" s="53" t="s">
        <v>2843</v>
      </c>
      <c r="H642" s="54">
        <v>1196</v>
      </c>
      <c r="I642" s="53" t="s">
        <v>46</v>
      </c>
      <c r="J642" s="429" t="str">
        <f>IF(ISBLANK(INDEX('Policy Characteristics'!D:D,MATCH($C642,'Policy Characteristics'!$C:$C,0))),"",INDEX('Policy Characteristics'!D:D,MATCH($C642,'Policy Characteristics'!$C:$C,0)))</f>
        <v>Industry Energy Efficiency Standards</v>
      </c>
      <c r="K642" s="427" t="str">
        <f>IF(ISBLANK(INDEX('Policy Characteristics'!E:E,MATCH($C642,'Policy Characteristics'!$C:$C,0))),"",INDEX('Policy Characteristics'!E:E,MATCH($C642,'Policy Characteristics'!$C:$C,0)))</f>
        <v>indst efficiency standards</v>
      </c>
      <c r="L642" s="450">
        <f>IF(ISBLANK(INDEX('Policy Characteristics'!F:F,MATCH($C642,'Policy Characteristics'!$C:$C,0))),"",INDEX('Policy Characteristics'!F:F,MATCH($C642,'Policy Characteristics'!$C:$C,0)))</f>
        <v>0</v>
      </c>
      <c r="M642" s="450">
        <f>IF(ISBLANK(INDEX('Policy Characteristics'!G:G,MATCH($C642,'Policy Characteristics'!$C:$C,0))),"",INDEX('Policy Characteristics'!G:G,MATCH($C642,'Policy Characteristics'!$C:$C,0)))</f>
        <v>0.25</v>
      </c>
      <c r="N642" s="450">
        <f>IF(ISBLANK(INDEX('Policy Characteristics'!H:H,MATCH($C642,'Policy Characteristics'!$C:$C,0))),"",INDEX('Policy Characteristics'!H:H,MATCH($C642,'Policy Characteristics'!$C:$C,0)))</f>
        <v>0.01</v>
      </c>
      <c r="O642" s="427" t="str">
        <f>IF(ISBLANK(INDEX('Policy Characteristics'!I:I,MATCH($C642,'Policy Characteristics'!$C:$C,0))),"",INDEX('Policy Characteristics'!I:I,MATCH($C642,'Policy Characteristics'!$C:$C,0)))</f>
        <v>% reduction in energy use</v>
      </c>
      <c r="P642" s="427" t="str">
        <f>IF(ISBLANK(INDEX('Policy Characteristics'!J:J,MATCH($C642,'Policy Characteristics'!$C:$C,0))),"",INDEX('Policy Characteristics'!J:J,MATCH($C642,'Policy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2" s="427" t="str">
        <f>IF(ISBLANK(INDEX('Policy Characteristics'!K:K,MATCH($C642,'Policy Characteristics'!$C:$C,0))),"",INDEX('Policy Characteristics'!K:K,MATCH($C642,'Policy Characteristics'!$C:$C,0)))</f>
        <v>industry-ag-main.html#eff-stds</v>
      </c>
      <c r="R642" s="427" t="str">
        <f>IF(ISBLANK(INDEX('Policy Characteristics'!L:L,MATCH($C642,'Policy Characteristics'!$C:$C,0))),"",INDEX('Policy Characteristics'!L:L,MATCH($C642,'Policy Characteristics'!$C:$C,0)))</f>
        <v>industry-energy-efficiency-standards.html</v>
      </c>
    </row>
    <row r="643" spans="1:18" s="5" customFormat="1" x14ac:dyDescent="0.75">
      <c r="A643" s="427" t="str">
        <f>IF(ISBLANK(INDEX('Policy Characteristics'!A:A,MATCH($C643,'Policy Characteristics'!$C:$C,0))),"",INDEX('Policy Characteristics'!A:A,MATCH($C643,'Policy Characteristics'!$C:$C,0)))</f>
        <v>Industry</v>
      </c>
      <c r="B643" s="427" t="str">
        <f>IF(ISBLANK(INDEX('Policy Characteristics'!B:B,MATCH($C643,'Policy Characteristics'!$C:$C,0))),"",INDEX('Policy Characteristics'!B:B,MATCH($C643,'Policy Characteristics'!$C:$C,0)))</f>
        <v>Industry Energy Efficiency Standards</v>
      </c>
      <c r="C643" s="431" t="str">
        <f t="shared" si="35"/>
        <v>Percentage Improvement in Eqpt Efficiency Standards above BAU</v>
      </c>
      <c r="D643" s="9" t="s">
        <v>3275</v>
      </c>
      <c r="E643" s="53" t="s">
        <v>2836</v>
      </c>
      <c r="F643" s="211" t="s">
        <v>3278</v>
      </c>
      <c r="G643" s="53" t="s">
        <v>2841</v>
      </c>
      <c r="H643" s="54">
        <v>1197</v>
      </c>
      <c r="I643" s="53" t="s">
        <v>46</v>
      </c>
      <c r="J643" s="429" t="str">
        <f>IF(ISBLANK(INDEX('Policy Characteristics'!D:D,MATCH($C643,'Policy Characteristics'!$C:$C,0))),"",INDEX('Policy Characteristics'!D:D,MATCH($C643,'Policy Characteristics'!$C:$C,0)))</f>
        <v>Industry Energy Efficiency Standards</v>
      </c>
      <c r="K643" s="427" t="str">
        <f>IF(ISBLANK(INDEX('Policy Characteristics'!E:E,MATCH($C643,'Policy Characteristics'!$C:$C,0))),"",INDEX('Policy Characteristics'!E:E,MATCH($C643,'Policy Characteristics'!$C:$C,0)))</f>
        <v>indst efficiency standards</v>
      </c>
      <c r="L643" s="450">
        <f>IF(ISBLANK(INDEX('Policy Characteristics'!F:F,MATCH($C643,'Policy Characteristics'!$C:$C,0))),"",INDEX('Policy Characteristics'!F:F,MATCH($C643,'Policy Characteristics'!$C:$C,0)))</f>
        <v>0</v>
      </c>
      <c r="M643" s="450">
        <f>IF(ISBLANK(INDEX('Policy Characteristics'!G:G,MATCH($C643,'Policy Characteristics'!$C:$C,0))),"",INDEX('Policy Characteristics'!G:G,MATCH($C643,'Policy Characteristics'!$C:$C,0)))</f>
        <v>0.25</v>
      </c>
      <c r="N643" s="450">
        <f>IF(ISBLANK(INDEX('Policy Characteristics'!H:H,MATCH($C643,'Policy Characteristics'!$C:$C,0))),"",INDEX('Policy Characteristics'!H:H,MATCH($C643,'Policy Characteristics'!$C:$C,0)))</f>
        <v>0.01</v>
      </c>
      <c r="O643" s="427" t="str">
        <f>IF(ISBLANK(INDEX('Policy Characteristics'!I:I,MATCH($C643,'Policy Characteristics'!$C:$C,0))),"",INDEX('Policy Characteristics'!I:I,MATCH($C643,'Policy Characteristics'!$C:$C,0)))</f>
        <v>% reduction in energy use</v>
      </c>
      <c r="P643" s="427" t="str">
        <f>IF(ISBLANK(INDEX('Policy Characteristics'!J:J,MATCH($C643,'Policy Characteristics'!$C:$C,0))),"",INDEX('Policy Characteristics'!J:J,MATCH($C643,'Policy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3" s="427" t="str">
        <f>IF(ISBLANK(INDEX('Policy Characteristics'!K:K,MATCH($C643,'Policy Characteristics'!$C:$C,0))),"",INDEX('Policy Characteristics'!K:K,MATCH($C643,'Policy Characteristics'!$C:$C,0)))</f>
        <v>industry-ag-main.html#eff-stds</v>
      </c>
      <c r="R643" s="427" t="str">
        <f>IF(ISBLANK(INDEX('Policy Characteristics'!L:L,MATCH($C643,'Policy Characteristics'!$C:$C,0))),"",INDEX('Policy Characteristics'!L:L,MATCH($C643,'Policy Characteristics'!$C:$C,0)))</f>
        <v>industry-energy-efficiency-standards.html</v>
      </c>
    </row>
    <row r="644" spans="1:18" s="5" customFormat="1" x14ac:dyDescent="0.75">
      <c r="A644" s="427" t="str">
        <f>IF(ISBLANK(INDEX('Policy Characteristics'!A:A,MATCH($C644,'Policy Characteristics'!$C:$C,0))),"",INDEX('Policy Characteristics'!A:A,MATCH($C644,'Policy Characteristics'!$C:$C,0)))</f>
        <v>Industry</v>
      </c>
      <c r="B644" s="427" t="str">
        <f>IF(ISBLANK(INDEX('Policy Characteristics'!B:B,MATCH($C644,'Policy Characteristics'!$C:$C,0))),"",INDEX('Policy Characteristics'!B:B,MATCH($C644,'Policy Characteristics'!$C:$C,0)))</f>
        <v>Industry Energy Efficiency Standards</v>
      </c>
      <c r="C644" s="431" t="str">
        <f t="shared" si="35"/>
        <v>Percentage Improvement in Eqpt Efficiency Standards above BAU</v>
      </c>
      <c r="D644" s="9" t="s">
        <v>3276</v>
      </c>
      <c r="E644" s="53" t="s">
        <v>2480</v>
      </c>
      <c r="F644" s="211" t="s">
        <v>3237</v>
      </c>
      <c r="G644" s="53" t="s">
        <v>2486</v>
      </c>
      <c r="H644" s="54">
        <v>1198</v>
      </c>
      <c r="I644" s="53" t="s">
        <v>45</v>
      </c>
      <c r="J644" s="429" t="str">
        <f>IF(ISBLANK(INDEX('Policy Characteristics'!D:D,MATCH($C644,'Policy Characteristics'!$C:$C,0))),"",INDEX('Policy Characteristics'!D:D,MATCH($C644,'Policy Characteristics'!$C:$C,0)))</f>
        <v>Industry Energy Efficiency Standards</v>
      </c>
      <c r="K644" s="427" t="str">
        <f>IF(ISBLANK(INDEX('Policy Characteristics'!E:E,MATCH($C644,'Policy Characteristics'!$C:$C,0))),"",INDEX('Policy Characteristics'!E:E,MATCH($C644,'Policy Characteristics'!$C:$C,0)))</f>
        <v>indst efficiency standards</v>
      </c>
      <c r="L644" s="450">
        <f>IF(ISBLANK(INDEX('Policy Characteristics'!F:F,MATCH($C644,'Policy Characteristics'!$C:$C,0))),"",INDEX('Policy Characteristics'!F:F,MATCH($C644,'Policy Characteristics'!$C:$C,0)))</f>
        <v>0</v>
      </c>
      <c r="M644" s="450">
        <f>IF(ISBLANK(INDEX('Policy Characteristics'!G:G,MATCH($C644,'Policy Characteristics'!$C:$C,0))),"",INDEX('Policy Characteristics'!G:G,MATCH($C644,'Policy Characteristics'!$C:$C,0)))</f>
        <v>0.25</v>
      </c>
      <c r="N644" s="450">
        <f>IF(ISBLANK(INDEX('Policy Characteristics'!H:H,MATCH($C644,'Policy Characteristics'!$C:$C,0))),"",INDEX('Policy Characteristics'!H:H,MATCH($C644,'Policy Characteristics'!$C:$C,0)))</f>
        <v>0.01</v>
      </c>
      <c r="O644" s="427" t="str">
        <f>IF(ISBLANK(INDEX('Policy Characteristics'!I:I,MATCH($C644,'Policy Characteristics'!$C:$C,0))),"",INDEX('Policy Characteristics'!I:I,MATCH($C644,'Policy Characteristics'!$C:$C,0)))</f>
        <v>% reduction in energy use</v>
      </c>
      <c r="P644" s="427" t="str">
        <f>IF(ISBLANK(INDEX('Policy Characteristics'!J:J,MATCH($C644,'Policy Characteristics'!$C:$C,0))),"",INDEX('Policy Characteristics'!J:J,MATCH($C644,'Policy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4" s="427" t="str">
        <f>IF(ISBLANK(INDEX('Policy Characteristics'!K:K,MATCH($C644,'Policy Characteristics'!$C:$C,0))),"",INDEX('Policy Characteristics'!K:K,MATCH($C644,'Policy Characteristics'!$C:$C,0)))</f>
        <v>industry-ag-main.html#eff-stds</v>
      </c>
      <c r="R644" s="427" t="str">
        <f>IF(ISBLANK(INDEX('Policy Characteristics'!L:L,MATCH($C644,'Policy Characteristics'!$C:$C,0))),"",INDEX('Policy Characteristics'!L:L,MATCH($C644,'Policy Characteristics'!$C:$C,0)))</f>
        <v>industry-energy-efficiency-standards.html</v>
      </c>
    </row>
    <row r="645" spans="1:18" s="5" customFormat="1" x14ac:dyDescent="0.75">
      <c r="A645" s="427" t="str">
        <f>IF(ISBLANK(INDEX('Policy Characteristics'!A:A,MATCH($C645,'Policy Characteristics'!$C:$C,0))),"",INDEX('Policy Characteristics'!A:A,MATCH($C645,'Policy Characteristics'!$C:$C,0)))</f>
        <v>Industry</v>
      </c>
      <c r="B645" s="427" t="str">
        <f>IF(ISBLANK(INDEX('Policy Characteristics'!B:B,MATCH($C645,'Policy Characteristics'!$C:$C,0))),"",INDEX('Policy Characteristics'!B:B,MATCH($C645,'Policy Characteristics'!$C:$C,0)))</f>
        <v>Industry Energy Efficiency Standards</v>
      </c>
      <c r="C645" s="431" t="str">
        <f t="shared" si="35"/>
        <v>Percentage Improvement in Eqpt Efficiency Standards above BAU</v>
      </c>
      <c r="D645" s="9" t="s">
        <v>3276</v>
      </c>
      <c r="E645" s="53" t="s">
        <v>2481</v>
      </c>
      <c r="F645" s="211" t="s">
        <v>3237</v>
      </c>
      <c r="G645" s="53" t="s">
        <v>2489</v>
      </c>
      <c r="H645" s="54">
        <v>1199</v>
      </c>
      <c r="I645" s="53" t="s">
        <v>46</v>
      </c>
      <c r="J645" s="429" t="str">
        <f>IF(ISBLANK(INDEX('Policy Characteristics'!D:D,MATCH($C645,'Policy Characteristics'!$C:$C,0))),"",INDEX('Policy Characteristics'!D:D,MATCH($C645,'Policy Characteristics'!$C:$C,0)))</f>
        <v>Industry Energy Efficiency Standards</v>
      </c>
      <c r="K645" s="427" t="str">
        <f>IF(ISBLANK(INDEX('Policy Characteristics'!E:E,MATCH($C645,'Policy Characteristics'!$C:$C,0))),"",INDEX('Policy Characteristics'!E:E,MATCH($C645,'Policy Characteristics'!$C:$C,0)))</f>
        <v>indst efficiency standards</v>
      </c>
      <c r="L645" s="450">
        <f>IF(ISBLANK(INDEX('Policy Characteristics'!F:F,MATCH($C645,'Policy Characteristics'!$C:$C,0))),"",INDEX('Policy Characteristics'!F:F,MATCH($C645,'Policy Characteristics'!$C:$C,0)))</f>
        <v>0</v>
      </c>
      <c r="M645" s="450">
        <f>IF(ISBLANK(INDEX('Policy Characteristics'!G:G,MATCH($C645,'Policy Characteristics'!$C:$C,0))),"",INDEX('Policy Characteristics'!G:G,MATCH($C645,'Policy Characteristics'!$C:$C,0)))</f>
        <v>0.25</v>
      </c>
      <c r="N645" s="450">
        <f>IF(ISBLANK(INDEX('Policy Characteristics'!H:H,MATCH($C645,'Policy Characteristics'!$C:$C,0))),"",INDEX('Policy Characteristics'!H:H,MATCH($C645,'Policy Characteristics'!$C:$C,0)))</f>
        <v>0.01</v>
      </c>
      <c r="O645" s="427" t="str">
        <f>IF(ISBLANK(INDEX('Policy Characteristics'!I:I,MATCH($C645,'Policy Characteristics'!$C:$C,0))),"",INDEX('Policy Characteristics'!I:I,MATCH($C645,'Policy Characteristics'!$C:$C,0)))</f>
        <v>% reduction in energy use</v>
      </c>
      <c r="P645" s="427" t="str">
        <f>IF(ISBLANK(INDEX('Policy Characteristics'!J:J,MATCH($C645,'Policy Characteristics'!$C:$C,0))),"",INDEX('Policy Characteristics'!J:J,MATCH($C645,'Policy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5" s="427" t="str">
        <f>IF(ISBLANK(INDEX('Policy Characteristics'!K:K,MATCH($C645,'Policy Characteristics'!$C:$C,0))),"",INDEX('Policy Characteristics'!K:K,MATCH($C645,'Policy Characteristics'!$C:$C,0)))</f>
        <v>industry-ag-main.html#eff-stds</v>
      </c>
      <c r="R645" s="427" t="str">
        <f>IF(ISBLANK(INDEX('Policy Characteristics'!L:L,MATCH($C645,'Policy Characteristics'!$C:$C,0))),"",INDEX('Policy Characteristics'!L:L,MATCH($C645,'Policy Characteristics'!$C:$C,0)))</f>
        <v>industry-energy-efficiency-standards.html</v>
      </c>
    </row>
    <row r="646" spans="1:18" s="5" customFormat="1" x14ac:dyDescent="0.75">
      <c r="A646" s="427" t="str">
        <f>IF(ISBLANK(INDEX('Policy Characteristics'!A:A,MATCH($C646,'Policy Characteristics'!$C:$C,0))),"",INDEX('Policy Characteristics'!A:A,MATCH($C646,'Policy Characteristics'!$C:$C,0)))</f>
        <v>Industry</v>
      </c>
      <c r="B646" s="427" t="str">
        <f>IF(ISBLANK(INDEX('Policy Characteristics'!B:B,MATCH($C646,'Policy Characteristics'!$C:$C,0))),"",INDEX('Policy Characteristics'!B:B,MATCH($C646,'Policy Characteristics'!$C:$C,0)))</f>
        <v>Industry Energy Efficiency Standards</v>
      </c>
      <c r="C646" s="431" t="str">
        <f t="shared" si="35"/>
        <v>Percentage Improvement in Eqpt Efficiency Standards above BAU</v>
      </c>
      <c r="D646" s="9" t="s">
        <v>3276</v>
      </c>
      <c r="E646" s="53" t="s">
        <v>2482</v>
      </c>
      <c r="F646" s="211" t="s">
        <v>3237</v>
      </c>
      <c r="G646" s="53" t="s">
        <v>2490</v>
      </c>
      <c r="H646" s="54">
        <v>1200</v>
      </c>
      <c r="I646" s="53" t="s">
        <v>45</v>
      </c>
      <c r="J646" s="429" t="str">
        <f>IF(ISBLANK(INDEX('Policy Characteristics'!D:D,MATCH($C646,'Policy Characteristics'!$C:$C,0))),"",INDEX('Policy Characteristics'!D:D,MATCH($C646,'Policy Characteristics'!$C:$C,0)))</f>
        <v>Industry Energy Efficiency Standards</v>
      </c>
      <c r="K646" s="427" t="str">
        <f>IF(ISBLANK(INDEX('Policy Characteristics'!E:E,MATCH($C646,'Policy Characteristics'!$C:$C,0))),"",INDEX('Policy Characteristics'!E:E,MATCH($C646,'Policy Characteristics'!$C:$C,0)))</f>
        <v>indst efficiency standards</v>
      </c>
      <c r="L646" s="450">
        <f>IF(ISBLANK(INDEX('Policy Characteristics'!F:F,MATCH($C646,'Policy Characteristics'!$C:$C,0))),"",INDEX('Policy Characteristics'!F:F,MATCH($C646,'Policy Characteristics'!$C:$C,0)))</f>
        <v>0</v>
      </c>
      <c r="M646" s="450">
        <f>IF(ISBLANK(INDEX('Policy Characteristics'!G:G,MATCH($C646,'Policy Characteristics'!$C:$C,0))),"",INDEX('Policy Characteristics'!G:G,MATCH($C646,'Policy Characteristics'!$C:$C,0)))</f>
        <v>0.25</v>
      </c>
      <c r="N646" s="450">
        <f>IF(ISBLANK(INDEX('Policy Characteristics'!H:H,MATCH($C646,'Policy Characteristics'!$C:$C,0))),"",INDEX('Policy Characteristics'!H:H,MATCH($C646,'Policy Characteristics'!$C:$C,0)))</f>
        <v>0.01</v>
      </c>
      <c r="O646" s="427" t="str">
        <f>IF(ISBLANK(INDEX('Policy Characteristics'!I:I,MATCH($C646,'Policy Characteristics'!$C:$C,0))),"",INDEX('Policy Characteristics'!I:I,MATCH($C646,'Policy Characteristics'!$C:$C,0)))</f>
        <v>% reduction in energy use</v>
      </c>
      <c r="P646" s="427" t="str">
        <f>IF(ISBLANK(INDEX('Policy Characteristics'!J:J,MATCH($C646,'Policy Characteristics'!$C:$C,0))),"",INDEX('Policy Characteristics'!J:J,MATCH($C646,'Policy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6" s="427" t="str">
        <f>IF(ISBLANK(INDEX('Policy Characteristics'!K:K,MATCH($C646,'Policy Characteristics'!$C:$C,0))),"",INDEX('Policy Characteristics'!K:K,MATCH($C646,'Policy Characteristics'!$C:$C,0)))</f>
        <v>industry-ag-main.html#eff-stds</v>
      </c>
      <c r="R646" s="427" t="str">
        <f>IF(ISBLANK(INDEX('Policy Characteristics'!L:L,MATCH($C646,'Policy Characteristics'!$C:$C,0))),"",INDEX('Policy Characteristics'!L:L,MATCH($C646,'Policy Characteristics'!$C:$C,0)))</f>
        <v>industry-energy-efficiency-standards.html</v>
      </c>
    </row>
    <row r="647" spans="1:18" s="5" customFormat="1" x14ac:dyDescent="0.75">
      <c r="A647" s="427" t="str">
        <f>IF(ISBLANK(INDEX('Policy Characteristics'!A:A,MATCH($C647,'Policy Characteristics'!$C:$C,0))),"",INDEX('Policy Characteristics'!A:A,MATCH($C647,'Policy Characteristics'!$C:$C,0)))</f>
        <v>Industry</v>
      </c>
      <c r="B647" s="427" t="str">
        <f>IF(ISBLANK(INDEX('Policy Characteristics'!B:B,MATCH($C647,'Policy Characteristics'!$C:$C,0))),"",INDEX('Policy Characteristics'!B:B,MATCH($C647,'Policy Characteristics'!$C:$C,0)))</f>
        <v>Industry Energy Efficiency Standards</v>
      </c>
      <c r="C647" s="431" t="str">
        <f t="shared" si="35"/>
        <v>Percentage Improvement in Eqpt Efficiency Standards above BAU</v>
      </c>
      <c r="D647" s="9" t="s">
        <v>3276</v>
      </c>
      <c r="E647" s="53" t="s">
        <v>2483</v>
      </c>
      <c r="F647" s="211" t="s">
        <v>3237</v>
      </c>
      <c r="G647" s="53" t="s">
        <v>2487</v>
      </c>
      <c r="H647" s="54">
        <v>1201</v>
      </c>
      <c r="I647" s="53" t="s">
        <v>46</v>
      </c>
      <c r="J647" s="429" t="str">
        <f>IF(ISBLANK(INDEX('Policy Characteristics'!D:D,MATCH($C647,'Policy Characteristics'!$C:$C,0))),"",INDEX('Policy Characteristics'!D:D,MATCH($C647,'Policy Characteristics'!$C:$C,0)))</f>
        <v>Industry Energy Efficiency Standards</v>
      </c>
      <c r="K647" s="427" t="str">
        <f>IF(ISBLANK(INDEX('Policy Characteristics'!E:E,MATCH($C647,'Policy Characteristics'!$C:$C,0))),"",INDEX('Policy Characteristics'!E:E,MATCH($C647,'Policy Characteristics'!$C:$C,0)))</f>
        <v>indst efficiency standards</v>
      </c>
      <c r="L647" s="450">
        <f>IF(ISBLANK(INDEX('Policy Characteristics'!F:F,MATCH($C647,'Policy Characteristics'!$C:$C,0))),"",INDEX('Policy Characteristics'!F:F,MATCH($C647,'Policy Characteristics'!$C:$C,0)))</f>
        <v>0</v>
      </c>
      <c r="M647" s="450">
        <f>IF(ISBLANK(INDEX('Policy Characteristics'!G:G,MATCH($C647,'Policy Characteristics'!$C:$C,0))),"",INDEX('Policy Characteristics'!G:G,MATCH($C647,'Policy Characteristics'!$C:$C,0)))</f>
        <v>0.25</v>
      </c>
      <c r="N647" s="450">
        <f>IF(ISBLANK(INDEX('Policy Characteristics'!H:H,MATCH($C647,'Policy Characteristics'!$C:$C,0))),"",INDEX('Policy Characteristics'!H:H,MATCH($C647,'Policy Characteristics'!$C:$C,0)))</f>
        <v>0.01</v>
      </c>
      <c r="O647" s="427" t="str">
        <f>IF(ISBLANK(INDEX('Policy Characteristics'!I:I,MATCH($C647,'Policy Characteristics'!$C:$C,0))),"",INDEX('Policy Characteristics'!I:I,MATCH($C647,'Policy Characteristics'!$C:$C,0)))</f>
        <v>% reduction in energy use</v>
      </c>
      <c r="P647" s="427" t="str">
        <f>IF(ISBLANK(INDEX('Policy Characteristics'!J:J,MATCH($C647,'Policy Characteristics'!$C:$C,0))),"",INDEX('Policy Characteristics'!J:J,MATCH($C647,'Policy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7" s="427" t="str">
        <f>IF(ISBLANK(INDEX('Policy Characteristics'!K:K,MATCH($C647,'Policy Characteristics'!$C:$C,0))),"",INDEX('Policy Characteristics'!K:K,MATCH($C647,'Policy Characteristics'!$C:$C,0)))</f>
        <v>industry-ag-main.html#eff-stds</v>
      </c>
      <c r="R647" s="427" t="str">
        <f>IF(ISBLANK(INDEX('Policy Characteristics'!L:L,MATCH($C647,'Policy Characteristics'!$C:$C,0))),"",INDEX('Policy Characteristics'!L:L,MATCH($C647,'Policy Characteristics'!$C:$C,0)))</f>
        <v>industry-energy-efficiency-standards.html</v>
      </c>
    </row>
    <row r="648" spans="1:18" s="5" customFormat="1" x14ac:dyDescent="0.75">
      <c r="A648" s="427" t="str">
        <f>IF(ISBLANK(INDEX('Policy Characteristics'!A:A,MATCH($C648,'Policy Characteristics'!$C:$C,0))),"",INDEX('Policy Characteristics'!A:A,MATCH($C648,'Policy Characteristics'!$C:$C,0)))</f>
        <v>Industry</v>
      </c>
      <c r="B648" s="427" t="str">
        <f>IF(ISBLANK(INDEX('Policy Characteristics'!B:B,MATCH($C648,'Policy Characteristics'!$C:$C,0))),"",INDEX('Policy Characteristics'!B:B,MATCH($C648,'Policy Characteristics'!$C:$C,0)))</f>
        <v>Industry Energy Efficiency Standards</v>
      </c>
      <c r="C648" s="431" t="str">
        <f t="shared" si="35"/>
        <v>Percentage Improvement in Eqpt Efficiency Standards above BAU</v>
      </c>
      <c r="D648" s="9" t="s">
        <v>3276</v>
      </c>
      <c r="E648" s="53" t="s">
        <v>2484</v>
      </c>
      <c r="F648" s="211" t="s">
        <v>3237</v>
      </c>
      <c r="G648" s="53" t="s">
        <v>2488</v>
      </c>
      <c r="H648" s="54">
        <v>1202</v>
      </c>
      <c r="I648" s="53" t="s">
        <v>45</v>
      </c>
      <c r="J648" s="429" t="str">
        <f>IF(ISBLANK(INDEX('Policy Characteristics'!D:D,MATCH($C648,'Policy Characteristics'!$C:$C,0))),"",INDEX('Policy Characteristics'!D:D,MATCH($C648,'Policy Characteristics'!$C:$C,0)))</f>
        <v>Industry Energy Efficiency Standards</v>
      </c>
      <c r="K648" s="427" t="str">
        <f>IF(ISBLANK(INDEX('Policy Characteristics'!E:E,MATCH($C648,'Policy Characteristics'!$C:$C,0))),"",INDEX('Policy Characteristics'!E:E,MATCH($C648,'Policy Characteristics'!$C:$C,0)))</f>
        <v>indst efficiency standards</v>
      </c>
      <c r="L648" s="450">
        <f>IF(ISBLANK(INDEX('Policy Characteristics'!F:F,MATCH($C648,'Policy Characteristics'!$C:$C,0))),"",INDEX('Policy Characteristics'!F:F,MATCH($C648,'Policy Characteristics'!$C:$C,0)))</f>
        <v>0</v>
      </c>
      <c r="M648" s="450">
        <f>IF(ISBLANK(INDEX('Policy Characteristics'!G:G,MATCH($C648,'Policy Characteristics'!$C:$C,0))),"",INDEX('Policy Characteristics'!G:G,MATCH($C648,'Policy Characteristics'!$C:$C,0)))</f>
        <v>0.25</v>
      </c>
      <c r="N648" s="450">
        <f>IF(ISBLANK(INDEX('Policy Characteristics'!H:H,MATCH($C648,'Policy Characteristics'!$C:$C,0))),"",INDEX('Policy Characteristics'!H:H,MATCH($C648,'Policy Characteristics'!$C:$C,0)))</f>
        <v>0.01</v>
      </c>
      <c r="O648" s="427" t="str">
        <f>IF(ISBLANK(INDEX('Policy Characteristics'!I:I,MATCH($C648,'Policy Characteristics'!$C:$C,0))),"",INDEX('Policy Characteristics'!I:I,MATCH($C648,'Policy Characteristics'!$C:$C,0)))</f>
        <v>% reduction in energy use</v>
      </c>
      <c r="P648" s="427" t="str">
        <f>IF(ISBLANK(INDEX('Policy Characteristics'!J:J,MATCH($C648,'Policy Characteristics'!$C:$C,0))),"",INDEX('Policy Characteristics'!J:J,MATCH($C648,'Policy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8" s="427" t="str">
        <f>IF(ISBLANK(INDEX('Policy Characteristics'!K:K,MATCH($C648,'Policy Characteristics'!$C:$C,0))),"",INDEX('Policy Characteristics'!K:K,MATCH($C648,'Policy Characteristics'!$C:$C,0)))</f>
        <v>industry-ag-main.html#eff-stds</v>
      </c>
      <c r="R648" s="427" t="str">
        <f>IF(ISBLANK(INDEX('Policy Characteristics'!L:L,MATCH($C648,'Policy Characteristics'!$C:$C,0))),"",INDEX('Policy Characteristics'!L:L,MATCH($C648,'Policy Characteristics'!$C:$C,0)))</f>
        <v>industry-energy-efficiency-standards.html</v>
      </c>
    </row>
    <row r="649" spans="1:18" s="5" customFormat="1" x14ac:dyDescent="0.75">
      <c r="A649" s="427" t="str">
        <f>IF(ISBLANK(INDEX('Policy Characteristics'!A:A,MATCH($C649,'Policy Characteristics'!$C:$C,0))),"",INDEX('Policy Characteristics'!A:A,MATCH($C649,'Policy Characteristics'!$C:$C,0)))</f>
        <v>Industry</v>
      </c>
      <c r="B649" s="427" t="str">
        <f>IF(ISBLANK(INDEX('Policy Characteristics'!B:B,MATCH($C649,'Policy Characteristics'!$C:$C,0))),"",INDEX('Policy Characteristics'!B:B,MATCH($C649,'Policy Characteristics'!$C:$C,0)))</f>
        <v>Industry Energy Efficiency Standards</v>
      </c>
      <c r="C649" s="431" t="str">
        <f t="shared" si="35"/>
        <v>Percentage Improvement in Eqpt Efficiency Standards above BAU</v>
      </c>
      <c r="D649" s="9" t="s">
        <v>3276</v>
      </c>
      <c r="E649" s="53" t="s">
        <v>2485</v>
      </c>
      <c r="F649" s="211" t="s">
        <v>3237</v>
      </c>
      <c r="G649" s="53" t="s">
        <v>2491</v>
      </c>
      <c r="H649" s="54">
        <v>1203</v>
      </c>
      <c r="I649" s="53" t="s">
        <v>46</v>
      </c>
      <c r="J649" s="429" t="str">
        <f>IF(ISBLANK(INDEX('Policy Characteristics'!D:D,MATCH($C649,'Policy Characteristics'!$C:$C,0))),"",INDEX('Policy Characteristics'!D:D,MATCH($C649,'Policy Characteristics'!$C:$C,0)))</f>
        <v>Industry Energy Efficiency Standards</v>
      </c>
      <c r="K649" s="427" t="str">
        <f>IF(ISBLANK(INDEX('Policy Characteristics'!E:E,MATCH($C649,'Policy Characteristics'!$C:$C,0))),"",INDEX('Policy Characteristics'!E:E,MATCH($C649,'Policy Characteristics'!$C:$C,0)))</f>
        <v>indst efficiency standards</v>
      </c>
      <c r="L649" s="450">
        <f>IF(ISBLANK(INDEX('Policy Characteristics'!F:F,MATCH($C649,'Policy Characteristics'!$C:$C,0))),"",INDEX('Policy Characteristics'!F:F,MATCH($C649,'Policy Characteristics'!$C:$C,0)))</f>
        <v>0</v>
      </c>
      <c r="M649" s="450">
        <f>IF(ISBLANK(INDEX('Policy Characteristics'!G:G,MATCH($C649,'Policy Characteristics'!$C:$C,0))),"",INDEX('Policy Characteristics'!G:G,MATCH($C649,'Policy Characteristics'!$C:$C,0)))</f>
        <v>0.25</v>
      </c>
      <c r="N649" s="450">
        <f>IF(ISBLANK(INDEX('Policy Characteristics'!H:H,MATCH($C649,'Policy Characteristics'!$C:$C,0))),"",INDEX('Policy Characteristics'!H:H,MATCH($C649,'Policy Characteristics'!$C:$C,0)))</f>
        <v>0.01</v>
      </c>
      <c r="O649" s="427" t="str">
        <f>IF(ISBLANK(INDEX('Policy Characteristics'!I:I,MATCH($C649,'Policy Characteristics'!$C:$C,0))),"",INDEX('Policy Characteristics'!I:I,MATCH($C649,'Policy Characteristics'!$C:$C,0)))</f>
        <v>% reduction in energy use</v>
      </c>
      <c r="P649" s="427" t="str">
        <f>IF(ISBLANK(INDEX('Policy Characteristics'!J:J,MATCH($C649,'Policy Characteristics'!$C:$C,0))),"",INDEX('Policy Characteristics'!J:J,MATCH($C649,'Policy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9" s="427" t="str">
        <f>IF(ISBLANK(INDEX('Policy Characteristics'!K:K,MATCH($C649,'Policy Characteristics'!$C:$C,0))),"",INDEX('Policy Characteristics'!K:K,MATCH($C649,'Policy Characteristics'!$C:$C,0)))</f>
        <v>industry-ag-main.html#eff-stds</v>
      </c>
      <c r="R649" s="427" t="str">
        <f>IF(ISBLANK(INDEX('Policy Characteristics'!L:L,MATCH($C649,'Policy Characteristics'!$C:$C,0))),"",INDEX('Policy Characteristics'!L:L,MATCH($C649,'Policy Characteristics'!$C:$C,0)))</f>
        <v>industry-energy-efficiency-standards.html</v>
      </c>
    </row>
    <row r="650" spans="1:18" s="5" customFormat="1" x14ac:dyDescent="0.75">
      <c r="A650" s="427" t="str">
        <f>IF(ISBLANK(INDEX('Policy Characteristics'!A:A,MATCH($C650,'Policy Characteristics'!$C:$C,0))),"",INDEX('Policy Characteristics'!A:A,MATCH($C650,'Policy Characteristics'!$C:$C,0)))</f>
        <v>Industry</v>
      </c>
      <c r="B650" s="427" t="str">
        <f>IF(ISBLANK(INDEX('Policy Characteristics'!B:B,MATCH($C650,'Policy Characteristics'!$C:$C,0))),"",INDEX('Policy Characteristics'!B:B,MATCH($C650,'Policy Characteristics'!$C:$C,0)))</f>
        <v>Industry Energy Efficiency Standards</v>
      </c>
      <c r="C650" s="431" t="str">
        <f t="shared" si="35"/>
        <v>Percentage Improvement in Eqpt Efficiency Standards above BAU</v>
      </c>
      <c r="D650" s="9" t="s">
        <v>3276</v>
      </c>
      <c r="E650" s="53" t="s">
        <v>2837</v>
      </c>
      <c r="F650" s="211" t="s">
        <v>3237</v>
      </c>
      <c r="G650" s="53" t="s">
        <v>2840</v>
      </c>
      <c r="H650" s="54">
        <v>1204</v>
      </c>
      <c r="I650" s="53" t="s">
        <v>46</v>
      </c>
      <c r="J650" s="429" t="str">
        <f>IF(ISBLANK(INDEX('Policy Characteristics'!D:D,MATCH($C650,'Policy Characteristics'!$C:$C,0))),"",INDEX('Policy Characteristics'!D:D,MATCH($C650,'Policy Characteristics'!$C:$C,0)))</f>
        <v>Industry Energy Efficiency Standards</v>
      </c>
      <c r="K650" s="427" t="str">
        <f>IF(ISBLANK(INDEX('Policy Characteristics'!E:E,MATCH($C650,'Policy Characteristics'!$C:$C,0))),"",INDEX('Policy Characteristics'!E:E,MATCH($C650,'Policy Characteristics'!$C:$C,0)))</f>
        <v>indst efficiency standards</v>
      </c>
      <c r="L650" s="450">
        <f>IF(ISBLANK(INDEX('Policy Characteristics'!F:F,MATCH($C650,'Policy Characteristics'!$C:$C,0))),"",INDEX('Policy Characteristics'!F:F,MATCH($C650,'Policy Characteristics'!$C:$C,0)))</f>
        <v>0</v>
      </c>
      <c r="M650" s="450">
        <f>IF(ISBLANK(INDEX('Policy Characteristics'!G:G,MATCH($C650,'Policy Characteristics'!$C:$C,0))),"",INDEX('Policy Characteristics'!G:G,MATCH($C650,'Policy Characteristics'!$C:$C,0)))</f>
        <v>0.25</v>
      </c>
      <c r="N650" s="450">
        <f>IF(ISBLANK(INDEX('Policy Characteristics'!H:H,MATCH($C650,'Policy Characteristics'!$C:$C,0))),"",INDEX('Policy Characteristics'!H:H,MATCH($C650,'Policy Characteristics'!$C:$C,0)))</f>
        <v>0.01</v>
      </c>
      <c r="O650" s="427" t="str">
        <f>IF(ISBLANK(INDEX('Policy Characteristics'!I:I,MATCH($C650,'Policy Characteristics'!$C:$C,0))),"",INDEX('Policy Characteristics'!I:I,MATCH($C650,'Policy Characteristics'!$C:$C,0)))</f>
        <v>% reduction in energy use</v>
      </c>
      <c r="P650" s="427" t="str">
        <f>IF(ISBLANK(INDEX('Policy Characteristics'!J:J,MATCH($C650,'Policy Characteristics'!$C:$C,0))),"",INDEX('Policy Characteristics'!J:J,MATCH($C650,'Policy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0" s="427" t="str">
        <f>IF(ISBLANK(INDEX('Policy Characteristics'!K:K,MATCH($C650,'Policy Characteristics'!$C:$C,0))),"",INDEX('Policy Characteristics'!K:K,MATCH($C650,'Policy Characteristics'!$C:$C,0)))</f>
        <v>industry-ag-main.html#eff-stds</v>
      </c>
      <c r="R650" s="427" t="str">
        <f>IF(ISBLANK(INDEX('Policy Characteristics'!L:L,MATCH($C650,'Policy Characteristics'!$C:$C,0))),"",INDEX('Policy Characteristics'!L:L,MATCH($C650,'Policy Characteristics'!$C:$C,0)))</f>
        <v>industry-energy-efficiency-standards.html</v>
      </c>
    </row>
    <row r="651" spans="1:18" s="5" customFormat="1" x14ac:dyDescent="0.75">
      <c r="A651" s="427" t="str">
        <f>IF(ISBLANK(INDEX('Policy Characteristics'!A:A,MATCH($C651,'Policy Characteristics'!$C:$C,0))),"",INDEX('Policy Characteristics'!A:A,MATCH($C651,'Policy Characteristics'!$C:$C,0)))</f>
        <v>Industry</v>
      </c>
      <c r="B651" s="427" t="str">
        <f>IF(ISBLANK(INDEX('Policy Characteristics'!B:B,MATCH($C651,'Policy Characteristics'!$C:$C,0))),"",INDEX('Policy Characteristics'!B:B,MATCH($C651,'Policy Characteristics'!$C:$C,0)))</f>
        <v>Industry Energy Efficiency Standards</v>
      </c>
      <c r="C651" s="431" t="str">
        <f t="shared" si="35"/>
        <v>Percentage Improvement in Eqpt Efficiency Standards above BAU</v>
      </c>
      <c r="D651" s="9" t="s">
        <v>3276</v>
      </c>
      <c r="E651" s="53" t="s">
        <v>2838</v>
      </c>
      <c r="F651" s="211" t="s">
        <v>3237</v>
      </c>
      <c r="G651" s="53" t="s">
        <v>2842</v>
      </c>
      <c r="H651" s="54">
        <v>1205</v>
      </c>
      <c r="I651" s="53" t="s">
        <v>45</v>
      </c>
      <c r="J651" s="429" t="str">
        <f>IF(ISBLANK(INDEX('Policy Characteristics'!D:D,MATCH($C651,'Policy Characteristics'!$C:$C,0))),"",INDEX('Policy Characteristics'!D:D,MATCH($C651,'Policy Characteristics'!$C:$C,0)))</f>
        <v>Industry Energy Efficiency Standards</v>
      </c>
      <c r="K651" s="427" t="str">
        <f>IF(ISBLANK(INDEX('Policy Characteristics'!E:E,MATCH($C651,'Policy Characteristics'!$C:$C,0))),"",INDEX('Policy Characteristics'!E:E,MATCH($C651,'Policy Characteristics'!$C:$C,0)))</f>
        <v>indst efficiency standards</v>
      </c>
      <c r="L651" s="450">
        <f>IF(ISBLANK(INDEX('Policy Characteristics'!F:F,MATCH($C651,'Policy Characteristics'!$C:$C,0))),"",INDEX('Policy Characteristics'!F:F,MATCH($C651,'Policy Characteristics'!$C:$C,0)))</f>
        <v>0</v>
      </c>
      <c r="M651" s="450">
        <f>IF(ISBLANK(INDEX('Policy Characteristics'!G:G,MATCH($C651,'Policy Characteristics'!$C:$C,0))),"",INDEX('Policy Characteristics'!G:G,MATCH($C651,'Policy Characteristics'!$C:$C,0)))</f>
        <v>0.25</v>
      </c>
      <c r="N651" s="450">
        <f>IF(ISBLANK(INDEX('Policy Characteristics'!H:H,MATCH($C651,'Policy Characteristics'!$C:$C,0))),"",INDEX('Policy Characteristics'!H:H,MATCH($C651,'Policy Characteristics'!$C:$C,0)))</f>
        <v>0.01</v>
      </c>
      <c r="O651" s="427" t="str">
        <f>IF(ISBLANK(INDEX('Policy Characteristics'!I:I,MATCH($C651,'Policy Characteristics'!$C:$C,0))),"",INDEX('Policy Characteristics'!I:I,MATCH($C651,'Policy Characteristics'!$C:$C,0)))</f>
        <v>% reduction in energy use</v>
      </c>
      <c r="P651" s="427" t="str">
        <f>IF(ISBLANK(INDEX('Policy Characteristics'!J:J,MATCH($C651,'Policy Characteristics'!$C:$C,0))),"",INDEX('Policy Characteristics'!J:J,MATCH($C651,'Policy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1" s="427" t="str">
        <f>IF(ISBLANK(INDEX('Policy Characteristics'!K:K,MATCH($C651,'Policy Characteristics'!$C:$C,0))),"",INDEX('Policy Characteristics'!K:K,MATCH($C651,'Policy Characteristics'!$C:$C,0)))</f>
        <v>industry-ag-main.html#eff-stds</v>
      </c>
      <c r="R651" s="427" t="str">
        <f>IF(ISBLANK(INDEX('Policy Characteristics'!L:L,MATCH($C651,'Policy Characteristics'!$C:$C,0))),"",INDEX('Policy Characteristics'!L:L,MATCH($C651,'Policy Characteristics'!$C:$C,0)))</f>
        <v>industry-energy-efficiency-standards.html</v>
      </c>
    </row>
    <row r="652" spans="1:18" s="5" customFormat="1" x14ac:dyDescent="0.75">
      <c r="A652" s="427" t="str">
        <f>IF(ISBLANK(INDEX('Policy Characteristics'!A:A,MATCH($C652,'Policy Characteristics'!$C:$C,0))),"",INDEX('Policy Characteristics'!A:A,MATCH($C652,'Policy Characteristics'!$C:$C,0)))</f>
        <v>Industry</v>
      </c>
      <c r="B652" s="427" t="str">
        <f>IF(ISBLANK(INDEX('Policy Characteristics'!B:B,MATCH($C652,'Policy Characteristics'!$C:$C,0))),"",INDEX('Policy Characteristics'!B:B,MATCH($C652,'Policy Characteristics'!$C:$C,0)))</f>
        <v>Industry Energy Efficiency Standards</v>
      </c>
      <c r="C652" s="431" t="str">
        <f t="shared" si="35"/>
        <v>Percentage Improvement in Eqpt Efficiency Standards above BAU</v>
      </c>
      <c r="D652" s="9" t="s">
        <v>3276</v>
      </c>
      <c r="E652" s="53" t="s">
        <v>2839</v>
      </c>
      <c r="F652" s="211" t="s">
        <v>3237</v>
      </c>
      <c r="G652" s="53" t="s">
        <v>2843</v>
      </c>
      <c r="H652" s="54">
        <v>1206</v>
      </c>
      <c r="I652" s="53" t="s">
        <v>45</v>
      </c>
      <c r="J652" s="429" t="str">
        <f>IF(ISBLANK(INDEX('Policy Characteristics'!D:D,MATCH($C652,'Policy Characteristics'!$C:$C,0))),"",INDEX('Policy Characteristics'!D:D,MATCH($C652,'Policy Characteristics'!$C:$C,0)))</f>
        <v>Industry Energy Efficiency Standards</v>
      </c>
      <c r="K652" s="427" t="str">
        <f>IF(ISBLANK(INDEX('Policy Characteristics'!E:E,MATCH($C652,'Policy Characteristics'!$C:$C,0))),"",INDEX('Policy Characteristics'!E:E,MATCH($C652,'Policy Characteristics'!$C:$C,0)))</f>
        <v>indst efficiency standards</v>
      </c>
      <c r="L652" s="450">
        <f>IF(ISBLANK(INDEX('Policy Characteristics'!F:F,MATCH($C652,'Policy Characteristics'!$C:$C,0))),"",INDEX('Policy Characteristics'!F:F,MATCH($C652,'Policy Characteristics'!$C:$C,0)))</f>
        <v>0</v>
      </c>
      <c r="M652" s="450">
        <f>IF(ISBLANK(INDEX('Policy Characteristics'!G:G,MATCH($C652,'Policy Characteristics'!$C:$C,0))),"",INDEX('Policy Characteristics'!G:G,MATCH($C652,'Policy Characteristics'!$C:$C,0)))</f>
        <v>0.25</v>
      </c>
      <c r="N652" s="450">
        <f>IF(ISBLANK(INDEX('Policy Characteristics'!H:H,MATCH($C652,'Policy Characteristics'!$C:$C,0))),"",INDEX('Policy Characteristics'!H:H,MATCH($C652,'Policy Characteristics'!$C:$C,0)))</f>
        <v>0.01</v>
      </c>
      <c r="O652" s="427" t="str">
        <f>IF(ISBLANK(INDEX('Policy Characteristics'!I:I,MATCH($C652,'Policy Characteristics'!$C:$C,0))),"",INDEX('Policy Characteristics'!I:I,MATCH($C652,'Policy Characteristics'!$C:$C,0)))</f>
        <v>% reduction in energy use</v>
      </c>
      <c r="P652" s="427" t="str">
        <f>IF(ISBLANK(INDEX('Policy Characteristics'!J:J,MATCH($C652,'Policy Characteristics'!$C:$C,0))),"",INDEX('Policy Characteristics'!J:J,MATCH($C652,'Policy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2" s="427" t="str">
        <f>IF(ISBLANK(INDEX('Policy Characteristics'!K:K,MATCH($C652,'Policy Characteristics'!$C:$C,0))),"",INDEX('Policy Characteristics'!K:K,MATCH($C652,'Policy Characteristics'!$C:$C,0)))</f>
        <v>industry-ag-main.html#eff-stds</v>
      </c>
      <c r="R652" s="427" t="str">
        <f>IF(ISBLANK(INDEX('Policy Characteristics'!L:L,MATCH($C652,'Policy Characteristics'!$C:$C,0))),"",INDEX('Policy Characteristics'!L:L,MATCH($C652,'Policy Characteristics'!$C:$C,0)))</f>
        <v>industry-energy-efficiency-standards.html</v>
      </c>
    </row>
    <row r="653" spans="1:18" s="5" customFormat="1" x14ac:dyDescent="0.75">
      <c r="A653" s="427" t="str">
        <f>IF(ISBLANK(INDEX('Policy Characteristics'!A:A,MATCH($C653,'Policy Characteristics'!$C:$C,0))),"",INDEX('Policy Characteristics'!A:A,MATCH($C653,'Policy Characteristics'!$C:$C,0)))</f>
        <v>Industry</v>
      </c>
      <c r="B653" s="427" t="str">
        <f>IF(ISBLANK(INDEX('Policy Characteristics'!B:B,MATCH($C653,'Policy Characteristics'!$C:$C,0))),"",INDEX('Policy Characteristics'!B:B,MATCH($C653,'Policy Characteristics'!$C:$C,0)))</f>
        <v>Industry Energy Efficiency Standards</v>
      </c>
      <c r="C653" s="431" t="str">
        <f t="shared" si="35"/>
        <v>Percentage Improvement in Eqpt Efficiency Standards above BAU</v>
      </c>
      <c r="D653" s="9" t="s">
        <v>3276</v>
      </c>
      <c r="E653" s="53" t="s">
        <v>2836</v>
      </c>
      <c r="F653" s="211" t="s">
        <v>3237</v>
      </c>
      <c r="G653" s="53" t="s">
        <v>2841</v>
      </c>
      <c r="H653" s="54">
        <v>1207</v>
      </c>
      <c r="I653" s="53" t="s">
        <v>46</v>
      </c>
      <c r="J653" s="429" t="str">
        <f>IF(ISBLANK(INDEX('Policy Characteristics'!D:D,MATCH($C653,'Policy Characteristics'!$C:$C,0))),"",INDEX('Policy Characteristics'!D:D,MATCH($C653,'Policy Characteristics'!$C:$C,0)))</f>
        <v>Industry Energy Efficiency Standards</v>
      </c>
      <c r="K653" s="427" t="str">
        <f>IF(ISBLANK(INDEX('Policy Characteristics'!E:E,MATCH($C653,'Policy Characteristics'!$C:$C,0))),"",INDEX('Policy Characteristics'!E:E,MATCH($C653,'Policy Characteristics'!$C:$C,0)))</f>
        <v>indst efficiency standards</v>
      </c>
      <c r="L653" s="450">
        <f>IF(ISBLANK(INDEX('Policy Characteristics'!F:F,MATCH($C653,'Policy Characteristics'!$C:$C,0))),"",INDEX('Policy Characteristics'!F:F,MATCH($C653,'Policy Characteristics'!$C:$C,0)))</f>
        <v>0</v>
      </c>
      <c r="M653" s="450">
        <f>IF(ISBLANK(INDEX('Policy Characteristics'!G:G,MATCH($C653,'Policy Characteristics'!$C:$C,0))),"",INDEX('Policy Characteristics'!G:G,MATCH($C653,'Policy Characteristics'!$C:$C,0)))</f>
        <v>0.25</v>
      </c>
      <c r="N653" s="450">
        <f>IF(ISBLANK(INDEX('Policy Characteristics'!H:H,MATCH($C653,'Policy Characteristics'!$C:$C,0))),"",INDEX('Policy Characteristics'!H:H,MATCH($C653,'Policy Characteristics'!$C:$C,0)))</f>
        <v>0.01</v>
      </c>
      <c r="O653" s="427" t="str">
        <f>IF(ISBLANK(INDEX('Policy Characteristics'!I:I,MATCH($C653,'Policy Characteristics'!$C:$C,0))),"",INDEX('Policy Characteristics'!I:I,MATCH($C653,'Policy Characteristics'!$C:$C,0)))</f>
        <v>% reduction in energy use</v>
      </c>
      <c r="P653" s="427" t="str">
        <f>IF(ISBLANK(INDEX('Policy Characteristics'!J:J,MATCH($C653,'Policy Characteristics'!$C:$C,0))),"",INDEX('Policy Characteristics'!J:J,MATCH($C653,'Policy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3" s="427" t="str">
        <f>IF(ISBLANK(INDEX('Policy Characteristics'!K:K,MATCH($C653,'Policy Characteristics'!$C:$C,0))),"",INDEX('Policy Characteristics'!K:K,MATCH($C653,'Policy Characteristics'!$C:$C,0)))</f>
        <v>industry-ag-main.html#eff-stds</v>
      </c>
      <c r="R653" s="427" t="str">
        <f>IF(ISBLANK(INDEX('Policy Characteristics'!L:L,MATCH($C653,'Policy Characteristics'!$C:$C,0))),"",INDEX('Policy Characteristics'!L:L,MATCH($C653,'Policy Characteristics'!$C:$C,0)))</f>
        <v>industry-energy-efficiency-standards.html</v>
      </c>
    </row>
    <row r="654" spans="1:18" s="5" customFormat="1" x14ac:dyDescent="0.75">
      <c r="A654" s="427" t="str">
        <f>IF(ISBLANK(INDEX('Policy Characteristics'!A:A,MATCH($C654,'Policy Characteristics'!$C:$C,0))),"",INDEX('Policy Characteristics'!A:A,MATCH($C654,'Policy Characteristics'!$C:$C,0)))</f>
        <v>Industry</v>
      </c>
      <c r="B654" s="427" t="str">
        <f>IF(ISBLANK(INDEX('Policy Characteristics'!B:B,MATCH($C654,'Policy Characteristics'!$C:$C,0))),"",INDEX('Policy Characteristics'!B:B,MATCH($C654,'Policy Characteristics'!$C:$C,0)))</f>
        <v>Improved System Design</v>
      </c>
      <c r="C654" s="432" t="s">
        <v>301</v>
      </c>
      <c r="D654" s="53"/>
      <c r="E654" s="53"/>
      <c r="F654" s="53"/>
      <c r="G654" s="53"/>
      <c r="H654" s="54">
        <v>54</v>
      </c>
      <c r="I654" s="53" t="s">
        <v>45</v>
      </c>
      <c r="J654" s="429" t="str">
        <f>IF(ISBLANK(INDEX('Policy Characteristics'!D:D,MATCH($C654,'Policy Characteristics'!$C:$C,0))),"",INDEX('Policy Characteristics'!D:D,MATCH($C654,'Policy Characteristics'!$C:$C,0)))</f>
        <v>Improved System Design</v>
      </c>
      <c r="K654" s="427" t="str">
        <f>IF(ISBLANK(INDEX('Policy Characteristics'!E:E,MATCH($C654,'Policy Characteristics'!$C:$C,0))),"",INDEX('Policy Characteristics'!E:E,MATCH($C654,'Policy Characteristics'!$C:$C,0)))</f>
        <v>indst system integration</v>
      </c>
      <c r="L654" s="450">
        <f>IF(ISBLANK(INDEX('Policy Characteristics'!F:F,MATCH($C654,'Policy Characteristics'!$C:$C,0))),"",INDEX('Policy Characteristics'!F:F,MATCH($C654,'Policy Characteristics'!$C:$C,0)))</f>
        <v>0</v>
      </c>
      <c r="M654" s="450">
        <f>IF(ISBLANK(INDEX('Policy Characteristics'!G:G,MATCH($C654,'Policy Characteristics'!$C:$C,0))),"",INDEX('Policy Characteristics'!G:G,MATCH($C654,'Policy Characteristics'!$C:$C,0)))</f>
        <v>1</v>
      </c>
      <c r="N654" s="450">
        <f>IF(ISBLANK(INDEX('Policy Characteristics'!H:H,MATCH($C654,'Policy Characteristics'!$C:$C,0))),"",INDEX('Policy Characteristics'!H:H,MATCH($C654,'Policy Characteristics'!$C:$C,0)))</f>
        <v>0.01</v>
      </c>
      <c r="O654" s="427" t="str">
        <f>IF(ISBLANK(INDEX('Policy Characteristics'!I:I,MATCH($C654,'Policy Characteristics'!$C:$C,0))),"",INDEX('Policy Characteristics'!I:I,MATCH($C654,'Policy Characteristics'!$C:$C,0)))</f>
        <v>% of potential achieved</v>
      </c>
      <c r="P654" s="427" t="str">
        <f>IF(ISBLANK(INDEX('Policy Characteristics'!J:J,MATCH($C654,'Policy Characteristics'!$C:$C,0))),"",INDEX('Policy Characteristics'!J:J,MATCH($C654,'Policy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54" s="427" t="str">
        <f>IF(ISBLANK(INDEX('Policy Characteristics'!K:K,MATCH($C654,'Policy Characteristics'!$C:$C,0))),"",INDEX('Policy Characteristics'!K:K,MATCH($C654,'Policy Characteristics'!$C:$C,0)))</f>
        <v>industry-ag-main.html#system-integ</v>
      </c>
      <c r="R654" s="427" t="str">
        <f>IF(ISBLANK(INDEX('Policy Characteristics'!L:L,MATCH($C654,'Policy Characteristics'!$C:$C,0))),"",INDEX('Policy Characteristics'!L:L,MATCH($C654,'Policy Characteristics'!$C:$C,0)))</f>
        <v>improved-system-design.html</v>
      </c>
    </row>
    <row r="655" spans="1:18" x14ac:dyDescent="0.75">
      <c r="A655" s="427" t="str">
        <f>IF(ISBLANK(INDEX('Policy Characteristics'!A:A,MATCH($C655,'Policy Characteristics'!$C:$C,0))),"",INDEX('Policy Characteristics'!A:A,MATCH($C655,'Policy Characteristics'!$C:$C,0)))</f>
        <v>Industry</v>
      </c>
      <c r="B655" s="427" t="str">
        <f>IF(ISBLANK(INDEX('Policy Characteristics'!B:B,MATCH($C655,'Policy Characteristics'!$C:$C,0))),"",INDEX('Policy Characteristics'!B:B,MATCH($C655,'Policy Characteristics'!$C:$C,0)))</f>
        <v>Electrification + Hydrogen</v>
      </c>
      <c r="C655" s="432" t="s">
        <v>2479</v>
      </c>
      <c r="D655" s="53" t="s">
        <v>3252</v>
      </c>
      <c r="E655" s="53" t="s">
        <v>2480</v>
      </c>
      <c r="F655" s="211" t="s">
        <v>3277</v>
      </c>
      <c r="G655" s="53" t="s">
        <v>3279</v>
      </c>
      <c r="H655" s="54">
        <v>1208</v>
      </c>
      <c r="I655" s="53" t="s">
        <v>45</v>
      </c>
      <c r="J655" s="429" t="str">
        <f>IF(ISBLANK(INDEX('Policy Characteristics'!D:D,MATCH($C655,'Policy Characteristics'!$C:$C,0))),"",INDEX('Policy Characteristics'!D:D,MATCH($C655,'Policy Characteristics'!$C:$C,0)))</f>
        <v>Electrification + Hydrogen</v>
      </c>
      <c r="K655" s="427" t="str">
        <f>IF(ISBLANK(INDEX('Policy Characteristics'!E:E,MATCH($C655,'Policy Characteristics'!$C:$C,0))),"",INDEX('Policy Characteristics'!E:E,MATCH($C655,'Policy Characteristics'!$C:$C,0)))</f>
        <v>indst fuel type shifting</v>
      </c>
      <c r="L655" s="450">
        <f>IF(ISBLANK(INDEX('Policy Characteristics'!F:F,MATCH($C655,'Policy Characteristics'!$C:$C,0))),"",INDEX('Policy Characteristics'!F:F,MATCH($C655,'Policy Characteristics'!$C:$C,0)))</f>
        <v>0</v>
      </c>
      <c r="M655" s="450">
        <f>IF(ISBLANK(INDEX('Policy Characteristics'!G:G,MATCH($C655,'Policy Characteristics'!$C:$C,0))),"",INDEX('Policy Characteristics'!G:G,MATCH($C655,'Policy Characteristics'!$C:$C,0)))</f>
        <v>1</v>
      </c>
      <c r="N655" s="450">
        <f>IF(ISBLANK(INDEX('Policy Characteristics'!H:H,MATCH($C655,'Policy Characteristics'!$C:$C,0))),"",INDEX('Policy Characteristics'!H:H,MATCH($C655,'Policy Characteristics'!$C:$C,0)))</f>
        <v>0.01</v>
      </c>
      <c r="O655" s="427" t="str">
        <f>IF(ISBLANK(INDEX('Policy Characteristics'!I:I,MATCH($C655,'Policy Characteristics'!$C:$C,0))),"",INDEX('Policy Characteristics'!I:I,MATCH($C655,'Policy Characteristics'!$C:$C,0)))</f>
        <v>% of fuel shifted</v>
      </c>
      <c r="P655" s="42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5" s="427" t="str">
        <f>IF(ISBLANK(INDEX('Policy Characteristics'!K:K,MATCH($C655,'Policy Characteristics'!$C:$C,0))),"",INDEX('Policy Characteristics'!K:K,MATCH($C655,'Policy Characteristics'!$C:$C,0)))</f>
        <v>industry-ag-main.html#fuel-switching</v>
      </c>
      <c r="R655" s="427" t="str">
        <f>IF(ISBLANK(INDEX('Policy Characteristics'!L:L,MATCH($C655,'Policy Characteristics'!$C:$C,0))),"",INDEX('Policy Characteristics'!L:L,MATCH($C655,'Policy Characteristics'!$C:$C,0)))</f>
        <v>industry-elec-and-hydrogen.html</v>
      </c>
    </row>
    <row r="656" spans="1:18" x14ac:dyDescent="0.75">
      <c r="A656" s="427" t="str">
        <f>IF(ISBLANK(INDEX('Policy Characteristics'!A:A,MATCH($C656,'Policy Characteristics'!$C:$C,0))),"",INDEX('Policy Characteristics'!A:A,MATCH($C656,'Policy Characteristics'!$C:$C,0)))</f>
        <v>Industry</v>
      </c>
      <c r="B656" s="427" t="str">
        <f>IF(ISBLANK(INDEX('Policy Characteristics'!B:B,MATCH($C656,'Policy Characteristics'!$C:$C,0))),"",INDEX('Policy Characteristics'!B:B,MATCH($C656,'Policy Characteristics'!$C:$C,0)))</f>
        <v>Electrification + Hydrogen</v>
      </c>
      <c r="C656" s="431" t="str">
        <f t="shared" ref="C656:C687" si="36">C$655</f>
        <v>Fraction of Industrial Fuel Use Shifted to Other Fuels</v>
      </c>
      <c r="D656" s="53" t="s">
        <v>3252</v>
      </c>
      <c r="E656" s="53" t="s">
        <v>2481</v>
      </c>
      <c r="F656" s="211" t="s">
        <v>3277</v>
      </c>
      <c r="G656" s="53" t="s">
        <v>3280</v>
      </c>
      <c r="H656" s="54">
        <v>1209</v>
      </c>
      <c r="I656" s="53" t="s">
        <v>46</v>
      </c>
      <c r="J656" s="429" t="str">
        <f>IF(ISBLANK(INDEX('Policy Characteristics'!D:D,MATCH($C656,'Policy Characteristics'!$C:$C,0))),"",INDEX('Policy Characteristics'!D:D,MATCH($C656,'Policy Characteristics'!$C:$C,0)))</f>
        <v>Electrification + Hydrogen</v>
      </c>
      <c r="K656" s="427" t="str">
        <f>IF(ISBLANK(INDEX('Policy Characteristics'!E:E,MATCH($C656,'Policy Characteristics'!$C:$C,0))),"",INDEX('Policy Characteristics'!E:E,MATCH($C656,'Policy Characteristics'!$C:$C,0)))</f>
        <v>indst fuel type shifting</v>
      </c>
      <c r="L656" s="450">
        <f>IF(ISBLANK(INDEX('Policy Characteristics'!F:F,MATCH($C656,'Policy Characteristics'!$C:$C,0))),"",INDEX('Policy Characteristics'!F:F,MATCH($C656,'Policy Characteristics'!$C:$C,0)))</f>
        <v>0</v>
      </c>
      <c r="M656" s="450">
        <f>IF(ISBLANK(INDEX('Policy Characteristics'!G:G,MATCH($C656,'Policy Characteristics'!$C:$C,0))),"",INDEX('Policy Characteristics'!G:G,MATCH($C656,'Policy Characteristics'!$C:$C,0)))</f>
        <v>1</v>
      </c>
      <c r="N656" s="450">
        <f>IF(ISBLANK(INDEX('Policy Characteristics'!H:H,MATCH($C656,'Policy Characteristics'!$C:$C,0))),"",INDEX('Policy Characteristics'!H:H,MATCH($C656,'Policy Characteristics'!$C:$C,0)))</f>
        <v>0.01</v>
      </c>
      <c r="O656" s="427" t="str">
        <f>IF(ISBLANK(INDEX('Policy Characteristics'!I:I,MATCH($C656,'Policy Characteristics'!$C:$C,0))),"",INDEX('Policy Characteristics'!I:I,MATCH($C656,'Policy Characteristics'!$C:$C,0)))</f>
        <v>% of fuel shifted</v>
      </c>
      <c r="P656" s="42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6" s="427" t="str">
        <f>IF(ISBLANK(INDEX('Policy Characteristics'!K:K,MATCH($C656,'Policy Characteristics'!$C:$C,0))),"",INDEX('Policy Characteristics'!K:K,MATCH($C656,'Policy Characteristics'!$C:$C,0)))</f>
        <v>industry-ag-main.html#fuel-switching</v>
      </c>
      <c r="R656" s="427" t="str">
        <f>IF(ISBLANK(INDEX('Policy Characteristics'!L:L,MATCH($C656,'Policy Characteristics'!$C:$C,0))),"",INDEX('Policy Characteristics'!L:L,MATCH($C656,'Policy Characteristics'!$C:$C,0)))</f>
        <v>industry-elec-and-hydrogen.html</v>
      </c>
    </row>
    <row r="657" spans="1:18" x14ac:dyDescent="0.75">
      <c r="A657" s="427" t="str">
        <f>IF(ISBLANK(INDEX('Policy Characteristics'!A:A,MATCH($C657,'Policy Characteristics'!$C:$C,0))),"",INDEX('Policy Characteristics'!A:A,MATCH($C657,'Policy Characteristics'!$C:$C,0)))</f>
        <v>Industry</v>
      </c>
      <c r="B657" s="427" t="str">
        <f>IF(ISBLANK(INDEX('Policy Characteristics'!B:B,MATCH($C657,'Policy Characteristics'!$C:$C,0))),"",INDEX('Policy Characteristics'!B:B,MATCH($C657,'Policy Characteristics'!$C:$C,0)))</f>
        <v>Electrification + Hydrogen</v>
      </c>
      <c r="C657" s="431" t="str">
        <f t="shared" si="36"/>
        <v>Fraction of Industrial Fuel Use Shifted to Other Fuels</v>
      </c>
      <c r="D657" s="53" t="s">
        <v>3252</v>
      </c>
      <c r="E657" s="53" t="s">
        <v>2482</v>
      </c>
      <c r="F657" s="211" t="s">
        <v>3277</v>
      </c>
      <c r="G657" s="53" t="s">
        <v>3281</v>
      </c>
      <c r="H657" s="54">
        <v>1210</v>
      </c>
      <c r="I657" s="53" t="s">
        <v>46</v>
      </c>
      <c r="J657" s="429" t="str">
        <f>IF(ISBLANK(INDEX('Policy Characteristics'!D:D,MATCH($C657,'Policy Characteristics'!$C:$C,0))),"",INDEX('Policy Characteristics'!D:D,MATCH($C657,'Policy Characteristics'!$C:$C,0)))</f>
        <v>Electrification + Hydrogen</v>
      </c>
      <c r="K657" s="427" t="str">
        <f>IF(ISBLANK(INDEX('Policy Characteristics'!E:E,MATCH($C657,'Policy Characteristics'!$C:$C,0))),"",INDEX('Policy Characteristics'!E:E,MATCH($C657,'Policy Characteristics'!$C:$C,0)))</f>
        <v>indst fuel type shifting</v>
      </c>
      <c r="L657" s="450">
        <f>IF(ISBLANK(INDEX('Policy Characteristics'!F:F,MATCH($C657,'Policy Characteristics'!$C:$C,0))),"",INDEX('Policy Characteristics'!F:F,MATCH($C657,'Policy Characteristics'!$C:$C,0)))</f>
        <v>0</v>
      </c>
      <c r="M657" s="450">
        <f>IF(ISBLANK(INDEX('Policy Characteristics'!G:G,MATCH($C657,'Policy Characteristics'!$C:$C,0))),"",INDEX('Policy Characteristics'!G:G,MATCH($C657,'Policy Characteristics'!$C:$C,0)))</f>
        <v>1</v>
      </c>
      <c r="N657" s="450">
        <f>IF(ISBLANK(INDEX('Policy Characteristics'!H:H,MATCH($C657,'Policy Characteristics'!$C:$C,0))),"",INDEX('Policy Characteristics'!H:H,MATCH($C657,'Policy Characteristics'!$C:$C,0)))</f>
        <v>0.01</v>
      </c>
      <c r="O657" s="427" t="str">
        <f>IF(ISBLANK(INDEX('Policy Characteristics'!I:I,MATCH($C657,'Policy Characteristics'!$C:$C,0))),"",INDEX('Policy Characteristics'!I:I,MATCH($C657,'Policy Characteristics'!$C:$C,0)))</f>
        <v>% of fuel shifted</v>
      </c>
      <c r="P657" s="42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7" s="427" t="str">
        <f>IF(ISBLANK(INDEX('Policy Characteristics'!K:K,MATCH($C657,'Policy Characteristics'!$C:$C,0))),"",INDEX('Policy Characteristics'!K:K,MATCH($C657,'Policy Characteristics'!$C:$C,0)))</f>
        <v>industry-ag-main.html#fuel-switching</v>
      </c>
      <c r="R657" s="427" t="str">
        <f>IF(ISBLANK(INDEX('Policy Characteristics'!L:L,MATCH($C657,'Policy Characteristics'!$C:$C,0))),"",INDEX('Policy Characteristics'!L:L,MATCH($C657,'Policy Characteristics'!$C:$C,0)))</f>
        <v>industry-elec-and-hydrogen.html</v>
      </c>
    </row>
    <row r="658" spans="1:18" x14ac:dyDescent="0.75">
      <c r="A658" s="427" t="str">
        <f>IF(ISBLANK(INDEX('Policy Characteristics'!A:A,MATCH($C658,'Policy Characteristics'!$C:$C,0))),"",INDEX('Policy Characteristics'!A:A,MATCH($C658,'Policy Characteristics'!$C:$C,0)))</f>
        <v>Industry</v>
      </c>
      <c r="B658" s="427" t="str">
        <f>IF(ISBLANK(INDEX('Policy Characteristics'!B:B,MATCH($C658,'Policy Characteristics'!$C:$C,0))),"",INDEX('Policy Characteristics'!B:B,MATCH($C658,'Policy Characteristics'!$C:$C,0)))</f>
        <v>Electrification + Hydrogen</v>
      </c>
      <c r="C658" s="431" t="str">
        <f t="shared" si="36"/>
        <v>Fraction of Industrial Fuel Use Shifted to Other Fuels</v>
      </c>
      <c r="D658" s="53" t="s">
        <v>3252</v>
      </c>
      <c r="E658" s="53" t="s">
        <v>2483</v>
      </c>
      <c r="F658" s="211" t="s">
        <v>3277</v>
      </c>
      <c r="G658" s="53" t="s">
        <v>3282</v>
      </c>
      <c r="H658" s="54">
        <v>1211</v>
      </c>
      <c r="I658" s="53" t="s">
        <v>46</v>
      </c>
      <c r="J658" s="429" t="str">
        <f>IF(ISBLANK(INDEX('Policy Characteristics'!D:D,MATCH($C658,'Policy Characteristics'!$C:$C,0))),"",INDEX('Policy Characteristics'!D:D,MATCH($C658,'Policy Characteristics'!$C:$C,0)))</f>
        <v>Electrification + Hydrogen</v>
      </c>
      <c r="K658" s="427" t="str">
        <f>IF(ISBLANK(INDEX('Policy Characteristics'!E:E,MATCH($C658,'Policy Characteristics'!$C:$C,0))),"",INDEX('Policy Characteristics'!E:E,MATCH($C658,'Policy Characteristics'!$C:$C,0)))</f>
        <v>indst fuel type shifting</v>
      </c>
      <c r="L658" s="450">
        <f>IF(ISBLANK(INDEX('Policy Characteristics'!F:F,MATCH($C658,'Policy Characteristics'!$C:$C,0))),"",INDEX('Policy Characteristics'!F:F,MATCH($C658,'Policy Characteristics'!$C:$C,0)))</f>
        <v>0</v>
      </c>
      <c r="M658" s="450">
        <f>IF(ISBLANK(INDEX('Policy Characteristics'!G:G,MATCH($C658,'Policy Characteristics'!$C:$C,0))),"",INDEX('Policy Characteristics'!G:G,MATCH($C658,'Policy Characteristics'!$C:$C,0)))</f>
        <v>1</v>
      </c>
      <c r="N658" s="450">
        <f>IF(ISBLANK(INDEX('Policy Characteristics'!H:H,MATCH($C658,'Policy Characteristics'!$C:$C,0))),"",INDEX('Policy Characteristics'!H:H,MATCH($C658,'Policy Characteristics'!$C:$C,0)))</f>
        <v>0.01</v>
      </c>
      <c r="O658" s="427" t="str">
        <f>IF(ISBLANK(INDEX('Policy Characteristics'!I:I,MATCH($C658,'Policy Characteristics'!$C:$C,0))),"",INDEX('Policy Characteristics'!I:I,MATCH($C658,'Policy Characteristics'!$C:$C,0)))</f>
        <v>% of fuel shifted</v>
      </c>
      <c r="P658" s="42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8" s="427" t="str">
        <f>IF(ISBLANK(INDEX('Policy Characteristics'!K:K,MATCH($C658,'Policy Characteristics'!$C:$C,0))),"",INDEX('Policy Characteristics'!K:K,MATCH($C658,'Policy Characteristics'!$C:$C,0)))</f>
        <v>industry-ag-main.html#fuel-switching</v>
      </c>
      <c r="R658" s="427" t="str">
        <f>IF(ISBLANK(INDEX('Policy Characteristics'!L:L,MATCH($C658,'Policy Characteristics'!$C:$C,0))),"",INDEX('Policy Characteristics'!L:L,MATCH($C658,'Policy Characteristics'!$C:$C,0)))</f>
        <v>industry-elec-and-hydrogen.html</v>
      </c>
    </row>
    <row r="659" spans="1:18" x14ac:dyDescent="0.75">
      <c r="A659" s="427" t="str">
        <f>IF(ISBLANK(INDEX('Policy Characteristics'!A:A,MATCH($C659,'Policy Characteristics'!$C:$C,0))),"",INDEX('Policy Characteristics'!A:A,MATCH($C659,'Policy Characteristics'!$C:$C,0)))</f>
        <v>Industry</v>
      </c>
      <c r="B659" s="427" t="str">
        <f>IF(ISBLANK(INDEX('Policy Characteristics'!B:B,MATCH($C659,'Policy Characteristics'!$C:$C,0))),"",INDEX('Policy Characteristics'!B:B,MATCH($C659,'Policy Characteristics'!$C:$C,0)))</f>
        <v>Electrification + Hydrogen</v>
      </c>
      <c r="C659" s="431" t="str">
        <f t="shared" si="36"/>
        <v>Fraction of Industrial Fuel Use Shifted to Other Fuels</v>
      </c>
      <c r="D659" s="53" t="s">
        <v>3252</v>
      </c>
      <c r="E659" s="53" t="s">
        <v>2484</v>
      </c>
      <c r="F659" s="211" t="s">
        <v>3277</v>
      </c>
      <c r="G659" s="53" t="s">
        <v>3283</v>
      </c>
      <c r="H659" s="54">
        <v>1212</v>
      </c>
      <c r="I659" s="53" t="s">
        <v>46</v>
      </c>
      <c r="J659" s="429" t="str">
        <f>IF(ISBLANK(INDEX('Policy Characteristics'!D:D,MATCH($C659,'Policy Characteristics'!$C:$C,0))),"",INDEX('Policy Characteristics'!D:D,MATCH($C659,'Policy Characteristics'!$C:$C,0)))</f>
        <v>Electrification + Hydrogen</v>
      </c>
      <c r="K659" s="427" t="str">
        <f>IF(ISBLANK(INDEX('Policy Characteristics'!E:E,MATCH($C659,'Policy Characteristics'!$C:$C,0))),"",INDEX('Policy Characteristics'!E:E,MATCH($C659,'Policy Characteristics'!$C:$C,0)))</f>
        <v>indst fuel type shifting</v>
      </c>
      <c r="L659" s="450">
        <f>IF(ISBLANK(INDEX('Policy Characteristics'!F:F,MATCH($C659,'Policy Characteristics'!$C:$C,0))),"",INDEX('Policy Characteristics'!F:F,MATCH($C659,'Policy Characteristics'!$C:$C,0)))</f>
        <v>0</v>
      </c>
      <c r="M659" s="450">
        <f>IF(ISBLANK(INDEX('Policy Characteristics'!G:G,MATCH($C659,'Policy Characteristics'!$C:$C,0))),"",INDEX('Policy Characteristics'!G:G,MATCH($C659,'Policy Characteristics'!$C:$C,0)))</f>
        <v>1</v>
      </c>
      <c r="N659" s="450">
        <f>IF(ISBLANK(INDEX('Policy Characteristics'!H:H,MATCH($C659,'Policy Characteristics'!$C:$C,0))),"",INDEX('Policy Characteristics'!H:H,MATCH($C659,'Policy Characteristics'!$C:$C,0)))</f>
        <v>0.01</v>
      </c>
      <c r="O659" s="427" t="str">
        <f>IF(ISBLANK(INDEX('Policy Characteristics'!I:I,MATCH($C659,'Policy Characteristics'!$C:$C,0))),"",INDEX('Policy Characteristics'!I:I,MATCH($C659,'Policy Characteristics'!$C:$C,0)))</f>
        <v>% of fuel shifted</v>
      </c>
      <c r="P659" s="42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9" s="427" t="str">
        <f>IF(ISBLANK(INDEX('Policy Characteristics'!K:K,MATCH($C659,'Policy Characteristics'!$C:$C,0))),"",INDEX('Policy Characteristics'!K:K,MATCH($C659,'Policy Characteristics'!$C:$C,0)))</f>
        <v>industry-ag-main.html#fuel-switching</v>
      </c>
      <c r="R659" s="427" t="str">
        <f>IF(ISBLANK(INDEX('Policy Characteristics'!L:L,MATCH($C659,'Policy Characteristics'!$C:$C,0))),"",INDEX('Policy Characteristics'!L:L,MATCH($C659,'Policy Characteristics'!$C:$C,0)))</f>
        <v>industry-elec-and-hydrogen.html</v>
      </c>
    </row>
    <row r="660" spans="1:18" x14ac:dyDescent="0.75">
      <c r="A660" s="427" t="str">
        <f>IF(ISBLANK(INDEX('Policy Characteristics'!A:A,MATCH($C660,'Policy Characteristics'!$C:$C,0))),"",INDEX('Policy Characteristics'!A:A,MATCH($C660,'Policy Characteristics'!$C:$C,0)))</f>
        <v>Industry</v>
      </c>
      <c r="B660" s="427" t="str">
        <f>IF(ISBLANK(INDEX('Policy Characteristics'!B:B,MATCH($C660,'Policy Characteristics'!$C:$C,0))),"",INDEX('Policy Characteristics'!B:B,MATCH($C660,'Policy Characteristics'!$C:$C,0)))</f>
        <v>Electrification + Hydrogen</v>
      </c>
      <c r="C660" s="431" t="str">
        <f t="shared" si="36"/>
        <v>Fraction of Industrial Fuel Use Shifted to Other Fuels</v>
      </c>
      <c r="D660" s="53" t="s">
        <v>3252</v>
      </c>
      <c r="E660" s="53" t="s">
        <v>2485</v>
      </c>
      <c r="F660" s="211" t="s">
        <v>3277</v>
      </c>
      <c r="G660" s="53" t="s">
        <v>3284</v>
      </c>
      <c r="H660" s="54">
        <v>1213</v>
      </c>
      <c r="I660" s="53" t="s">
        <v>46</v>
      </c>
      <c r="J660" s="429" t="str">
        <f>IF(ISBLANK(INDEX('Policy Characteristics'!D:D,MATCH($C660,'Policy Characteristics'!$C:$C,0))),"",INDEX('Policy Characteristics'!D:D,MATCH($C660,'Policy Characteristics'!$C:$C,0)))</f>
        <v>Electrification + Hydrogen</v>
      </c>
      <c r="K660" s="427" t="str">
        <f>IF(ISBLANK(INDEX('Policy Characteristics'!E:E,MATCH($C660,'Policy Characteristics'!$C:$C,0))),"",INDEX('Policy Characteristics'!E:E,MATCH($C660,'Policy Characteristics'!$C:$C,0)))</f>
        <v>indst fuel type shifting</v>
      </c>
      <c r="L660" s="450">
        <f>IF(ISBLANK(INDEX('Policy Characteristics'!F:F,MATCH($C660,'Policy Characteristics'!$C:$C,0))),"",INDEX('Policy Characteristics'!F:F,MATCH($C660,'Policy Characteristics'!$C:$C,0)))</f>
        <v>0</v>
      </c>
      <c r="M660" s="450">
        <f>IF(ISBLANK(INDEX('Policy Characteristics'!G:G,MATCH($C660,'Policy Characteristics'!$C:$C,0))),"",INDEX('Policy Characteristics'!G:G,MATCH($C660,'Policy Characteristics'!$C:$C,0)))</f>
        <v>1</v>
      </c>
      <c r="N660" s="450">
        <f>IF(ISBLANK(INDEX('Policy Characteristics'!H:H,MATCH($C660,'Policy Characteristics'!$C:$C,0))),"",INDEX('Policy Characteristics'!H:H,MATCH($C660,'Policy Characteristics'!$C:$C,0)))</f>
        <v>0.01</v>
      </c>
      <c r="O660" s="427" t="str">
        <f>IF(ISBLANK(INDEX('Policy Characteristics'!I:I,MATCH($C660,'Policy Characteristics'!$C:$C,0))),"",INDEX('Policy Characteristics'!I:I,MATCH($C660,'Policy Characteristics'!$C:$C,0)))</f>
        <v>% of fuel shifted</v>
      </c>
      <c r="P660" s="42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0" s="427" t="str">
        <f>IF(ISBLANK(INDEX('Policy Characteristics'!K:K,MATCH($C660,'Policy Characteristics'!$C:$C,0))),"",INDEX('Policy Characteristics'!K:K,MATCH($C660,'Policy Characteristics'!$C:$C,0)))</f>
        <v>industry-ag-main.html#fuel-switching</v>
      </c>
      <c r="R660" s="427" t="str">
        <f>IF(ISBLANK(INDEX('Policy Characteristics'!L:L,MATCH($C660,'Policy Characteristics'!$C:$C,0))),"",INDEX('Policy Characteristics'!L:L,MATCH($C660,'Policy Characteristics'!$C:$C,0)))</f>
        <v>industry-elec-and-hydrogen.html</v>
      </c>
    </row>
    <row r="661" spans="1:18" x14ac:dyDescent="0.75">
      <c r="A661" s="427" t="str">
        <f>IF(ISBLANK(INDEX('Policy Characteristics'!A:A,MATCH($C661,'Policy Characteristics'!$C:$C,0))),"",INDEX('Policy Characteristics'!A:A,MATCH($C661,'Policy Characteristics'!$C:$C,0)))</f>
        <v>Industry</v>
      </c>
      <c r="B661" s="427" t="str">
        <f>IF(ISBLANK(INDEX('Policy Characteristics'!B:B,MATCH($C661,'Policy Characteristics'!$C:$C,0))),"",INDEX('Policy Characteristics'!B:B,MATCH($C661,'Policy Characteristics'!$C:$C,0)))</f>
        <v>Electrification + Hydrogen</v>
      </c>
      <c r="C661" s="431" t="str">
        <f t="shared" si="36"/>
        <v>Fraction of Industrial Fuel Use Shifted to Other Fuels</v>
      </c>
      <c r="D661" s="53" t="s">
        <v>3252</v>
      </c>
      <c r="E661" s="53" t="s">
        <v>2837</v>
      </c>
      <c r="F661" s="211" t="s">
        <v>3277</v>
      </c>
      <c r="G661" s="53" t="s">
        <v>3285</v>
      </c>
      <c r="H661" s="54">
        <v>1214</v>
      </c>
      <c r="I661" s="53" t="s">
        <v>46</v>
      </c>
      <c r="J661" s="429" t="str">
        <f>IF(ISBLANK(INDEX('Policy Characteristics'!D:D,MATCH($C661,'Policy Characteristics'!$C:$C,0))),"",INDEX('Policy Characteristics'!D:D,MATCH($C661,'Policy Characteristics'!$C:$C,0)))</f>
        <v>Electrification + Hydrogen</v>
      </c>
      <c r="K661" s="427" t="str">
        <f>IF(ISBLANK(INDEX('Policy Characteristics'!E:E,MATCH($C661,'Policy Characteristics'!$C:$C,0))),"",INDEX('Policy Characteristics'!E:E,MATCH($C661,'Policy Characteristics'!$C:$C,0)))</f>
        <v>indst fuel type shifting</v>
      </c>
      <c r="L661" s="450">
        <f>IF(ISBLANK(INDEX('Policy Characteristics'!F:F,MATCH($C661,'Policy Characteristics'!$C:$C,0))),"",INDEX('Policy Characteristics'!F:F,MATCH($C661,'Policy Characteristics'!$C:$C,0)))</f>
        <v>0</v>
      </c>
      <c r="M661" s="450">
        <f>IF(ISBLANK(INDEX('Policy Characteristics'!G:G,MATCH($C661,'Policy Characteristics'!$C:$C,0))),"",INDEX('Policy Characteristics'!G:G,MATCH($C661,'Policy Characteristics'!$C:$C,0)))</f>
        <v>1</v>
      </c>
      <c r="N661" s="450">
        <f>IF(ISBLANK(INDEX('Policy Characteristics'!H:H,MATCH($C661,'Policy Characteristics'!$C:$C,0))),"",INDEX('Policy Characteristics'!H:H,MATCH($C661,'Policy Characteristics'!$C:$C,0)))</f>
        <v>0.01</v>
      </c>
      <c r="O661" s="427" t="str">
        <f>IF(ISBLANK(INDEX('Policy Characteristics'!I:I,MATCH($C661,'Policy Characteristics'!$C:$C,0))),"",INDEX('Policy Characteristics'!I:I,MATCH($C661,'Policy Characteristics'!$C:$C,0)))</f>
        <v>% of fuel shifted</v>
      </c>
      <c r="P661" s="42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1" s="427" t="str">
        <f>IF(ISBLANK(INDEX('Policy Characteristics'!K:K,MATCH($C661,'Policy Characteristics'!$C:$C,0))),"",INDEX('Policy Characteristics'!K:K,MATCH($C661,'Policy Characteristics'!$C:$C,0)))</f>
        <v>industry-ag-main.html#fuel-switching</v>
      </c>
      <c r="R661" s="427" t="str">
        <f>IF(ISBLANK(INDEX('Policy Characteristics'!L:L,MATCH($C661,'Policy Characteristics'!$C:$C,0))),"",INDEX('Policy Characteristics'!L:L,MATCH($C661,'Policy Characteristics'!$C:$C,0)))</f>
        <v>industry-elec-and-hydrogen.html</v>
      </c>
    </row>
    <row r="662" spans="1:18" x14ac:dyDescent="0.75">
      <c r="A662" s="427" t="str">
        <f>IF(ISBLANK(INDEX('Policy Characteristics'!A:A,MATCH($C662,'Policy Characteristics'!$C:$C,0))),"",INDEX('Policy Characteristics'!A:A,MATCH($C662,'Policy Characteristics'!$C:$C,0)))</f>
        <v>Industry</v>
      </c>
      <c r="B662" s="427" t="str">
        <f>IF(ISBLANK(INDEX('Policy Characteristics'!B:B,MATCH($C662,'Policy Characteristics'!$C:$C,0))),"",INDEX('Policy Characteristics'!B:B,MATCH($C662,'Policy Characteristics'!$C:$C,0)))</f>
        <v>Electrification + Hydrogen</v>
      </c>
      <c r="C662" s="431" t="str">
        <f t="shared" si="36"/>
        <v>Fraction of Industrial Fuel Use Shifted to Other Fuels</v>
      </c>
      <c r="D662" s="53" t="s">
        <v>3252</v>
      </c>
      <c r="E662" s="53" t="s">
        <v>2838</v>
      </c>
      <c r="F662" s="211" t="s">
        <v>3277</v>
      </c>
      <c r="G662" s="53" t="s">
        <v>3286</v>
      </c>
      <c r="H662" s="54">
        <v>1215</v>
      </c>
      <c r="I662" s="53" t="s">
        <v>46</v>
      </c>
      <c r="J662" s="429" t="str">
        <f>IF(ISBLANK(INDEX('Policy Characteristics'!D:D,MATCH($C662,'Policy Characteristics'!$C:$C,0))),"",INDEX('Policy Characteristics'!D:D,MATCH($C662,'Policy Characteristics'!$C:$C,0)))</f>
        <v>Electrification + Hydrogen</v>
      </c>
      <c r="K662" s="427" t="str">
        <f>IF(ISBLANK(INDEX('Policy Characteristics'!E:E,MATCH($C662,'Policy Characteristics'!$C:$C,0))),"",INDEX('Policy Characteristics'!E:E,MATCH($C662,'Policy Characteristics'!$C:$C,0)))</f>
        <v>indst fuel type shifting</v>
      </c>
      <c r="L662" s="450">
        <f>IF(ISBLANK(INDEX('Policy Characteristics'!F:F,MATCH($C662,'Policy Characteristics'!$C:$C,0))),"",INDEX('Policy Characteristics'!F:F,MATCH($C662,'Policy Characteristics'!$C:$C,0)))</f>
        <v>0</v>
      </c>
      <c r="M662" s="450">
        <f>IF(ISBLANK(INDEX('Policy Characteristics'!G:G,MATCH($C662,'Policy Characteristics'!$C:$C,0))),"",INDEX('Policy Characteristics'!G:G,MATCH($C662,'Policy Characteristics'!$C:$C,0)))</f>
        <v>1</v>
      </c>
      <c r="N662" s="450">
        <f>IF(ISBLANK(INDEX('Policy Characteristics'!H:H,MATCH($C662,'Policy Characteristics'!$C:$C,0))),"",INDEX('Policy Characteristics'!H:H,MATCH($C662,'Policy Characteristics'!$C:$C,0)))</f>
        <v>0.01</v>
      </c>
      <c r="O662" s="427" t="str">
        <f>IF(ISBLANK(INDEX('Policy Characteristics'!I:I,MATCH($C662,'Policy Characteristics'!$C:$C,0))),"",INDEX('Policy Characteristics'!I:I,MATCH($C662,'Policy Characteristics'!$C:$C,0)))</f>
        <v>% of fuel shifted</v>
      </c>
      <c r="P662" s="42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2" s="427" t="str">
        <f>IF(ISBLANK(INDEX('Policy Characteristics'!K:K,MATCH($C662,'Policy Characteristics'!$C:$C,0))),"",INDEX('Policy Characteristics'!K:K,MATCH($C662,'Policy Characteristics'!$C:$C,0)))</f>
        <v>industry-ag-main.html#fuel-switching</v>
      </c>
      <c r="R662" s="427" t="str">
        <f>IF(ISBLANK(INDEX('Policy Characteristics'!L:L,MATCH($C662,'Policy Characteristics'!$C:$C,0))),"",INDEX('Policy Characteristics'!L:L,MATCH($C662,'Policy Characteristics'!$C:$C,0)))</f>
        <v>industry-elec-and-hydrogen.html</v>
      </c>
    </row>
    <row r="663" spans="1:18" x14ac:dyDescent="0.75">
      <c r="A663" s="427" t="str">
        <f>IF(ISBLANK(INDEX('Policy Characteristics'!A:A,MATCH($C663,'Policy Characteristics'!$C:$C,0))),"",INDEX('Policy Characteristics'!A:A,MATCH($C663,'Policy Characteristics'!$C:$C,0)))</f>
        <v>Industry</v>
      </c>
      <c r="B663" s="427" t="str">
        <f>IF(ISBLANK(INDEX('Policy Characteristics'!B:B,MATCH($C663,'Policy Characteristics'!$C:$C,0))),"",INDEX('Policy Characteristics'!B:B,MATCH($C663,'Policy Characteristics'!$C:$C,0)))</f>
        <v>Electrification + Hydrogen</v>
      </c>
      <c r="C663" s="431" t="str">
        <f t="shared" si="36"/>
        <v>Fraction of Industrial Fuel Use Shifted to Other Fuels</v>
      </c>
      <c r="D663" s="53" t="s">
        <v>3252</v>
      </c>
      <c r="E663" s="53" t="s">
        <v>2839</v>
      </c>
      <c r="F663" s="211" t="s">
        <v>3277</v>
      </c>
      <c r="G663" s="53" t="s">
        <v>3287</v>
      </c>
      <c r="H663" s="54">
        <v>1216</v>
      </c>
      <c r="I663" s="53" t="s">
        <v>46</v>
      </c>
      <c r="J663" s="429" t="str">
        <f>IF(ISBLANK(INDEX('Policy Characteristics'!D:D,MATCH($C663,'Policy Characteristics'!$C:$C,0))),"",INDEX('Policy Characteristics'!D:D,MATCH($C663,'Policy Characteristics'!$C:$C,0)))</f>
        <v>Electrification + Hydrogen</v>
      </c>
      <c r="K663" s="427" t="str">
        <f>IF(ISBLANK(INDEX('Policy Characteristics'!E:E,MATCH($C663,'Policy Characteristics'!$C:$C,0))),"",INDEX('Policy Characteristics'!E:E,MATCH($C663,'Policy Characteristics'!$C:$C,0)))</f>
        <v>indst fuel type shifting</v>
      </c>
      <c r="L663" s="450">
        <f>IF(ISBLANK(INDEX('Policy Characteristics'!F:F,MATCH($C663,'Policy Characteristics'!$C:$C,0))),"",INDEX('Policy Characteristics'!F:F,MATCH($C663,'Policy Characteristics'!$C:$C,0)))</f>
        <v>0</v>
      </c>
      <c r="M663" s="450">
        <f>IF(ISBLANK(INDEX('Policy Characteristics'!G:G,MATCH($C663,'Policy Characteristics'!$C:$C,0))),"",INDEX('Policy Characteristics'!G:G,MATCH($C663,'Policy Characteristics'!$C:$C,0)))</f>
        <v>1</v>
      </c>
      <c r="N663" s="450">
        <f>IF(ISBLANK(INDEX('Policy Characteristics'!H:H,MATCH($C663,'Policy Characteristics'!$C:$C,0))),"",INDEX('Policy Characteristics'!H:H,MATCH($C663,'Policy Characteristics'!$C:$C,0)))</f>
        <v>0.01</v>
      </c>
      <c r="O663" s="427" t="str">
        <f>IF(ISBLANK(INDEX('Policy Characteristics'!I:I,MATCH($C663,'Policy Characteristics'!$C:$C,0))),"",INDEX('Policy Characteristics'!I:I,MATCH($C663,'Policy Characteristics'!$C:$C,0)))</f>
        <v>% of fuel shifted</v>
      </c>
      <c r="P663" s="42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3" s="427" t="str">
        <f>IF(ISBLANK(INDEX('Policy Characteristics'!K:K,MATCH($C663,'Policy Characteristics'!$C:$C,0))),"",INDEX('Policy Characteristics'!K:K,MATCH($C663,'Policy Characteristics'!$C:$C,0)))</f>
        <v>industry-ag-main.html#fuel-switching</v>
      </c>
      <c r="R663" s="427" t="str">
        <f>IF(ISBLANK(INDEX('Policy Characteristics'!L:L,MATCH($C663,'Policy Characteristics'!$C:$C,0))),"",INDEX('Policy Characteristics'!L:L,MATCH($C663,'Policy Characteristics'!$C:$C,0)))</f>
        <v>industry-elec-and-hydrogen.html</v>
      </c>
    </row>
    <row r="664" spans="1:18" x14ac:dyDescent="0.75">
      <c r="A664" s="427" t="str">
        <f>IF(ISBLANK(INDEX('Policy Characteristics'!A:A,MATCH($C664,'Policy Characteristics'!$C:$C,0))),"",INDEX('Policy Characteristics'!A:A,MATCH($C664,'Policy Characteristics'!$C:$C,0)))</f>
        <v>Industry</v>
      </c>
      <c r="B664" s="427" t="str">
        <f>IF(ISBLANK(INDEX('Policy Characteristics'!B:B,MATCH($C664,'Policy Characteristics'!$C:$C,0))),"",INDEX('Policy Characteristics'!B:B,MATCH($C664,'Policy Characteristics'!$C:$C,0)))</f>
        <v>Electrification + Hydrogen</v>
      </c>
      <c r="C664" s="431" t="str">
        <f t="shared" si="36"/>
        <v>Fraction of Industrial Fuel Use Shifted to Other Fuels</v>
      </c>
      <c r="D664" s="53" t="s">
        <v>3252</v>
      </c>
      <c r="E664" s="53" t="s">
        <v>2836</v>
      </c>
      <c r="F664" s="211" t="s">
        <v>3277</v>
      </c>
      <c r="G664" s="53" t="s">
        <v>3288</v>
      </c>
      <c r="H664" s="54">
        <v>1217</v>
      </c>
      <c r="I664" s="53" t="s">
        <v>45</v>
      </c>
      <c r="J664" s="429" t="str">
        <f>IF(ISBLANK(INDEX('Policy Characteristics'!D:D,MATCH($C664,'Policy Characteristics'!$C:$C,0))),"",INDEX('Policy Characteristics'!D:D,MATCH($C664,'Policy Characteristics'!$C:$C,0)))</f>
        <v>Electrification + Hydrogen</v>
      </c>
      <c r="K664" s="427" t="str">
        <f>IF(ISBLANK(INDEX('Policy Characteristics'!E:E,MATCH($C664,'Policy Characteristics'!$C:$C,0))),"",INDEX('Policy Characteristics'!E:E,MATCH($C664,'Policy Characteristics'!$C:$C,0)))</f>
        <v>indst fuel type shifting</v>
      </c>
      <c r="L664" s="450">
        <f>IF(ISBLANK(INDEX('Policy Characteristics'!F:F,MATCH($C664,'Policy Characteristics'!$C:$C,0))),"",INDEX('Policy Characteristics'!F:F,MATCH($C664,'Policy Characteristics'!$C:$C,0)))</f>
        <v>0</v>
      </c>
      <c r="M664" s="450">
        <f>IF(ISBLANK(INDEX('Policy Characteristics'!G:G,MATCH($C664,'Policy Characteristics'!$C:$C,0))),"",INDEX('Policy Characteristics'!G:G,MATCH($C664,'Policy Characteristics'!$C:$C,0)))</f>
        <v>1</v>
      </c>
      <c r="N664" s="450">
        <f>IF(ISBLANK(INDEX('Policy Characteristics'!H:H,MATCH($C664,'Policy Characteristics'!$C:$C,0))),"",INDEX('Policy Characteristics'!H:H,MATCH($C664,'Policy Characteristics'!$C:$C,0)))</f>
        <v>0.01</v>
      </c>
      <c r="O664" s="427" t="str">
        <f>IF(ISBLANK(INDEX('Policy Characteristics'!I:I,MATCH($C664,'Policy Characteristics'!$C:$C,0))),"",INDEX('Policy Characteristics'!I:I,MATCH($C664,'Policy Characteristics'!$C:$C,0)))</f>
        <v>% of fuel shifted</v>
      </c>
      <c r="P664" s="42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4" s="427" t="str">
        <f>IF(ISBLANK(INDEX('Policy Characteristics'!K:K,MATCH($C664,'Policy Characteristics'!$C:$C,0))),"",INDEX('Policy Characteristics'!K:K,MATCH($C664,'Policy Characteristics'!$C:$C,0)))</f>
        <v>industry-ag-main.html#fuel-switching</v>
      </c>
      <c r="R664" s="427" t="str">
        <f>IF(ISBLANK(INDEX('Policy Characteristics'!L:L,MATCH($C664,'Policy Characteristics'!$C:$C,0))),"",INDEX('Policy Characteristics'!L:L,MATCH($C664,'Policy Characteristics'!$C:$C,0)))</f>
        <v>industry-elec-and-hydrogen.html</v>
      </c>
    </row>
    <row r="665" spans="1:18" x14ac:dyDescent="0.75">
      <c r="A665" s="427" t="str">
        <f>IF(ISBLANK(INDEX('Policy Characteristics'!A:A,MATCH($C665,'Policy Characteristics'!$C:$C,0))),"",INDEX('Policy Characteristics'!A:A,MATCH($C665,'Policy Characteristics'!$C:$C,0)))</f>
        <v>Industry</v>
      </c>
      <c r="B665" s="427" t="str">
        <f>IF(ISBLANK(INDEX('Policy Characteristics'!B:B,MATCH($C665,'Policy Characteristics'!$C:$C,0))),"",INDEX('Policy Characteristics'!B:B,MATCH($C665,'Policy Characteristics'!$C:$C,0)))</f>
        <v>Electrification + Hydrogen</v>
      </c>
      <c r="C665" s="431" t="str">
        <f t="shared" si="36"/>
        <v>Fraction of Industrial Fuel Use Shifted to Other Fuels</v>
      </c>
      <c r="D665" s="9" t="s">
        <v>3253</v>
      </c>
      <c r="E665" s="53" t="s">
        <v>2480</v>
      </c>
      <c r="F665" s="211" t="s">
        <v>2896</v>
      </c>
      <c r="G665" s="53" t="s">
        <v>3279</v>
      </c>
      <c r="H665" s="54">
        <v>1218</v>
      </c>
      <c r="I665" s="53" t="s">
        <v>45</v>
      </c>
      <c r="J665" s="429" t="str">
        <f>IF(ISBLANK(INDEX('Policy Characteristics'!D:D,MATCH($C665,'Policy Characteristics'!$C:$C,0))),"",INDEX('Policy Characteristics'!D:D,MATCH($C665,'Policy Characteristics'!$C:$C,0)))</f>
        <v>Electrification + Hydrogen</v>
      </c>
      <c r="K665" s="427" t="str">
        <f>IF(ISBLANK(INDEX('Policy Characteristics'!E:E,MATCH($C665,'Policy Characteristics'!$C:$C,0))),"",INDEX('Policy Characteristics'!E:E,MATCH($C665,'Policy Characteristics'!$C:$C,0)))</f>
        <v>indst fuel type shifting</v>
      </c>
      <c r="L665" s="450">
        <f>IF(ISBLANK(INDEX('Policy Characteristics'!F:F,MATCH($C665,'Policy Characteristics'!$C:$C,0))),"",INDEX('Policy Characteristics'!F:F,MATCH($C665,'Policy Characteristics'!$C:$C,0)))</f>
        <v>0</v>
      </c>
      <c r="M665" s="450">
        <f>IF(ISBLANK(INDEX('Policy Characteristics'!G:G,MATCH($C665,'Policy Characteristics'!$C:$C,0))),"",INDEX('Policy Characteristics'!G:G,MATCH($C665,'Policy Characteristics'!$C:$C,0)))</f>
        <v>1</v>
      </c>
      <c r="N665" s="450">
        <f>IF(ISBLANK(INDEX('Policy Characteristics'!H:H,MATCH($C665,'Policy Characteristics'!$C:$C,0))),"",INDEX('Policy Characteristics'!H:H,MATCH($C665,'Policy Characteristics'!$C:$C,0)))</f>
        <v>0.01</v>
      </c>
      <c r="O665" s="427" t="str">
        <f>IF(ISBLANK(INDEX('Policy Characteristics'!I:I,MATCH($C665,'Policy Characteristics'!$C:$C,0))),"",INDEX('Policy Characteristics'!I:I,MATCH($C665,'Policy Characteristics'!$C:$C,0)))</f>
        <v>% of fuel shifted</v>
      </c>
      <c r="P665" s="42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5" s="427" t="str">
        <f>IF(ISBLANK(INDEX('Policy Characteristics'!K:K,MATCH($C665,'Policy Characteristics'!$C:$C,0))),"",INDEX('Policy Characteristics'!K:K,MATCH($C665,'Policy Characteristics'!$C:$C,0)))</f>
        <v>industry-ag-main.html#fuel-switching</v>
      </c>
      <c r="R665" s="427" t="str">
        <f>IF(ISBLANK(INDEX('Policy Characteristics'!L:L,MATCH($C665,'Policy Characteristics'!$C:$C,0))),"",INDEX('Policy Characteristics'!L:L,MATCH($C665,'Policy Characteristics'!$C:$C,0)))</f>
        <v>industry-elec-and-hydrogen.html</v>
      </c>
    </row>
    <row r="666" spans="1:18" x14ac:dyDescent="0.75">
      <c r="A666" s="427" t="str">
        <f>IF(ISBLANK(INDEX('Policy Characteristics'!A:A,MATCH($C666,'Policy Characteristics'!$C:$C,0))),"",INDEX('Policy Characteristics'!A:A,MATCH($C666,'Policy Characteristics'!$C:$C,0)))</f>
        <v>Industry</v>
      </c>
      <c r="B666" s="427" t="str">
        <f>IF(ISBLANK(INDEX('Policy Characteristics'!B:B,MATCH($C666,'Policy Characteristics'!$C:$C,0))),"",INDEX('Policy Characteristics'!B:B,MATCH($C666,'Policy Characteristics'!$C:$C,0)))</f>
        <v>Electrification + Hydrogen</v>
      </c>
      <c r="C666" s="431" t="str">
        <f t="shared" si="36"/>
        <v>Fraction of Industrial Fuel Use Shifted to Other Fuels</v>
      </c>
      <c r="D666" s="9" t="s">
        <v>3253</v>
      </c>
      <c r="E666" s="53" t="s">
        <v>2481</v>
      </c>
      <c r="F666" s="211" t="s">
        <v>2896</v>
      </c>
      <c r="G666" s="53" t="s">
        <v>3280</v>
      </c>
      <c r="H666" s="54">
        <v>1219</v>
      </c>
      <c r="I666" s="53" t="s">
        <v>46</v>
      </c>
      <c r="J666" s="429" t="str">
        <f>IF(ISBLANK(INDEX('Policy Characteristics'!D:D,MATCH($C666,'Policy Characteristics'!$C:$C,0))),"",INDEX('Policy Characteristics'!D:D,MATCH($C666,'Policy Characteristics'!$C:$C,0)))</f>
        <v>Electrification + Hydrogen</v>
      </c>
      <c r="K666" s="427" t="str">
        <f>IF(ISBLANK(INDEX('Policy Characteristics'!E:E,MATCH($C666,'Policy Characteristics'!$C:$C,0))),"",INDEX('Policy Characteristics'!E:E,MATCH($C666,'Policy Characteristics'!$C:$C,0)))</f>
        <v>indst fuel type shifting</v>
      </c>
      <c r="L666" s="450">
        <f>IF(ISBLANK(INDEX('Policy Characteristics'!F:F,MATCH($C666,'Policy Characteristics'!$C:$C,0))),"",INDEX('Policy Characteristics'!F:F,MATCH($C666,'Policy Characteristics'!$C:$C,0)))</f>
        <v>0</v>
      </c>
      <c r="M666" s="450">
        <f>IF(ISBLANK(INDEX('Policy Characteristics'!G:G,MATCH($C666,'Policy Characteristics'!$C:$C,0))),"",INDEX('Policy Characteristics'!G:G,MATCH($C666,'Policy Characteristics'!$C:$C,0)))</f>
        <v>1</v>
      </c>
      <c r="N666" s="450">
        <f>IF(ISBLANK(INDEX('Policy Characteristics'!H:H,MATCH($C666,'Policy Characteristics'!$C:$C,0))),"",INDEX('Policy Characteristics'!H:H,MATCH($C666,'Policy Characteristics'!$C:$C,0)))</f>
        <v>0.01</v>
      </c>
      <c r="O666" s="427" t="str">
        <f>IF(ISBLANK(INDEX('Policy Characteristics'!I:I,MATCH($C666,'Policy Characteristics'!$C:$C,0))),"",INDEX('Policy Characteristics'!I:I,MATCH($C666,'Policy Characteristics'!$C:$C,0)))</f>
        <v>% of fuel shifted</v>
      </c>
      <c r="P666" s="42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6" s="427" t="str">
        <f>IF(ISBLANK(INDEX('Policy Characteristics'!K:K,MATCH($C666,'Policy Characteristics'!$C:$C,0))),"",INDEX('Policy Characteristics'!K:K,MATCH($C666,'Policy Characteristics'!$C:$C,0)))</f>
        <v>industry-ag-main.html#fuel-switching</v>
      </c>
      <c r="R666" s="427" t="str">
        <f>IF(ISBLANK(INDEX('Policy Characteristics'!L:L,MATCH($C666,'Policy Characteristics'!$C:$C,0))),"",INDEX('Policy Characteristics'!L:L,MATCH($C666,'Policy Characteristics'!$C:$C,0)))</f>
        <v>industry-elec-and-hydrogen.html</v>
      </c>
    </row>
    <row r="667" spans="1:18" x14ac:dyDescent="0.75">
      <c r="A667" s="427" t="str">
        <f>IF(ISBLANK(INDEX('Policy Characteristics'!A:A,MATCH($C667,'Policy Characteristics'!$C:$C,0))),"",INDEX('Policy Characteristics'!A:A,MATCH($C667,'Policy Characteristics'!$C:$C,0)))</f>
        <v>Industry</v>
      </c>
      <c r="B667" s="427" t="str">
        <f>IF(ISBLANK(INDEX('Policy Characteristics'!B:B,MATCH($C667,'Policy Characteristics'!$C:$C,0))),"",INDEX('Policy Characteristics'!B:B,MATCH($C667,'Policy Characteristics'!$C:$C,0)))</f>
        <v>Electrification + Hydrogen</v>
      </c>
      <c r="C667" s="431" t="str">
        <f t="shared" si="36"/>
        <v>Fraction of Industrial Fuel Use Shifted to Other Fuels</v>
      </c>
      <c r="D667" s="9" t="s">
        <v>3253</v>
      </c>
      <c r="E667" s="53" t="s">
        <v>2482</v>
      </c>
      <c r="F667" s="211" t="s">
        <v>2896</v>
      </c>
      <c r="G667" s="53" t="s">
        <v>3281</v>
      </c>
      <c r="H667" s="54">
        <v>1220</v>
      </c>
      <c r="I667" s="53" t="s">
        <v>46</v>
      </c>
      <c r="J667" s="429" t="str">
        <f>IF(ISBLANK(INDEX('Policy Characteristics'!D:D,MATCH($C667,'Policy Characteristics'!$C:$C,0))),"",INDEX('Policy Characteristics'!D:D,MATCH($C667,'Policy Characteristics'!$C:$C,0)))</f>
        <v>Electrification + Hydrogen</v>
      </c>
      <c r="K667" s="427" t="str">
        <f>IF(ISBLANK(INDEX('Policy Characteristics'!E:E,MATCH($C667,'Policy Characteristics'!$C:$C,0))),"",INDEX('Policy Characteristics'!E:E,MATCH($C667,'Policy Characteristics'!$C:$C,0)))</f>
        <v>indst fuel type shifting</v>
      </c>
      <c r="L667" s="450">
        <f>IF(ISBLANK(INDEX('Policy Characteristics'!F:F,MATCH($C667,'Policy Characteristics'!$C:$C,0))),"",INDEX('Policy Characteristics'!F:F,MATCH($C667,'Policy Characteristics'!$C:$C,0)))</f>
        <v>0</v>
      </c>
      <c r="M667" s="450">
        <f>IF(ISBLANK(INDEX('Policy Characteristics'!G:G,MATCH($C667,'Policy Characteristics'!$C:$C,0))),"",INDEX('Policy Characteristics'!G:G,MATCH($C667,'Policy Characteristics'!$C:$C,0)))</f>
        <v>1</v>
      </c>
      <c r="N667" s="450">
        <f>IF(ISBLANK(INDEX('Policy Characteristics'!H:H,MATCH($C667,'Policy Characteristics'!$C:$C,0))),"",INDEX('Policy Characteristics'!H:H,MATCH($C667,'Policy Characteristics'!$C:$C,0)))</f>
        <v>0.01</v>
      </c>
      <c r="O667" s="427" t="str">
        <f>IF(ISBLANK(INDEX('Policy Characteristics'!I:I,MATCH($C667,'Policy Characteristics'!$C:$C,0))),"",INDEX('Policy Characteristics'!I:I,MATCH($C667,'Policy Characteristics'!$C:$C,0)))</f>
        <v>% of fuel shifted</v>
      </c>
      <c r="P667" s="42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7" s="427" t="str">
        <f>IF(ISBLANK(INDEX('Policy Characteristics'!K:K,MATCH($C667,'Policy Characteristics'!$C:$C,0))),"",INDEX('Policy Characteristics'!K:K,MATCH($C667,'Policy Characteristics'!$C:$C,0)))</f>
        <v>industry-ag-main.html#fuel-switching</v>
      </c>
      <c r="R667" s="427" t="str">
        <f>IF(ISBLANK(INDEX('Policy Characteristics'!L:L,MATCH($C667,'Policy Characteristics'!$C:$C,0))),"",INDEX('Policy Characteristics'!L:L,MATCH($C667,'Policy Characteristics'!$C:$C,0)))</f>
        <v>industry-elec-and-hydrogen.html</v>
      </c>
    </row>
    <row r="668" spans="1:18" x14ac:dyDescent="0.75">
      <c r="A668" s="427" t="str">
        <f>IF(ISBLANK(INDEX('Policy Characteristics'!A:A,MATCH($C668,'Policy Characteristics'!$C:$C,0))),"",INDEX('Policy Characteristics'!A:A,MATCH($C668,'Policy Characteristics'!$C:$C,0)))</f>
        <v>Industry</v>
      </c>
      <c r="B668" s="427" t="str">
        <f>IF(ISBLANK(INDEX('Policy Characteristics'!B:B,MATCH($C668,'Policy Characteristics'!$C:$C,0))),"",INDEX('Policy Characteristics'!B:B,MATCH($C668,'Policy Characteristics'!$C:$C,0)))</f>
        <v>Electrification + Hydrogen</v>
      </c>
      <c r="C668" s="431" t="str">
        <f t="shared" si="36"/>
        <v>Fraction of Industrial Fuel Use Shifted to Other Fuels</v>
      </c>
      <c r="D668" s="9" t="s">
        <v>3253</v>
      </c>
      <c r="E668" s="53" t="s">
        <v>2483</v>
      </c>
      <c r="F668" s="211" t="s">
        <v>2896</v>
      </c>
      <c r="G668" s="53" t="s">
        <v>3282</v>
      </c>
      <c r="H668" s="54">
        <v>1221</v>
      </c>
      <c r="I668" s="53" t="s">
        <v>46</v>
      </c>
      <c r="J668" s="429" t="str">
        <f>IF(ISBLANK(INDEX('Policy Characteristics'!D:D,MATCH($C668,'Policy Characteristics'!$C:$C,0))),"",INDEX('Policy Characteristics'!D:D,MATCH($C668,'Policy Characteristics'!$C:$C,0)))</f>
        <v>Electrification + Hydrogen</v>
      </c>
      <c r="K668" s="427" t="str">
        <f>IF(ISBLANK(INDEX('Policy Characteristics'!E:E,MATCH($C668,'Policy Characteristics'!$C:$C,0))),"",INDEX('Policy Characteristics'!E:E,MATCH($C668,'Policy Characteristics'!$C:$C,0)))</f>
        <v>indst fuel type shifting</v>
      </c>
      <c r="L668" s="450">
        <f>IF(ISBLANK(INDEX('Policy Characteristics'!F:F,MATCH($C668,'Policy Characteristics'!$C:$C,0))),"",INDEX('Policy Characteristics'!F:F,MATCH($C668,'Policy Characteristics'!$C:$C,0)))</f>
        <v>0</v>
      </c>
      <c r="M668" s="450">
        <f>IF(ISBLANK(INDEX('Policy Characteristics'!G:G,MATCH($C668,'Policy Characteristics'!$C:$C,0))),"",INDEX('Policy Characteristics'!G:G,MATCH($C668,'Policy Characteristics'!$C:$C,0)))</f>
        <v>1</v>
      </c>
      <c r="N668" s="450">
        <f>IF(ISBLANK(INDEX('Policy Characteristics'!H:H,MATCH($C668,'Policy Characteristics'!$C:$C,0))),"",INDEX('Policy Characteristics'!H:H,MATCH($C668,'Policy Characteristics'!$C:$C,0)))</f>
        <v>0.01</v>
      </c>
      <c r="O668" s="427" t="str">
        <f>IF(ISBLANK(INDEX('Policy Characteristics'!I:I,MATCH($C668,'Policy Characteristics'!$C:$C,0))),"",INDEX('Policy Characteristics'!I:I,MATCH($C668,'Policy Characteristics'!$C:$C,0)))</f>
        <v>% of fuel shifted</v>
      </c>
      <c r="P668" s="42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8" s="427" t="str">
        <f>IF(ISBLANK(INDEX('Policy Characteristics'!K:K,MATCH($C668,'Policy Characteristics'!$C:$C,0))),"",INDEX('Policy Characteristics'!K:K,MATCH($C668,'Policy Characteristics'!$C:$C,0)))</f>
        <v>industry-ag-main.html#fuel-switching</v>
      </c>
      <c r="R668" s="427" t="str">
        <f>IF(ISBLANK(INDEX('Policy Characteristics'!L:L,MATCH($C668,'Policy Characteristics'!$C:$C,0))),"",INDEX('Policy Characteristics'!L:L,MATCH($C668,'Policy Characteristics'!$C:$C,0)))</f>
        <v>industry-elec-and-hydrogen.html</v>
      </c>
    </row>
    <row r="669" spans="1:18" x14ac:dyDescent="0.75">
      <c r="A669" s="427" t="str">
        <f>IF(ISBLANK(INDEX('Policy Characteristics'!A:A,MATCH($C669,'Policy Characteristics'!$C:$C,0))),"",INDEX('Policy Characteristics'!A:A,MATCH($C669,'Policy Characteristics'!$C:$C,0)))</f>
        <v>Industry</v>
      </c>
      <c r="B669" s="427" t="str">
        <f>IF(ISBLANK(INDEX('Policy Characteristics'!B:B,MATCH($C669,'Policy Characteristics'!$C:$C,0))),"",INDEX('Policy Characteristics'!B:B,MATCH($C669,'Policy Characteristics'!$C:$C,0)))</f>
        <v>Electrification + Hydrogen</v>
      </c>
      <c r="C669" s="431" t="str">
        <f t="shared" si="36"/>
        <v>Fraction of Industrial Fuel Use Shifted to Other Fuels</v>
      </c>
      <c r="D669" s="9" t="s">
        <v>3253</v>
      </c>
      <c r="E669" s="53" t="s">
        <v>2484</v>
      </c>
      <c r="F669" s="211" t="s">
        <v>2896</v>
      </c>
      <c r="G669" s="53" t="s">
        <v>3283</v>
      </c>
      <c r="H669" s="54">
        <v>1222</v>
      </c>
      <c r="I669" s="53" t="s">
        <v>46</v>
      </c>
      <c r="J669" s="429" t="str">
        <f>IF(ISBLANK(INDEX('Policy Characteristics'!D:D,MATCH($C669,'Policy Characteristics'!$C:$C,0))),"",INDEX('Policy Characteristics'!D:D,MATCH($C669,'Policy Characteristics'!$C:$C,0)))</f>
        <v>Electrification + Hydrogen</v>
      </c>
      <c r="K669" s="427" t="str">
        <f>IF(ISBLANK(INDEX('Policy Characteristics'!E:E,MATCH($C669,'Policy Characteristics'!$C:$C,0))),"",INDEX('Policy Characteristics'!E:E,MATCH($C669,'Policy Characteristics'!$C:$C,0)))</f>
        <v>indst fuel type shifting</v>
      </c>
      <c r="L669" s="450">
        <f>IF(ISBLANK(INDEX('Policy Characteristics'!F:F,MATCH($C669,'Policy Characteristics'!$C:$C,0))),"",INDEX('Policy Characteristics'!F:F,MATCH($C669,'Policy Characteristics'!$C:$C,0)))</f>
        <v>0</v>
      </c>
      <c r="M669" s="450">
        <f>IF(ISBLANK(INDEX('Policy Characteristics'!G:G,MATCH($C669,'Policy Characteristics'!$C:$C,0))),"",INDEX('Policy Characteristics'!G:G,MATCH($C669,'Policy Characteristics'!$C:$C,0)))</f>
        <v>1</v>
      </c>
      <c r="N669" s="450">
        <f>IF(ISBLANK(INDEX('Policy Characteristics'!H:H,MATCH($C669,'Policy Characteristics'!$C:$C,0))),"",INDEX('Policy Characteristics'!H:H,MATCH($C669,'Policy Characteristics'!$C:$C,0)))</f>
        <v>0.01</v>
      </c>
      <c r="O669" s="427" t="str">
        <f>IF(ISBLANK(INDEX('Policy Characteristics'!I:I,MATCH($C669,'Policy Characteristics'!$C:$C,0))),"",INDEX('Policy Characteristics'!I:I,MATCH($C669,'Policy Characteristics'!$C:$C,0)))</f>
        <v>% of fuel shifted</v>
      </c>
      <c r="P669" s="42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9" s="427" t="str">
        <f>IF(ISBLANK(INDEX('Policy Characteristics'!K:K,MATCH($C669,'Policy Characteristics'!$C:$C,0))),"",INDEX('Policy Characteristics'!K:K,MATCH($C669,'Policy Characteristics'!$C:$C,0)))</f>
        <v>industry-ag-main.html#fuel-switching</v>
      </c>
      <c r="R669" s="427" t="str">
        <f>IF(ISBLANK(INDEX('Policy Characteristics'!L:L,MATCH($C669,'Policy Characteristics'!$C:$C,0))),"",INDEX('Policy Characteristics'!L:L,MATCH($C669,'Policy Characteristics'!$C:$C,0)))</f>
        <v>industry-elec-and-hydrogen.html</v>
      </c>
    </row>
    <row r="670" spans="1:18" x14ac:dyDescent="0.75">
      <c r="A670" s="427" t="str">
        <f>IF(ISBLANK(INDEX('Policy Characteristics'!A:A,MATCH($C670,'Policy Characteristics'!$C:$C,0))),"",INDEX('Policy Characteristics'!A:A,MATCH($C670,'Policy Characteristics'!$C:$C,0)))</f>
        <v>Industry</v>
      </c>
      <c r="B670" s="427" t="str">
        <f>IF(ISBLANK(INDEX('Policy Characteristics'!B:B,MATCH($C670,'Policy Characteristics'!$C:$C,0))),"",INDEX('Policy Characteristics'!B:B,MATCH($C670,'Policy Characteristics'!$C:$C,0)))</f>
        <v>Electrification + Hydrogen</v>
      </c>
      <c r="C670" s="431" t="str">
        <f t="shared" si="36"/>
        <v>Fraction of Industrial Fuel Use Shifted to Other Fuels</v>
      </c>
      <c r="D670" s="9" t="s">
        <v>3253</v>
      </c>
      <c r="E670" s="53" t="s">
        <v>2485</v>
      </c>
      <c r="F670" s="211" t="s">
        <v>2896</v>
      </c>
      <c r="G670" s="53" t="s">
        <v>3284</v>
      </c>
      <c r="H670" s="54">
        <v>1223</v>
      </c>
      <c r="I670" s="53" t="s">
        <v>46</v>
      </c>
      <c r="J670" s="429" t="str">
        <f>IF(ISBLANK(INDEX('Policy Characteristics'!D:D,MATCH($C670,'Policy Characteristics'!$C:$C,0))),"",INDEX('Policy Characteristics'!D:D,MATCH($C670,'Policy Characteristics'!$C:$C,0)))</f>
        <v>Electrification + Hydrogen</v>
      </c>
      <c r="K670" s="427" t="str">
        <f>IF(ISBLANK(INDEX('Policy Characteristics'!E:E,MATCH($C670,'Policy Characteristics'!$C:$C,0))),"",INDEX('Policy Characteristics'!E:E,MATCH($C670,'Policy Characteristics'!$C:$C,0)))</f>
        <v>indst fuel type shifting</v>
      </c>
      <c r="L670" s="450">
        <f>IF(ISBLANK(INDEX('Policy Characteristics'!F:F,MATCH($C670,'Policy Characteristics'!$C:$C,0))),"",INDEX('Policy Characteristics'!F:F,MATCH($C670,'Policy Characteristics'!$C:$C,0)))</f>
        <v>0</v>
      </c>
      <c r="M670" s="450">
        <f>IF(ISBLANK(INDEX('Policy Characteristics'!G:G,MATCH($C670,'Policy Characteristics'!$C:$C,0))),"",INDEX('Policy Characteristics'!G:G,MATCH($C670,'Policy Characteristics'!$C:$C,0)))</f>
        <v>1</v>
      </c>
      <c r="N670" s="450">
        <f>IF(ISBLANK(INDEX('Policy Characteristics'!H:H,MATCH($C670,'Policy Characteristics'!$C:$C,0))),"",INDEX('Policy Characteristics'!H:H,MATCH($C670,'Policy Characteristics'!$C:$C,0)))</f>
        <v>0.01</v>
      </c>
      <c r="O670" s="427" t="str">
        <f>IF(ISBLANK(INDEX('Policy Characteristics'!I:I,MATCH($C670,'Policy Characteristics'!$C:$C,0))),"",INDEX('Policy Characteristics'!I:I,MATCH($C670,'Policy Characteristics'!$C:$C,0)))</f>
        <v>% of fuel shifted</v>
      </c>
      <c r="P670" s="42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0" s="427" t="str">
        <f>IF(ISBLANK(INDEX('Policy Characteristics'!K:K,MATCH($C670,'Policy Characteristics'!$C:$C,0))),"",INDEX('Policy Characteristics'!K:K,MATCH($C670,'Policy Characteristics'!$C:$C,0)))</f>
        <v>industry-ag-main.html#fuel-switching</v>
      </c>
      <c r="R670" s="427" t="str">
        <f>IF(ISBLANK(INDEX('Policy Characteristics'!L:L,MATCH($C670,'Policy Characteristics'!$C:$C,0))),"",INDEX('Policy Characteristics'!L:L,MATCH($C670,'Policy Characteristics'!$C:$C,0)))</f>
        <v>industry-elec-and-hydrogen.html</v>
      </c>
    </row>
    <row r="671" spans="1:18" x14ac:dyDescent="0.75">
      <c r="A671" s="427" t="str">
        <f>IF(ISBLANK(INDEX('Policy Characteristics'!A:A,MATCH($C671,'Policy Characteristics'!$C:$C,0))),"",INDEX('Policy Characteristics'!A:A,MATCH($C671,'Policy Characteristics'!$C:$C,0)))</f>
        <v>Industry</v>
      </c>
      <c r="B671" s="427" t="str">
        <f>IF(ISBLANK(INDEX('Policy Characteristics'!B:B,MATCH($C671,'Policy Characteristics'!$C:$C,0))),"",INDEX('Policy Characteristics'!B:B,MATCH($C671,'Policy Characteristics'!$C:$C,0)))</f>
        <v>Electrification + Hydrogen</v>
      </c>
      <c r="C671" s="431" t="str">
        <f t="shared" si="36"/>
        <v>Fraction of Industrial Fuel Use Shifted to Other Fuels</v>
      </c>
      <c r="D671" s="9" t="s">
        <v>3253</v>
      </c>
      <c r="E671" s="53" t="s">
        <v>2837</v>
      </c>
      <c r="F671" s="211" t="s">
        <v>2896</v>
      </c>
      <c r="G671" s="53" t="s">
        <v>3285</v>
      </c>
      <c r="H671" s="54">
        <v>1224</v>
      </c>
      <c r="I671" s="53" t="s">
        <v>46</v>
      </c>
      <c r="J671" s="429" t="str">
        <f>IF(ISBLANK(INDEX('Policy Characteristics'!D:D,MATCH($C671,'Policy Characteristics'!$C:$C,0))),"",INDEX('Policy Characteristics'!D:D,MATCH($C671,'Policy Characteristics'!$C:$C,0)))</f>
        <v>Electrification + Hydrogen</v>
      </c>
      <c r="K671" s="427" t="str">
        <f>IF(ISBLANK(INDEX('Policy Characteristics'!E:E,MATCH($C671,'Policy Characteristics'!$C:$C,0))),"",INDEX('Policy Characteristics'!E:E,MATCH($C671,'Policy Characteristics'!$C:$C,0)))</f>
        <v>indst fuel type shifting</v>
      </c>
      <c r="L671" s="450">
        <f>IF(ISBLANK(INDEX('Policy Characteristics'!F:F,MATCH($C671,'Policy Characteristics'!$C:$C,0))),"",INDEX('Policy Characteristics'!F:F,MATCH($C671,'Policy Characteristics'!$C:$C,0)))</f>
        <v>0</v>
      </c>
      <c r="M671" s="450">
        <f>IF(ISBLANK(INDEX('Policy Characteristics'!G:G,MATCH($C671,'Policy Characteristics'!$C:$C,0))),"",INDEX('Policy Characteristics'!G:G,MATCH($C671,'Policy Characteristics'!$C:$C,0)))</f>
        <v>1</v>
      </c>
      <c r="N671" s="450">
        <f>IF(ISBLANK(INDEX('Policy Characteristics'!H:H,MATCH($C671,'Policy Characteristics'!$C:$C,0))),"",INDEX('Policy Characteristics'!H:H,MATCH($C671,'Policy Characteristics'!$C:$C,0)))</f>
        <v>0.01</v>
      </c>
      <c r="O671" s="427" t="str">
        <f>IF(ISBLANK(INDEX('Policy Characteristics'!I:I,MATCH($C671,'Policy Characteristics'!$C:$C,0))),"",INDEX('Policy Characteristics'!I:I,MATCH($C671,'Policy Characteristics'!$C:$C,0)))</f>
        <v>% of fuel shifted</v>
      </c>
      <c r="P671" s="42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1" s="427" t="str">
        <f>IF(ISBLANK(INDEX('Policy Characteristics'!K:K,MATCH($C671,'Policy Characteristics'!$C:$C,0))),"",INDEX('Policy Characteristics'!K:K,MATCH($C671,'Policy Characteristics'!$C:$C,0)))</f>
        <v>industry-ag-main.html#fuel-switching</v>
      </c>
      <c r="R671" s="427" t="str">
        <f>IF(ISBLANK(INDEX('Policy Characteristics'!L:L,MATCH($C671,'Policy Characteristics'!$C:$C,0))),"",INDEX('Policy Characteristics'!L:L,MATCH($C671,'Policy Characteristics'!$C:$C,0)))</f>
        <v>industry-elec-and-hydrogen.html</v>
      </c>
    </row>
    <row r="672" spans="1:18" x14ac:dyDescent="0.75">
      <c r="A672" s="427" t="str">
        <f>IF(ISBLANK(INDEX('Policy Characteristics'!A:A,MATCH($C672,'Policy Characteristics'!$C:$C,0))),"",INDEX('Policy Characteristics'!A:A,MATCH($C672,'Policy Characteristics'!$C:$C,0)))</f>
        <v>Industry</v>
      </c>
      <c r="B672" s="427" t="str">
        <f>IF(ISBLANK(INDEX('Policy Characteristics'!B:B,MATCH($C672,'Policy Characteristics'!$C:$C,0))),"",INDEX('Policy Characteristics'!B:B,MATCH($C672,'Policy Characteristics'!$C:$C,0)))</f>
        <v>Electrification + Hydrogen</v>
      </c>
      <c r="C672" s="431" t="str">
        <f t="shared" si="36"/>
        <v>Fraction of Industrial Fuel Use Shifted to Other Fuels</v>
      </c>
      <c r="D672" s="9" t="s">
        <v>3253</v>
      </c>
      <c r="E672" s="53" t="s">
        <v>2838</v>
      </c>
      <c r="F672" s="211" t="s">
        <v>2896</v>
      </c>
      <c r="G672" s="53" t="s">
        <v>3286</v>
      </c>
      <c r="H672" s="54">
        <v>1225</v>
      </c>
      <c r="I672" s="53" t="s">
        <v>46</v>
      </c>
      <c r="J672" s="429" t="str">
        <f>IF(ISBLANK(INDEX('Policy Characteristics'!D:D,MATCH($C672,'Policy Characteristics'!$C:$C,0))),"",INDEX('Policy Characteristics'!D:D,MATCH($C672,'Policy Characteristics'!$C:$C,0)))</f>
        <v>Electrification + Hydrogen</v>
      </c>
      <c r="K672" s="427" t="str">
        <f>IF(ISBLANK(INDEX('Policy Characteristics'!E:E,MATCH($C672,'Policy Characteristics'!$C:$C,0))),"",INDEX('Policy Characteristics'!E:E,MATCH($C672,'Policy Characteristics'!$C:$C,0)))</f>
        <v>indst fuel type shifting</v>
      </c>
      <c r="L672" s="450">
        <f>IF(ISBLANK(INDEX('Policy Characteristics'!F:F,MATCH($C672,'Policy Characteristics'!$C:$C,0))),"",INDEX('Policy Characteristics'!F:F,MATCH($C672,'Policy Characteristics'!$C:$C,0)))</f>
        <v>0</v>
      </c>
      <c r="M672" s="450">
        <f>IF(ISBLANK(INDEX('Policy Characteristics'!G:G,MATCH($C672,'Policy Characteristics'!$C:$C,0))),"",INDEX('Policy Characteristics'!G:G,MATCH($C672,'Policy Characteristics'!$C:$C,0)))</f>
        <v>1</v>
      </c>
      <c r="N672" s="450">
        <f>IF(ISBLANK(INDEX('Policy Characteristics'!H:H,MATCH($C672,'Policy Characteristics'!$C:$C,0))),"",INDEX('Policy Characteristics'!H:H,MATCH($C672,'Policy Characteristics'!$C:$C,0)))</f>
        <v>0.01</v>
      </c>
      <c r="O672" s="427" t="str">
        <f>IF(ISBLANK(INDEX('Policy Characteristics'!I:I,MATCH($C672,'Policy Characteristics'!$C:$C,0))),"",INDEX('Policy Characteristics'!I:I,MATCH($C672,'Policy Characteristics'!$C:$C,0)))</f>
        <v>% of fuel shifted</v>
      </c>
      <c r="P672" s="42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2" s="427" t="str">
        <f>IF(ISBLANK(INDEX('Policy Characteristics'!K:K,MATCH($C672,'Policy Characteristics'!$C:$C,0))),"",INDEX('Policy Characteristics'!K:K,MATCH($C672,'Policy Characteristics'!$C:$C,0)))</f>
        <v>industry-ag-main.html#fuel-switching</v>
      </c>
      <c r="R672" s="427" t="str">
        <f>IF(ISBLANK(INDEX('Policy Characteristics'!L:L,MATCH($C672,'Policy Characteristics'!$C:$C,0))),"",INDEX('Policy Characteristics'!L:L,MATCH($C672,'Policy Characteristics'!$C:$C,0)))</f>
        <v>industry-elec-and-hydrogen.html</v>
      </c>
    </row>
    <row r="673" spans="1:18" x14ac:dyDescent="0.75">
      <c r="A673" s="427" t="str">
        <f>IF(ISBLANK(INDEX('Policy Characteristics'!A:A,MATCH($C673,'Policy Characteristics'!$C:$C,0))),"",INDEX('Policy Characteristics'!A:A,MATCH($C673,'Policy Characteristics'!$C:$C,0)))</f>
        <v>Industry</v>
      </c>
      <c r="B673" s="427" t="str">
        <f>IF(ISBLANK(INDEX('Policy Characteristics'!B:B,MATCH($C673,'Policy Characteristics'!$C:$C,0))),"",INDEX('Policy Characteristics'!B:B,MATCH($C673,'Policy Characteristics'!$C:$C,0)))</f>
        <v>Electrification + Hydrogen</v>
      </c>
      <c r="C673" s="431" t="str">
        <f t="shared" si="36"/>
        <v>Fraction of Industrial Fuel Use Shifted to Other Fuels</v>
      </c>
      <c r="D673" s="9" t="s">
        <v>3253</v>
      </c>
      <c r="E673" s="53" t="s">
        <v>2839</v>
      </c>
      <c r="F673" s="211" t="s">
        <v>2896</v>
      </c>
      <c r="G673" s="53" t="s">
        <v>3287</v>
      </c>
      <c r="H673" s="54">
        <v>1226</v>
      </c>
      <c r="I673" s="53" t="s">
        <v>46</v>
      </c>
      <c r="J673" s="429" t="str">
        <f>IF(ISBLANK(INDEX('Policy Characteristics'!D:D,MATCH($C673,'Policy Characteristics'!$C:$C,0))),"",INDEX('Policy Characteristics'!D:D,MATCH($C673,'Policy Characteristics'!$C:$C,0)))</f>
        <v>Electrification + Hydrogen</v>
      </c>
      <c r="K673" s="427" t="str">
        <f>IF(ISBLANK(INDEX('Policy Characteristics'!E:E,MATCH($C673,'Policy Characteristics'!$C:$C,0))),"",INDEX('Policy Characteristics'!E:E,MATCH($C673,'Policy Characteristics'!$C:$C,0)))</f>
        <v>indst fuel type shifting</v>
      </c>
      <c r="L673" s="450">
        <f>IF(ISBLANK(INDEX('Policy Characteristics'!F:F,MATCH($C673,'Policy Characteristics'!$C:$C,0))),"",INDEX('Policy Characteristics'!F:F,MATCH($C673,'Policy Characteristics'!$C:$C,0)))</f>
        <v>0</v>
      </c>
      <c r="M673" s="450">
        <f>IF(ISBLANK(INDEX('Policy Characteristics'!G:G,MATCH($C673,'Policy Characteristics'!$C:$C,0))),"",INDEX('Policy Characteristics'!G:G,MATCH($C673,'Policy Characteristics'!$C:$C,0)))</f>
        <v>1</v>
      </c>
      <c r="N673" s="450">
        <f>IF(ISBLANK(INDEX('Policy Characteristics'!H:H,MATCH($C673,'Policy Characteristics'!$C:$C,0))),"",INDEX('Policy Characteristics'!H:H,MATCH($C673,'Policy Characteristics'!$C:$C,0)))</f>
        <v>0.01</v>
      </c>
      <c r="O673" s="427" t="str">
        <f>IF(ISBLANK(INDEX('Policy Characteristics'!I:I,MATCH($C673,'Policy Characteristics'!$C:$C,0))),"",INDEX('Policy Characteristics'!I:I,MATCH($C673,'Policy Characteristics'!$C:$C,0)))</f>
        <v>% of fuel shifted</v>
      </c>
      <c r="P673" s="42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3" s="427" t="str">
        <f>IF(ISBLANK(INDEX('Policy Characteristics'!K:K,MATCH($C673,'Policy Characteristics'!$C:$C,0))),"",INDEX('Policy Characteristics'!K:K,MATCH($C673,'Policy Characteristics'!$C:$C,0)))</f>
        <v>industry-ag-main.html#fuel-switching</v>
      </c>
      <c r="R673" s="427" t="str">
        <f>IF(ISBLANK(INDEX('Policy Characteristics'!L:L,MATCH($C673,'Policy Characteristics'!$C:$C,0))),"",INDEX('Policy Characteristics'!L:L,MATCH($C673,'Policy Characteristics'!$C:$C,0)))</f>
        <v>industry-elec-and-hydrogen.html</v>
      </c>
    </row>
    <row r="674" spans="1:18" x14ac:dyDescent="0.75">
      <c r="A674" s="427" t="str">
        <f>IF(ISBLANK(INDEX('Policy Characteristics'!A:A,MATCH($C674,'Policy Characteristics'!$C:$C,0))),"",INDEX('Policy Characteristics'!A:A,MATCH($C674,'Policy Characteristics'!$C:$C,0)))</f>
        <v>Industry</v>
      </c>
      <c r="B674" s="427" t="str">
        <f>IF(ISBLANK(INDEX('Policy Characteristics'!B:B,MATCH($C674,'Policy Characteristics'!$C:$C,0))),"",INDEX('Policy Characteristics'!B:B,MATCH($C674,'Policy Characteristics'!$C:$C,0)))</f>
        <v>Electrification + Hydrogen</v>
      </c>
      <c r="C674" s="431" t="str">
        <f t="shared" si="36"/>
        <v>Fraction of Industrial Fuel Use Shifted to Other Fuels</v>
      </c>
      <c r="D674" s="9" t="s">
        <v>3253</v>
      </c>
      <c r="E674" s="53" t="s">
        <v>2836</v>
      </c>
      <c r="F674" s="211" t="s">
        <v>2896</v>
      </c>
      <c r="G674" s="53" t="s">
        <v>3288</v>
      </c>
      <c r="H674" s="54">
        <v>1227</v>
      </c>
      <c r="I674" s="53" t="s">
        <v>45</v>
      </c>
      <c r="J674" s="429" t="str">
        <f>IF(ISBLANK(INDEX('Policy Characteristics'!D:D,MATCH($C674,'Policy Characteristics'!$C:$C,0))),"",INDEX('Policy Characteristics'!D:D,MATCH($C674,'Policy Characteristics'!$C:$C,0)))</f>
        <v>Electrification + Hydrogen</v>
      </c>
      <c r="K674" s="427" t="str">
        <f>IF(ISBLANK(INDEX('Policy Characteristics'!E:E,MATCH($C674,'Policy Characteristics'!$C:$C,0))),"",INDEX('Policy Characteristics'!E:E,MATCH($C674,'Policy Characteristics'!$C:$C,0)))</f>
        <v>indst fuel type shifting</v>
      </c>
      <c r="L674" s="450">
        <f>IF(ISBLANK(INDEX('Policy Characteristics'!F:F,MATCH($C674,'Policy Characteristics'!$C:$C,0))),"",INDEX('Policy Characteristics'!F:F,MATCH($C674,'Policy Characteristics'!$C:$C,0)))</f>
        <v>0</v>
      </c>
      <c r="M674" s="450">
        <f>IF(ISBLANK(INDEX('Policy Characteristics'!G:G,MATCH($C674,'Policy Characteristics'!$C:$C,0))),"",INDEX('Policy Characteristics'!G:G,MATCH($C674,'Policy Characteristics'!$C:$C,0)))</f>
        <v>1</v>
      </c>
      <c r="N674" s="450">
        <f>IF(ISBLANK(INDEX('Policy Characteristics'!H:H,MATCH($C674,'Policy Characteristics'!$C:$C,0))),"",INDEX('Policy Characteristics'!H:H,MATCH($C674,'Policy Characteristics'!$C:$C,0)))</f>
        <v>0.01</v>
      </c>
      <c r="O674" s="427" t="str">
        <f>IF(ISBLANK(INDEX('Policy Characteristics'!I:I,MATCH($C674,'Policy Characteristics'!$C:$C,0))),"",INDEX('Policy Characteristics'!I:I,MATCH($C674,'Policy Characteristics'!$C:$C,0)))</f>
        <v>% of fuel shifted</v>
      </c>
      <c r="P674" s="42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4" s="427" t="str">
        <f>IF(ISBLANK(INDEX('Policy Characteristics'!K:K,MATCH($C674,'Policy Characteristics'!$C:$C,0))),"",INDEX('Policy Characteristics'!K:K,MATCH($C674,'Policy Characteristics'!$C:$C,0)))</f>
        <v>industry-ag-main.html#fuel-switching</v>
      </c>
      <c r="R674" s="427" t="str">
        <f>IF(ISBLANK(INDEX('Policy Characteristics'!L:L,MATCH($C674,'Policy Characteristics'!$C:$C,0))),"",INDEX('Policy Characteristics'!L:L,MATCH($C674,'Policy Characteristics'!$C:$C,0)))</f>
        <v>industry-elec-and-hydrogen.html</v>
      </c>
    </row>
    <row r="675" spans="1:18" x14ac:dyDescent="0.75">
      <c r="A675" s="427" t="str">
        <f>IF(ISBLANK(INDEX('Policy Characteristics'!A:A,MATCH($C675,'Policy Characteristics'!$C:$C,0))),"",INDEX('Policy Characteristics'!A:A,MATCH($C675,'Policy Characteristics'!$C:$C,0)))</f>
        <v>Industry</v>
      </c>
      <c r="B675" s="427" t="str">
        <f>IF(ISBLANK(INDEX('Policy Characteristics'!B:B,MATCH($C675,'Policy Characteristics'!$C:$C,0))),"",INDEX('Policy Characteristics'!B:B,MATCH($C675,'Policy Characteristics'!$C:$C,0)))</f>
        <v>Electrification + Hydrogen</v>
      </c>
      <c r="C675" s="431" t="str">
        <f t="shared" si="36"/>
        <v>Fraction of Industrial Fuel Use Shifted to Other Fuels</v>
      </c>
      <c r="D675" s="9" t="s">
        <v>3254</v>
      </c>
      <c r="E675" s="53" t="s">
        <v>2480</v>
      </c>
      <c r="F675" s="211" t="s">
        <v>3218</v>
      </c>
      <c r="G675" s="53" t="s">
        <v>3279</v>
      </c>
      <c r="H675" s="54">
        <v>1228</v>
      </c>
      <c r="I675" s="53" t="s">
        <v>45</v>
      </c>
      <c r="J675" s="429" t="str">
        <f>IF(ISBLANK(INDEX('Policy Characteristics'!D:D,MATCH($C675,'Policy Characteristics'!$C:$C,0))),"",INDEX('Policy Characteristics'!D:D,MATCH($C675,'Policy Characteristics'!$C:$C,0)))</f>
        <v>Electrification + Hydrogen</v>
      </c>
      <c r="K675" s="427" t="str">
        <f>IF(ISBLANK(INDEX('Policy Characteristics'!E:E,MATCH($C675,'Policy Characteristics'!$C:$C,0))),"",INDEX('Policy Characteristics'!E:E,MATCH($C675,'Policy Characteristics'!$C:$C,0)))</f>
        <v>indst fuel type shifting</v>
      </c>
      <c r="L675" s="450">
        <f>IF(ISBLANK(INDEX('Policy Characteristics'!F:F,MATCH($C675,'Policy Characteristics'!$C:$C,0))),"",INDEX('Policy Characteristics'!F:F,MATCH($C675,'Policy Characteristics'!$C:$C,0)))</f>
        <v>0</v>
      </c>
      <c r="M675" s="450">
        <f>IF(ISBLANK(INDEX('Policy Characteristics'!G:G,MATCH($C675,'Policy Characteristics'!$C:$C,0))),"",INDEX('Policy Characteristics'!G:G,MATCH($C675,'Policy Characteristics'!$C:$C,0)))</f>
        <v>1</v>
      </c>
      <c r="N675" s="450">
        <f>IF(ISBLANK(INDEX('Policy Characteristics'!H:H,MATCH($C675,'Policy Characteristics'!$C:$C,0))),"",INDEX('Policy Characteristics'!H:H,MATCH($C675,'Policy Characteristics'!$C:$C,0)))</f>
        <v>0.01</v>
      </c>
      <c r="O675" s="427" t="str">
        <f>IF(ISBLANK(INDEX('Policy Characteristics'!I:I,MATCH($C675,'Policy Characteristics'!$C:$C,0))),"",INDEX('Policy Characteristics'!I:I,MATCH($C675,'Policy Characteristics'!$C:$C,0)))</f>
        <v>% of fuel shifted</v>
      </c>
      <c r="P675" s="42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5" s="427" t="str">
        <f>IF(ISBLANK(INDEX('Policy Characteristics'!K:K,MATCH($C675,'Policy Characteristics'!$C:$C,0))),"",INDEX('Policy Characteristics'!K:K,MATCH($C675,'Policy Characteristics'!$C:$C,0)))</f>
        <v>industry-ag-main.html#fuel-switching</v>
      </c>
      <c r="R675" s="427" t="str">
        <f>IF(ISBLANK(INDEX('Policy Characteristics'!L:L,MATCH($C675,'Policy Characteristics'!$C:$C,0))),"",INDEX('Policy Characteristics'!L:L,MATCH($C675,'Policy Characteristics'!$C:$C,0)))</f>
        <v>industry-elec-and-hydrogen.html</v>
      </c>
    </row>
    <row r="676" spans="1:18" x14ac:dyDescent="0.75">
      <c r="A676" s="427" t="str">
        <f>IF(ISBLANK(INDEX('Policy Characteristics'!A:A,MATCH($C676,'Policy Characteristics'!$C:$C,0))),"",INDEX('Policy Characteristics'!A:A,MATCH($C676,'Policy Characteristics'!$C:$C,0)))</f>
        <v>Industry</v>
      </c>
      <c r="B676" s="427" t="str">
        <f>IF(ISBLANK(INDEX('Policy Characteristics'!B:B,MATCH($C676,'Policy Characteristics'!$C:$C,0))),"",INDEX('Policy Characteristics'!B:B,MATCH($C676,'Policy Characteristics'!$C:$C,0)))</f>
        <v>Electrification + Hydrogen</v>
      </c>
      <c r="C676" s="431" t="str">
        <f t="shared" si="36"/>
        <v>Fraction of Industrial Fuel Use Shifted to Other Fuels</v>
      </c>
      <c r="D676" s="9" t="s">
        <v>3254</v>
      </c>
      <c r="E676" s="53" t="s">
        <v>2481</v>
      </c>
      <c r="F676" s="211" t="s">
        <v>3218</v>
      </c>
      <c r="G676" s="53" t="s">
        <v>3280</v>
      </c>
      <c r="H676" s="54">
        <v>1229</v>
      </c>
      <c r="I676" s="53" t="s">
        <v>46</v>
      </c>
      <c r="J676" s="429" t="str">
        <f>IF(ISBLANK(INDEX('Policy Characteristics'!D:D,MATCH($C676,'Policy Characteristics'!$C:$C,0))),"",INDEX('Policy Characteristics'!D:D,MATCH($C676,'Policy Characteristics'!$C:$C,0)))</f>
        <v>Electrification + Hydrogen</v>
      </c>
      <c r="K676" s="427" t="str">
        <f>IF(ISBLANK(INDEX('Policy Characteristics'!E:E,MATCH($C676,'Policy Characteristics'!$C:$C,0))),"",INDEX('Policy Characteristics'!E:E,MATCH($C676,'Policy Characteristics'!$C:$C,0)))</f>
        <v>indst fuel type shifting</v>
      </c>
      <c r="L676" s="450">
        <f>IF(ISBLANK(INDEX('Policy Characteristics'!F:F,MATCH($C676,'Policy Characteristics'!$C:$C,0))),"",INDEX('Policy Characteristics'!F:F,MATCH($C676,'Policy Characteristics'!$C:$C,0)))</f>
        <v>0</v>
      </c>
      <c r="M676" s="450">
        <f>IF(ISBLANK(INDEX('Policy Characteristics'!G:G,MATCH($C676,'Policy Characteristics'!$C:$C,0))),"",INDEX('Policy Characteristics'!G:G,MATCH($C676,'Policy Characteristics'!$C:$C,0)))</f>
        <v>1</v>
      </c>
      <c r="N676" s="450">
        <f>IF(ISBLANK(INDEX('Policy Characteristics'!H:H,MATCH($C676,'Policy Characteristics'!$C:$C,0))),"",INDEX('Policy Characteristics'!H:H,MATCH($C676,'Policy Characteristics'!$C:$C,0)))</f>
        <v>0.01</v>
      </c>
      <c r="O676" s="427" t="str">
        <f>IF(ISBLANK(INDEX('Policy Characteristics'!I:I,MATCH($C676,'Policy Characteristics'!$C:$C,0))),"",INDEX('Policy Characteristics'!I:I,MATCH($C676,'Policy Characteristics'!$C:$C,0)))</f>
        <v>% of fuel shifted</v>
      </c>
      <c r="P676" s="42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6" s="427" t="str">
        <f>IF(ISBLANK(INDEX('Policy Characteristics'!K:K,MATCH($C676,'Policy Characteristics'!$C:$C,0))),"",INDEX('Policy Characteristics'!K:K,MATCH($C676,'Policy Characteristics'!$C:$C,0)))</f>
        <v>industry-ag-main.html#fuel-switching</v>
      </c>
      <c r="R676" s="427" t="str">
        <f>IF(ISBLANK(INDEX('Policy Characteristics'!L:L,MATCH($C676,'Policy Characteristics'!$C:$C,0))),"",INDEX('Policy Characteristics'!L:L,MATCH($C676,'Policy Characteristics'!$C:$C,0)))</f>
        <v>industry-elec-and-hydrogen.html</v>
      </c>
    </row>
    <row r="677" spans="1:18" x14ac:dyDescent="0.75">
      <c r="A677" s="427" t="str">
        <f>IF(ISBLANK(INDEX('Policy Characteristics'!A:A,MATCH($C677,'Policy Characteristics'!$C:$C,0))),"",INDEX('Policy Characteristics'!A:A,MATCH($C677,'Policy Characteristics'!$C:$C,0)))</f>
        <v>Industry</v>
      </c>
      <c r="B677" s="427" t="str">
        <f>IF(ISBLANK(INDEX('Policy Characteristics'!B:B,MATCH($C677,'Policy Characteristics'!$C:$C,0))),"",INDEX('Policy Characteristics'!B:B,MATCH($C677,'Policy Characteristics'!$C:$C,0)))</f>
        <v>Electrification + Hydrogen</v>
      </c>
      <c r="C677" s="431" t="str">
        <f t="shared" si="36"/>
        <v>Fraction of Industrial Fuel Use Shifted to Other Fuels</v>
      </c>
      <c r="D677" s="9" t="s">
        <v>3254</v>
      </c>
      <c r="E677" s="53" t="s">
        <v>2482</v>
      </c>
      <c r="F677" s="211" t="s">
        <v>3218</v>
      </c>
      <c r="G677" s="53" t="s">
        <v>3281</v>
      </c>
      <c r="H677" s="54">
        <v>1230</v>
      </c>
      <c r="I677" s="53" t="s">
        <v>46</v>
      </c>
      <c r="J677" s="429" t="str">
        <f>IF(ISBLANK(INDEX('Policy Characteristics'!D:D,MATCH($C677,'Policy Characteristics'!$C:$C,0))),"",INDEX('Policy Characteristics'!D:D,MATCH($C677,'Policy Characteristics'!$C:$C,0)))</f>
        <v>Electrification + Hydrogen</v>
      </c>
      <c r="K677" s="427" t="str">
        <f>IF(ISBLANK(INDEX('Policy Characteristics'!E:E,MATCH($C677,'Policy Characteristics'!$C:$C,0))),"",INDEX('Policy Characteristics'!E:E,MATCH($C677,'Policy Characteristics'!$C:$C,0)))</f>
        <v>indst fuel type shifting</v>
      </c>
      <c r="L677" s="450">
        <f>IF(ISBLANK(INDEX('Policy Characteristics'!F:F,MATCH($C677,'Policy Characteristics'!$C:$C,0))),"",INDEX('Policy Characteristics'!F:F,MATCH($C677,'Policy Characteristics'!$C:$C,0)))</f>
        <v>0</v>
      </c>
      <c r="M677" s="450">
        <f>IF(ISBLANK(INDEX('Policy Characteristics'!G:G,MATCH($C677,'Policy Characteristics'!$C:$C,0))),"",INDEX('Policy Characteristics'!G:G,MATCH($C677,'Policy Characteristics'!$C:$C,0)))</f>
        <v>1</v>
      </c>
      <c r="N677" s="450">
        <f>IF(ISBLANK(INDEX('Policy Characteristics'!H:H,MATCH($C677,'Policy Characteristics'!$C:$C,0))),"",INDEX('Policy Characteristics'!H:H,MATCH($C677,'Policy Characteristics'!$C:$C,0)))</f>
        <v>0.01</v>
      </c>
      <c r="O677" s="427" t="str">
        <f>IF(ISBLANK(INDEX('Policy Characteristics'!I:I,MATCH($C677,'Policy Characteristics'!$C:$C,0))),"",INDEX('Policy Characteristics'!I:I,MATCH($C677,'Policy Characteristics'!$C:$C,0)))</f>
        <v>% of fuel shifted</v>
      </c>
      <c r="P677" s="42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7" s="427" t="str">
        <f>IF(ISBLANK(INDEX('Policy Characteristics'!K:K,MATCH($C677,'Policy Characteristics'!$C:$C,0))),"",INDEX('Policy Characteristics'!K:K,MATCH($C677,'Policy Characteristics'!$C:$C,0)))</f>
        <v>industry-ag-main.html#fuel-switching</v>
      </c>
      <c r="R677" s="427" t="str">
        <f>IF(ISBLANK(INDEX('Policy Characteristics'!L:L,MATCH($C677,'Policy Characteristics'!$C:$C,0))),"",INDEX('Policy Characteristics'!L:L,MATCH($C677,'Policy Characteristics'!$C:$C,0)))</f>
        <v>industry-elec-and-hydrogen.html</v>
      </c>
    </row>
    <row r="678" spans="1:18" x14ac:dyDescent="0.75">
      <c r="A678" s="427" t="str">
        <f>IF(ISBLANK(INDEX('Policy Characteristics'!A:A,MATCH($C678,'Policy Characteristics'!$C:$C,0))),"",INDEX('Policy Characteristics'!A:A,MATCH($C678,'Policy Characteristics'!$C:$C,0)))</f>
        <v>Industry</v>
      </c>
      <c r="B678" s="427" t="str">
        <f>IF(ISBLANK(INDEX('Policy Characteristics'!B:B,MATCH($C678,'Policy Characteristics'!$C:$C,0))),"",INDEX('Policy Characteristics'!B:B,MATCH($C678,'Policy Characteristics'!$C:$C,0)))</f>
        <v>Electrification + Hydrogen</v>
      </c>
      <c r="C678" s="431" t="str">
        <f t="shared" si="36"/>
        <v>Fraction of Industrial Fuel Use Shifted to Other Fuels</v>
      </c>
      <c r="D678" s="9" t="s">
        <v>3254</v>
      </c>
      <c r="E678" s="53" t="s">
        <v>2483</v>
      </c>
      <c r="F678" s="211" t="s">
        <v>3218</v>
      </c>
      <c r="G678" s="53" t="s">
        <v>3282</v>
      </c>
      <c r="H678" s="54">
        <v>1231</v>
      </c>
      <c r="I678" s="53" t="s">
        <v>46</v>
      </c>
      <c r="J678" s="429" t="str">
        <f>IF(ISBLANK(INDEX('Policy Characteristics'!D:D,MATCH($C678,'Policy Characteristics'!$C:$C,0))),"",INDEX('Policy Characteristics'!D:D,MATCH($C678,'Policy Characteristics'!$C:$C,0)))</f>
        <v>Electrification + Hydrogen</v>
      </c>
      <c r="K678" s="427" t="str">
        <f>IF(ISBLANK(INDEX('Policy Characteristics'!E:E,MATCH($C678,'Policy Characteristics'!$C:$C,0))),"",INDEX('Policy Characteristics'!E:E,MATCH($C678,'Policy Characteristics'!$C:$C,0)))</f>
        <v>indst fuel type shifting</v>
      </c>
      <c r="L678" s="450">
        <f>IF(ISBLANK(INDEX('Policy Characteristics'!F:F,MATCH($C678,'Policy Characteristics'!$C:$C,0))),"",INDEX('Policy Characteristics'!F:F,MATCH($C678,'Policy Characteristics'!$C:$C,0)))</f>
        <v>0</v>
      </c>
      <c r="M678" s="450">
        <f>IF(ISBLANK(INDEX('Policy Characteristics'!G:G,MATCH($C678,'Policy Characteristics'!$C:$C,0))),"",INDEX('Policy Characteristics'!G:G,MATCH($C678,'Policy Characteristics'!$C:$C,0)))</f>
        <v>1</v>
      </c>
      <c r="N678" s="450">
        <f>IF(ISBLANK(INDEX('Policy Characteristics'!H:H,MATCH($C678,'Policy Characteristics'!$C:$C,0))),"",INDEX('Policy Characteristics'!H:H,MATCH($C678,'Policy Characteristics'!$C:$C,0)))</f>
        <v>0.01</v>
      </c>
      <c r="O678" s="427" t="str">
        <f>IF(ISBLANK(INDEX('Policy Characteristics'!I:I,MATCH($C678,'Policy Characteristics'!$C:$C,0))),"",INDEX('Policy Characteristics'!I:I,MATCH($C678,'Policy Characteristics'!$C:$C,0)))</f>
        <v>% of fuel shifted</v>
      </c>
      <c r="P678" s="42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8" s="427" t="str">
        <f>IF(ISBLANK(INDEX('Policy Characteristics'!K:K,MATCH($C678,'Policy Characteristics'!$C:$C,0))),"",INDEX('Policy Characteristics'!K:K,MATCH($C678,'Policy Characteristics'!$C:$C,0)))</f>
        <v>industry-ag-main.html#fuel-switching</v>
      </c>
      <c r="R678" s="427" t="str">
        <f>IF(ISBLANK(INDEX('Policy Characteristics'!L:L,MATCH($C678,'Policy Characteristics'!$C:$C,0))),"",INDEX('Policy Characteristics'!L:L,MATCH($C678,'Policy Characteristics'!$C:$C,0)))</f>
        <v>industry-elec-and-hydrogen.html</v>
      </c>
    </row>
    <row r="679" spans="1:18" x14ac:dyDescent="0.75">
      <c r="A679" s="427" t="str">
        <f>IF(ISBLANK(INDEX('Policy Characteristics'!A:A,MATCH($C679,'Policy Characteristics'!$C:$C,0))),"",INDEX('Policy Characteristics'!A:A,MATCH($C679,'Policy Characteristics'!$C:$C,0)))</f>
        <v>Industry</v>
      </c>
      <c r="B679" s="427" t="str">
        <f>IF(ISBLANK(INDEX('Policy Characteristics'!B:B,MATCH($C679,'Policy Characteristics'!$C:$C,0))),"",INDEX('Policy Characteristics'!B:B,MATCH($C679,'Policy Characteristics'!$C:$C,0)))</f>
        <v>Electrification + Hydrogen</v>
      </c>
      <c r="C679" s="431" t="str">
        <f t="shared" si="36"/>
        <v>Fraction of Industrial Fuel Use Shifted to Other Fuels</v>
      </c>
      <c r="D679" s="9" t="s">
        <v>3254</v>
      </c>
      <c r="E679" s="53" t="s">
        <v>2484</v>
      </c>
      <c r="F679" s="211" t="s">
        <v>3218</v>
      </c>
      <c r="G679" s="53" t="s">
        <v>3283</v>
      </c>
      <c r="H679" s="54">
        <v>1232</v>
      </c>
      <c r="I679" s="53" t="s">
        <v>46</v>
      </c>
      <c r="J679" s="429" t="str">
        <f>IF(ISBLANK(INDEX('Policy Characteristics'!D:D,MATCH($C679,'Policy Characteristics'!$C:$C,0))),"",INDEX('Policy Characteristics'!D:D,MATCH($C679,'Policy Characteristics'!$C:$C,0)))</f>
        <v>Electrification + Hydrogen</v>
      </c>
      <c r="K679" s="427" t="str">
        <f>IF(ISBLANK(INDEX('Policy Characteristics'!E:E,MATCH($C679,'Policy Characteristics'!$C:$C,0))),"",INDEX('Policy Characteristics'!E:E,MATCH($C679,'Policy Characteristics'!$C:$C,0)))</f>
        <v>indst fuel type shifting</v>
      </c>
      <c r="L679" s="450">
        <f>IF(ISBLANK(INDEX('Policy Characteristics'!F:F,MATCH($C679,'Policy Characteristics'!$C:$C,0))),"",INDEX('Policy Characteristics'!F:F,MATCH($C679,'Policy Characteristics'!$C:$C,0)))</f>
        <v>0</v>
      </c>
      <c r="M679" s="450">
        <f>IF(ISBLANK(INDEX('Policy Characteristics'!G:G,MATCH($C679,'Policy Characteristics'!$C:$C,0))),"",INDEX('Policy Characteristics'!G:G,MATCH($C679,'Policy Characteristics'!$C:$C,0)))</f>
        <v>1</v>
      </c>
      <c r="N679" s="450">
        <f>IF(ISBLANK(INDEX('Policy Characteristics'!H:H,MATCH($C679,'Policy Characteristics'!$C:$C,0))),"",INDEX('Policy Characteristics'!H:H,MATCH($C679,'Policy Characteristics'!$C:$C,0)))</f>
        <v>0.01</v>
      </c>
      <c r="O679" s="427" t="str">
        <f>IF(ISBLANK(INDEX('Policy Characteristics'!I:I,MATCH($C679,'Policy Characteristics'!$C:$C,0))),"",INDEX('Policy Characteristics'!I:I,MATCH($C679,'Policy Characteristics'!$C:$C,0)))</f>
        <v>% of fuel shifted</v>
      </c>
      <c r="P679" s="42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9" s="427" t="str">
        <f>IF(ISBLANK(INDEX('Policy Characteristics'!K:K,MATCH($C679,'Policy Characteristics'!$C:$C,0))),"",INDEX('Policy Characteristics'!K:K,MATCH($C679,'Policy Characteristics'!$C:$C,0)))</f>
        <v>industry-ag-main.html#fuel-switching</v>
      </c>
      <c r="R679" s="427" t="str">
        <f>IF(ISBLANK(INDEX('Policy Characteristics'!L:L,MATCH($C679,'Policy Characteristics'!$C:$C,0))),"",INDEX('Policy Characteristics'!L:L,MATCH($C679,'Policy Characteristics'!$C:$C,0)))</f>
        <v>industry-elec-and-hydrogen.html</v>
      </c>
    </row>
    <row r="680" spans="1:18" x14ac:dyDescent="0.75">
      <c r="A680" s="427" t="str">
        <f>IF(ISBLANK(INDEX('Policy Characteristics'!A:A,MATCH($C680,'Policy Characteristics'!$C:$C,0))),"",INDEX('Policy Characteristics'!A:A,MATCH($C680,'Policy Characteristics'!$C:$C,0)))</f>
        <v>Industry</v>
      </c>
      <c r="B680" s="427" t="str">
        <f>IF(ISBLANK(INDEX('Policy Characteristics'!B:B,MATCH($C680,'Policy Characteristics'!$C:$C,0))),"",INDEX('Policy Characteristics'!B:B,MATCH($C680,'Policy Characteristics'!$C:$C,0)))</f>
        <v>Electrification + Hydrogen</v>
      </c>
      <c r="C680" s="431" t="str">
        <f t="shared" si="36"/>
        <v>Fraction of Industrial Fuel Use Shifted to Other Fuels</v>
      </c>
      <c r="D680" s="9" t="s">
        <v>3254</v>
      </c>
      <c r="E680" s="53" t="s">
        <v>2485</v>
      </c>
      <c r="F680" s="211" t="s">
        <v>3218</v>
      </c>
      <c r="G680" s="53" t="s">
        <v>3284</v>
      </c>
      <c r="H680" s="54">
        <v>1233</v>
      </c>
      <c r="I680" s="53" t="s">
        <v>46</v>
      </c>
      <c r="J680" s="429" t="str">
        <f>IF(ISBLANK(INDEX('Policy Characteristics'!D:D,MATCH($C680,'Policy Characteristics'!$C:$C,0))),"",INDEX('Policy Characteristics'!D:D,MATCH($C680,'Policy Characteristics'!$C:$C,0)))</f>
        <v>Electrification + Hydrogen</v>
      </c>
      <c r="K680" s="427" t="str">
        <f>IF(ISBLANK(INDEX('Policy Characteristics'!E:E,MATCH($C680,'Policy Characteristics'!$C:$C,0))),"",INDEX('Policy Characteristics'!E:E,MATCH($C680,'Policy Characteristics'!$C:$C,0)))</f>
        <v>indst fuel type shifting</v>
      </c>
      <c r="L680" s="450">
        <f>IF(ISBLANK(INDEX('Policy Characteristics'!F:F,MATCH($C680,'Policy Characteristics'!$C:$C,0))),"",INDEX('Policy Characteristics'!F:F,MATCH($C680,'Policy Characteristics'!$C:$C,0)))</f>
        <v>0</v>
      </c>
      <c r="M680" s="450">
        <f>IF(ISBLANK(INDEX('Policy Characteristics'!G:G,MATCH($C680,'Policy Characteristics'!$C:$C,0))),"",INDEX('Policy Characteristics'!G:G,MATCH($C680,'Policy Characteristics'!$C:$C,0)))</f>
        <v>1</v>
      </c>
      <c r="N680" s="450">
        <f>IF(ISBLANK(INDEX('Policy Characteristics'!H:H,MATCH($C680,'Policy Characteristics'!$C:$C,0))),"",INDEX('Policy Characteristics'!H:H,MATCH($C680,'Policy Characteristics'!$C:$C,0)))</f>
        <v>0.01</v>
      </c>
      <c r="O680" s="427" t="str">
        <f>IF(ISBLANK(INDEX('Policy Characteristics'!I:I,MATCH($C680,'Policy Characteristics'!$C:$C,0))),"",INDEX('Policy Characteristics'!I:I,MATCH($C680,'Policy Characteristics'!$C:$C,0)))</f>
        <v>% of fuel shifted</v>
      </c>
      <c r="P680" s="42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0" s="427" t="str">
        <f>IF(ISBLANK(INDEX('Policy Characteristics'!K:K,MATCH($C680,'Policy Characteristics'!$C:$C,0))),"",INDEX('Policy Characteristics'!K:K,MATCH($C680,'Policy Characteristics'!$C:$C,0)))</f>
        <v>industry-ag-main.html#fuel-switching</v>
      </c>
      <c r="R680" s="427" t="str">
        <f>IF(ISBLANK(INDEX('Policy Characteristics'!L:L,MATCH($C680,'Policy Characteristics'!$C:$C,0))),"",INDEX('Policy Characteristics'!L:L,MATCH($C680,'Policy Characteristics'!$C:$C,0)))</f>
        <v>industry-elec-and-hydrogen.html</v>
      </c>
    </row>
    <row r="681" spans="1:18" x14ac:dyDescent="0.75">
      <c r="A681" s="427" t="str">
        <f>IF(ISBLANK(INDEX('Policy Characteristics'!A:A,MATCH($C681,'Policy Characteristics'!$C:$C,0))),"",INDEX('Policy Characteristics'!A:A,MATCH($C681,'Policy Characteristics'!$C:$C,0)))</f>
        <v>Industry</v>
      </c>
      <c r="B681" s="427" t="str">
        <f>IF(ISBLANK(INDEX('Policy Characteristics'!B:B,MATCH($C681,'Policy Characteristics'!$C:$C,0))),"",INDEX('Policy Characteristics'!B:B,MATCH($C681,'Policy Characteristics'!$C:$C,0)))</f>
        <v>Electrification + Hydrogen</v>
      </c>
      <c r="C681" s="431" t="str">
        <f t="shared" si="36"/>
        <v>Fraction of Industrial Fuel Use Shifted to Other Fuels</v>
      </c>
      <c r="D681" s="9" t="s">
        <v>3254</v>
      </c>
      <c r="E681" s="53" t="s">
        <v>2837</v>
      </c>
      <c r="F681" s="211" t="s">
        <v>3218</v>
      </c>
      <c r="G681" s="53" t="s">
        <v>3285</v>
      </c>
      <c r="H681" s="54">
        <v>1234</v>
      </c>
      <c r="I681" s="53" t="s">
        <v>46</v>
      </c>
      <c r="J681" s="429" t="str">
        <f>IF(ISBLANK(INDEX('Policy Characteristics'!D:D,MATCH($C681,'Policy Characteristics'!$C:$C,0))),"",INDEX('Policy Characteristics'!D:D,MATCH($C681,'Policy Characteristics'!$C:$C,0)))</f>
        <v>Electrification + Hydrogen</v>
      </c>
      <c r="K681" s="427" t="str">
        <f>IF(ISBLANK(INDEX('Policy Characteristics'!E:E,MATCH($C681,'Policy Characteristics'!$C:$C,0))),"",INDEX('Policy Characteristics'!E:E,MATCH($C681,'Policy Characteristics'!$C:$C,0)))</f>
        <v>indst fuel type shifting</v>
      </c>
      <c r="L681" s="450">
        <f>IF(ISBLANK(INDEX('Policy Characteristics'!F:F,MATCH($C681,'Policy Characteristics'!$C:$C,0))),"",INDEX('Policy Characteristics'!F:F,MATCH($C681,'Policy Characteristics'!$C:$C,0)))</f>
        <v>0</v>
      </c>
      <c r="M681" s="450">
        <f>IF(ISBLANK(INDEX('Policy Characteristics'!G:G,MATCH($C681,'Policy Characteristics'!$C:$C,0))),"",INDEX('Policy Characteristics'!G:G,MATCH($C681,'Policy Characteristics'!$C:$C,0)))</f>
        <v>1</v>
      </c>
      <c r="N681" s="450">
        <f>IF(ISBLANK(INDEX('Policy Characteristics'!H:H,MATCH($C681,'Policy Characteristics'!$C:$C,0))),"",INDEX('Policy Characteristics'!H:H,MATCH($C681,'Policy Characteristics'!$C:$C,0)))</f>
        <v>0.01</v>
      </c>
      <c r="O681" s="427" t="str">
        <f>IF(ISBLANK(INDEX('Policy Characteristics'!I:I,MATCH($C681,'Policy Characteristics'!$C:$C,0))),"",INDEX('Policy Characteristics'!I:I,MATCH($C681,'Policy Characteristics'!$C:$C,0)))</f>
        <v>% of fuel shifted</v>
      </c>
      <c r="P681" s="42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1" s="427" t="str">
        <f>IF(ISBLANK(INDEX('Policy Characteristics'!K:K,MATCH($C681,'Policy Characteristics'!$C:$C,0))),"",INDEX('Policy Characteristics'!K:K,MATCH($C681,'Policy Characteristics'!$C:$C,0)))</f>
        <v>industry-ag-main.html#fuel-switching</v>
      </c>
      <c r="R681" s="427" t="str">
        <f>IF(ISBLANK(INDEX('Policy Characteristics'!L:L,MATCH($C681,'Policy Characteristics'!$C:$C,0))),"",INDEX('Policy Characteristics'!L:L,MATCH($C681,'Policy Characteristics'!$C:$C,0)))</f>
        <v>industry-elec-and-hydrogen.html</v>
      </c>
    </row>
    <row r="682" spans="1:18" x14ac:dyDescent="0.75">
      <c r="A682" s="427" t="str">
        <f>IF(ISBLANK(INDEX('Policy Characteristics'!A:A,MATCH($C682,'Policy Characteristics'!$C:$C,0))),"",INDEX('Policy Characteristics'!A:A,MATCH($C682,'Policy Characteristics'!$C:$C,0)))</f>
        <v>Industry</v>
      </c>
      <c r="B682" s="427" t="str">
        <f>IF(ISBLANK(INDEX('Policy Characteristics'!B:B,MATCH($C682,'Policy Characteristics'!$C:$C,0))),"",INDEX('Policy Characteristics'!B:B,MATCH($C682,'Policy Characteristics'!$C:$C,0)))</f>
        <v>Electrification + Hydrogen</v>
      </c>
      <c r="C682" s="431" t="str">
        <f t="shared" si="36"/>
        <v>Fraction of Industrial Fuel Use Shifted to Other Fuels</v>
      </c>
      <c r="D682" s="9" t="s">
        <v>3254</v>
      </c>
      <c r="E682" s="53" t="s">
        <v>2838</v>
      </c>
      <c r="F682" s="211" t="s">
        <v>3218</v>
      </c>
      <c r="G682" s="53" t="s">
        <v>3286</v>
      </c>
      <c r="H682" s="54">
        <v>1235</v>
      </c>
      <c r="I682" s="53" t="s">
        <v>46</v>
      </c>
      <c r="J682" s="429" t="str">
        <f>IF(ISBLANK(INDEX('Policy Characteristics'!D:D,MATCH($C682,'Policy Characteristics'!$C:$C,0))),"",INDEX('Policy Characteristics'!D:D,MATCH($C682,'Policy Characteristics'!$C:$C,0)))</f>
        <v>Electrification + Hydrogen</v>
      </c>
      <c r="K682" s="427" t="str">
        <f>IF(ISBLANK(INDEX('Policy Characteristics'!E:E,MATCH($C682,'Policy Characteristics'!$C:$C,0))),"",INDEX('Policy Characteristics'!E:E,MATCH($C682,'Policy Characteristics'!$C:$C,0)))</f>
        <v>indst fuel type shifting</v>
      </c>
      <c r="L682" s="450">
        <f>IF(ISBLANK(INDEX('Policy Characteristics'!F:F,MATCH($C682,'Policy Characteristics'!$C:$C,0))),"",INDEX('Policy Characteristics'!F:F,MATCH($C682,'Policy Characteristics'!$C:$C,0)))</f>
        <v>0</v>
      </c>
      <c r="M682" s="450">
        <f>IF(ISBLANK(INDEX('Policy Characteristics'!G:G,MATCH($C682,'Policy Characteristics'!$C:$C,0))),"",INDEX('Policy Characteristics'!G:G,MATCH($C682,'Policy Characteristics'!$C:$C,0)))</f>
        <v>1</v>
      </c>
      <c r="N682" s="450">
        <f>IF(ISBLANK(INDEX('Policy Characteristics'!H:H,MATCH($C682,'Policy Characteristics'!$C:$C,0))),"",INDEX('Policy Characteristics'!H:H,MATCH($C682,'Policy Characteristics'!$C:$C,0)))</f>
        <v>0.01</v>
      </c>
      <c r="O682" s="427" t="str">
        <f>IF(ISBLANK(INDEX('Policy Characteristics'!I:I,MATCH($C682,'Policy Characteristics'!$C:$C,0))),"",INDEX('Policy Characteristics'!I:I,MATCH($C682,'Policy Characteristics'!$C:$C,0)))</f>
        <v>% of fuel shifted</v>
      </c>
      <c r="P682" s="42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2" s="427" t="str">
        <f>IF(ISBLANK(INDEX('Policy Characteristics'!K:K,MATCH($C682,'Policy Characteristics'!$C:$C,0))),"",INDEX('Policy Characteristics'!K:K,MATCH($C682,'Policy Characteristics'!$C:$C,0)))</f>
        <v>industry-ag-main.html#fuel-switching</v>
      </c>
      <c r="R682" s="427" t="str">
        <f>IF(ISBLANK(INDEX('Policy Characteristics'!L:L,MATCH($C682,'Policy Characteristics'!$C:$C,0))),"",INDEX('Policy Characteristics'!L:L,MATCH($C682,'Policy Characteristics'!$C:$C,0)))</f>
        <v>industry-elec-and-hydrogen.html</v>
      </c>
    </row>
    <row r="683" spans="1:18" x14ac:dyDescent="0.75">
      <c r="A683" s="427" t="str">
        <f>IF(ISBLANK(INDEX('Policy Characteristics'!A:A,MATCH($C683,'Policy Characteristics'!$C:$C,0))),"",INDEX('Policy Characteristics'!A:A,MATCH($C683,'Policy Characteristics'!$C:$C,0)))</f>
        <v>Industry</v>
      </c>
      <c r="B683" s="427" t="str">
        <f>IF(ISBLANK(INDEX('Policy Characteristics'!B:B,MATCH($C683,'Policy Characteristics'!$C:$C,0))),"",INDEX('Policy Characteristics'!B:B,MATCH($C683,'Policy Characteristics'!$C:$C,0)))</f>
        <v>Electrification + Hydrogen</v>
      </c>
      <c r="C683" s="431" t="str">
        <f t="shared" si="36"/>
        <v>Fraction of Industrial Fuel Use Shifted to Other Fuels</v>
      </c>
      <c r="D683" s="9" t="s">
        <v>3254</v>
      </c>
      <c r="E683" s="53" t="s">
        <v>2839</v>
      </c>
      <c r="F683" s="211" t="s">
        <v>3218</v>
      </c>
      <c r="G683" s="53" t="s">
        <v>3287</v>
      </c>
      <c r="H683" s="54">
        <v>1236</v>
      </c>
      <c r="I683" s="53" t="s">
        <v>46</v>
      </c>
      <c r="J683" s="429" t="str">
        <f>IF(ISBLANK(INDEX('Policy Characteristics'!D:D,MATCH($C683,'Policy Characteristics'!$C:$C,0))),"",INDEX('Policy Characteristics'!D:D,MATCH($C683,'Policy Characteristics'!$C:$C,0)))</f>
        <v>Electrification + Hydrogen</v>
      </c>
      <c r="K683" s="427" t="str">
        <f>IF(ISBLANK(INDEX('Policy Characteristics'!E:E,MATCH($C683,'Policy Characteristics'!$C:$C,0))),"",INDEX('Policy Characteristics'!E:E,MATCH($C683,'Policy Characteristics'!$C:$C,0)))</f>
        <v>indst fuel type shifting</v>
      </c>
      <c r="L683" s="450">
        <f>IF(ISBLANK(INDEX('Policy Characteristics'!F:F,MATCH($C683,'Policy Characteristics'!$C:$C,0))),"",INDEX('Policy Characteristics'!F:F,MATCH($C683,'Policy Characteristics'!$C:$C,0)))</f>
        <v>0</v>
      </c>
      <c r="M683" s="450">
        <f>IF(ISBLANK(INDEX('Policy Characteristics'!G:G,MATCH($C683,'Policy Characteristics'!$C:$C,0))),"",INDEX('Policy Characteristics'!G:G,MATCH($C683,'Policy Characteristics'!$C:$C,0)))</f>
        <v>1</v>
      </c>
      <c r="N683" s="450">
        <f>IF(ISBLANK(INDEX('Policy Characteristics'!H:H,MATCH($C683,'Policy Characteristics'!$C:$C,0))),"",INDEX('Policy Characteristics'!H:H,MATCH($C683,'Policy Characteristics'!$C:$C,0)))</f>
        <v>0.01</v>
      </c>
      <c r="O683" s="427" t="str">
        <f>IF(ISBLANK(INDEX('Policy Characteristics'!I:I,MATCH($C683,'Policy Characteristics'!$C:$C,0))),"",INDEX('Policy Characteristics'!I:I,MATCH($C683,'Policy Characteristics'!$C:$C,0)))</f>
        <v>% of fuel shifted</v>
      </c>
      <c r="P683" s="42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3" s="427" t="str">
        <f>IF(ISBLANK(INDEX('Policy Characteristics'!K:K,MATCH($C683,'Policy Characteristics'!$C:$C,0))),"",INDEX('Policy Characteristics'!K:K,MATCH($C683,'Policy Characteristics'!$C:$C,0)))</f>
        <v>industry-ag-main.html#fuel-switching</v>
      </c>
      <c r="R683" s="427" t="str">
        <f>IF(ISBLANK(INDEX('Policy Characteristics'!L:L,MATCH($C683,'Policy Characteristics'!$C:$C,0))),"",INDEX('Policy Characteristics'!L:L,MATCH($C683,'Policy Characteristics'!$C:$C,0)))</f>
        <v>industry-elec-and-hydrogen.html</v>
      </c>
    </row>
    <row r="684" spans="1:18" x14ac:dyDescent="0.75">
      <c r="A684" s="427" t="str">
        <f>IF(ISBLANK(INDEX('Policy Characteristics'!A:A,MATCH($C684,'Policy Characteristics'!$C:$C,0))),"",INDEX('Policy Characteristics'!A:A,MATCH($C684,'Policy Characteristics'!$C:$C,0)))</f>
        <v>Industry</v>
      </c>
      <c r="B684" s="427" t="str">
        <f>IF(ISBLANK(INDEX('Policy Characteristics'!B:B,MATCH($C684,'Policy Characteristics'!$C:$C,0))),"",INDEX('Policy Characteristics'!B:B,MATCH($C684,'Policy Characteristics'!$C:$C,0)))</f>
        <v>Electrification + Hydrogen</v>
      </c>
      <c r="C684" s="431" t="str">
        <f t="shared" si="36"/>
        <v>Fraction of Industrial Fuel Use Shifted to Other Fuels</v>
      </c>
      <c r="D684" s="9" t="s">
        <v>3254</v>
      </c>
      <c r="E684" s="53" t="s">
        <v>2836</v>
      </c>
      <c r="F684" s="211" t="s">
        <v>3218</v>
      </c>
      <c r="G684" s="53" t="s">
        <v>3288</v>
      </c>
      <c r="H684" s="54">
        <v>1237</v>
      </c>
      <c r="I684" s="53" t="s">
        <v>45</v>
      </c>
      <c r="J684" s="429" t="str">
        <f>IF(ISBLANK(INDEX('Policy Characteristics'!D:D,MATCH($C684,'Policy Characteristics'!$C:$C,0))),"",INDEX('Policy Characteristics'!D:D,MATCH($C684,'Policy Characteristics'!$C:$C,0)))</f>
        <v>Electrification + Hydrogen</v>
      </c>
      <c r="K684" s="427" t="str">
        <f>IF(ISBLANK(INDEX('Policy Characteristics'!E:E,MATCH($C684,'Policy Characteristics'!$C:$C,0))),"",INDEX('Policy Characteristics'!E:E,MATCH($C684,'Policy Characteristics'!$C:$C,0)))</f>
        <v>indst fuel type shifting</v>
      </c>
      <c r="L684" s="450">
        <f>IF(ISBLANK(INDEX('Policy Characteristics'!F:F,MATCH($C684,'Policy Characteristics'!$C:$C,0))),"",INDEX('Policy Characteristics'!F:F,MATCH($C684,'Policy Characteristics'!$C:$C,0)))</f>
        <v>0</v>
      </c>
      <c r="M684" s="450">
        <f>IF(ISBLANK(INDEX('Policy Characteristics'!G:G,MATCH($C684,'Policy Characteristics'!$C:$C,0))),"",INDEX('Policy Characteristics'!G:G,MATCH($C684,'Policy Characteristics'!$C:$C,0)))</f>
        <v>1</v>
      </c>
      <c r="N684" s="450">
        <f>IF(ISBLANK(INDEX('Policy Characteristics'!H:H,MATCH($C684,'Policy Characteristics'!$C:$C,0))),"",INDEX('Policy Characteristics'!H:H,MATCH($C684,'Policy Characteristics'!$C:$C,0)))</f>
        <v>0.01</v>
      </c>
      <c r="O684" s="427" t="str">
        <f>IF(ISBLANK(INDEX('Policy Characteristics'!I:I,MATCH($C684,'Policy Characteristics'!$C:$C,0))),"",INDEX('Policy Characteristics'!I:I,MATCH($C684,'Policy Characteristics'!$C:$C,0)))</f>
        <v>% of fuel shifted</v>
      </c>
      <c r="P684" s="42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4" s="427" t="str">
        <f>IF(ISBLANK(INDEX('Policy Characteristics'!K:K,MATCH($C684,'Policy Characteristics'!$C:$C,0))),"",INDEX('Policy Characteristics'!K:K,MATCH($C684,'Policy Characteristics'!$C:$C,0)))</f>
        <v>industry-ag-main.html#fuel-switching</v>
      </c>
      <c r="R684" s="427" t="str">
        <f>IF(ISBLANK(INDEX('Policy Characteristics'!L:L,MATCH($C684,'Policy Characteristics'!$C:$C,0))),"",INDEX('Policy Characteristics'!L:L,MATCH($C684,'Policy Characteristics'!$C:$C,0)))</f>
        <v>industry-elec-and-hydrogen.html</v>
      </c>
    </row>
    <row r="685" spans="1:18" x14ac:dyDescent="0.75">
      <c r="A685" s="427" t="str">
        <f>IF(ISBLANK(INDEX('Policy Characteristics'!A:A,MATCH($C685,'Policy Characteristics'!$C:$C,0))),"",INDEX('Policy Characteristics'!A:A,MATCH($C685,'Policy Characteristics'!$C:$C,0)))</f>
        <v>Industry</v>
      </c>
      <c r="B685" s="427" t="str">
        <f>IF(ISBLANK(INDEX('Policy Characteristics'!B:B,MATCH($C685,'Policy Characteristics'!$C:$C,0))),"",INDEX('Policy Characteristics'!B:B,MATCH($C685,'Policy Characteristics'!$C:$C,0)))</f>
        <v>Electrification + Hydrogen</v>
      </c>
      <c r="C685" s="431" t="str">
        <f t="shared" si="36"/>
        <v>Fraction of Industrial Fuel Use Shifted to Other Fuels</v>
      </c>
      <c r="D685" s="9" t="s">
        <v>3255</v>
      </c>
      <c r="E685" s="53" t="s">
        <v>2480</v>
      </c>
      <c r="F685" s="211" t="s">
        <v>3219</v>
      </c>
      <c r="G685" s="53" t="s">
        <v>3279</v>
      </c>
      <c r="H685" s="54">
        <v>1238</v>
      </c>
      <c r="I685" s="53" t="s">
        <v>45</v>
      </c>
      <c r="J685" s="429" t="str">
        <f>IF(ISBLANK(INDEX('Policy Characteristics'!D:D,MATCH($C685,'Policy Characteristics'!$C:$C,0))),"",INDEX('Policy Characteristics'!D:D,MATCH($C685,'Policy Characteristics'!$C:$C,0)))</f>
        <v>Electrification + Hydrogen</v>
      </c>
      <c r="K685" s="427" t="str">
        <f>IF(ISBLANK(INDEX('Policy Characteristics'!E:E,MATCH($C685,'Policy Characteristics'!$C:$C,0))),"",INDEX('Policy Characteristics'!E:E,MATCH($C685,'Policy Characteristics'!$C:$C,0)))</f>
        <v>indst fuel type shifting</v>
      </c>
      <c r="L685" s="450">
        <f>IF(ISBLANK(INDEX('Policy Characteristics'!F:F,MATCH($C685,'Policy Characteristics'!$C:$C,0))),"",INDEX('Policy Characteristics'!F:F,MATCH($C685,'Policy Characteristics'!$C:$C,0)))</f>
        <v>0</v>
      </c>
      <c r="M685" s="450">
        <f>IF(ISBLANK(INDEX('Policy Characteristics'!G:G,MATCH($C685,'Policy Characteristics'!$C:$C,0))),"",INDEX('Policy Characteristics'!G:G,MATCH($C685,'Policy Characteristics'!$C:$C,0)))</f>
        <v>1</v>
      </c>
      <c r="N685" s="450">
        <f>IF(ISBLANK(INDEX('Policy Characteristics'!H:H,MATCH($C685,'Policy Characteristics'!$C:$C,0))),"",INDEX('Policy Characteristics'!H:H,MATCH($C685,'Policy Characteristics'!$C:$C,0)))</f>
        <v>0.01</v>
      </c>
      <c r="O685" s="427" t="str">
        <f>IF(ISBLANK(INDEX('Policy Characteristics'!I:I,MATCH($C685,'Policy Characteristics'!$C:$C,0))),"",INDEX('Policy Characteristics'!I:I,MATCH($C685,'Policy Characteristics'!$C:$C,0)))</f>
        <v>% of fuel shifted</v>
      </c>
      <c r="P685" s="42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5" s="427" t="str">
        <f>IF(ISBLANK(INDEX('Policy Characteristics'!K:K,MATCH($C685,'Policy Characteristics'!$C:$C,0))),"",INDEX('Policy Characteristics'!K:K,MATCH($C685,'Policy Characteristics'!$C:$C,0)))</f>
        <v>industry-ag-main.html#fuel-switching</v>
      </c>
      <c r="R685" s="427" t="str">
        <f>IF(ISBLANK(INDEX('Policy Characteristics'!L:L,MATCH($C685,'Policy Characteristics'!$C:$C,0))),"",INDEX('Policy Characteristics'!L:L,MATCH($C685,'Policy Characteristics'!$C:$C,0)))</f>
        <v>industry-elec-and-hydrogen.html</v>
      </c>
    </row>
    <row r="686" spans="1:18" x14ac:dyDescent="0.75">
      <c r="A686" s="427" t="str">
        <f>IF(ISBLANK(INDEX('Policy Characteristics'!A:A,MATCH($C686,'Policy Characteristics'!$C:$C,0))),"",INDEX('Policy Characteristics'!A:A,MATCH($C686,'Policy Characteristics'!$C:$C,0)))</f>
        <v>Industry</v>
      </c>
      <c r="B686" s="427" t="str">
        <f>IF(ISBLANK(INDEX('Policy Characteristics'!B:B,MATCH($C686,'Policy Characteristics'!$C:$C,0))),"",INDEX('Policy Characteristics'!B:B,MATCH($C686,'Policy Characteristics'!$C:$C,0)))</f>
        <v>Electrification + Hydrogen</v>
      </c>
      <c r="C686" s="431" t="str">
        <f t="shared" si="36"/>
        <v>Fraction of Industrial Fuel Use Shifted to Other Fuels</v>
      </c>
      <c r="D686" s="9" t="s">
        <v>3255</v>
      </c>
      <c r="E686" s="53" t="s">
        <v>2481</v>
      </c>
      <c r="F686" s="211" t="s">
        <v>3219</v>
      </c>
      <c r="G686" s="53" t="s">
        <v>3280</v>
      </c>
      <c r="H686" s="54">
        <v>1239</v>
      </c>
      <c r="I686" s="53" t="s">
        <v>46</v>
      </c>
      <c r="J686" s="429" t="str">
        <f>IF(ISBLANK(INDEX('Policy Characteristics'!D:D,MATCH($C686,'Policy Characteristics'!$C:$C,0))),"",INDEX('Policy Characteristics'!D:D,MATCH($C686,'Policy Characteristics'!$C:$C,0)))</f>
        <v>Electrification + Hydrogen</v>
      </c>
      <c r="K686" s="427" t="str">
        <f>IF(ISBLANK(INDEX('Policy Characteristics'!E:E,MATCH($C686,'Policy Characteristics'!$C:$C,0))),"",INDEX('Policy Characteristics'!E:E,MATCH($C686,'Policy Characteristics'!$C:$C,0)))</f>
        <v>indst fuel type shifting</v>
      </c>
      <c r="L686" s="450">
        <f>IF(ISBLANK(INDEX('Policy Characteristics'!F:F,MATCH($C686,'Policy Characteristics'!$C:$C,0))),"",INDEX('Policy Characteristics'!F:F,MATCH($C686,'Policy Characteristics'!$C:$C,0)))</f>
        <v>0</v>
      </c>
      <c r="M686" s="450">
        <f>IF(ISBLANK(INDEX('Policy Characteristics'!G:G,MATCH($C686,'Policy Characteristics'!$C:$C,0))),"",INDEX('Policy Characteristics'!G:G,MATCH($C686,'Policy Characteristics'!$C:$C,0)))</f>
        <v>1</v>
      </c>
      <c r="N686" s="450">
        <f>IF(ISBLANK(INDEX('Policy Characteristics'!H:H,MATCH($C686,'Policy Characteristics'!$C:$C,0))),"",INDEX('Policy Characteristics'!H:H,MATCH($C686,'Policy Characteristics'!$C:$C,0)))</f>
        <v>0.01</v>
      </c>
      <c r="O686" s="427" t="str">
        <f>IF(ISBLANK(INDEX('Policy Characteristics'!I:I,MATCH($C686,'Policy Characteristics'!$C:$C,0))),"",INDEX('Policy Characteristics'!I:I,MATCH($C686,'Policy Characteristics'!$C:$C,0)))</f>
        <v>% of fuel shifted</v>
      </c>
      <c r="P686" s="42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6" s="427" t="str">
        <f>IF(ISBLANK(INDEX('Policy Characteristics'!K:K,MATCH($C686,'Policy Characteristics'!$C:$C,0))),"",INDEX('Policy Characteristics'!K:K,MATCH($C686,'Policy Characteristics'!$C:$C,0)))</f>
        <v>industry-ag-main.html#fuel-switching</v>
      </c>
      <c r="R686" s="427" t="str">
        <f>IF(ISBLANK(INDEX('Policy Characteristics'!L:L,MATCH($C686,'Policy Characteristics'!$C:$C,0))),"",INDEX('Policy Characteristics'!L:L,MATCH($C686,'Policy Characteristics'!$C:$C,0)))</f>
        <v>industry-elec-and-hydrogen.html</v>
      </c>
    </row>
    <row r="687" spans="1:18" x14ac:dyDescent="0.75">
      <c r="A687" s="427" t="str">
        <f>IF(ISBLANK(INDEX('Policy Characteristics'!A:A,MATCH($C687,'Policy Characteristics'!$C:$C,0))),"",INDEX('Policy Characteristics'!A:A,MATCH($C687,'Policy Characteristics'!$C:$C,0)))</f>
        <v>Industry</v>
      </c>
      <c r="B687" s="427" t="str">
        <f>IF(ISBLANK(INDEX('Policy Characteristics'!B:B,MATCH($C687,'Policy Characteristics'!$C:$C,0))),"",INDEX('Policy Characteristics'!B:B,MATCH($C687,'Policy Characteristics'!$C:$C,0)))</f>
        <v>Electrification + Hydrogen</v>
      </c>
      <c r="C687" s="431" t="str">
        <f t="shared" si="36"/>
        <v>Fraction of Industrial Fuel Use Shifted to Other Fuels</v>
      </c>
      <c r="D687" s="9" t="s">
        <v>3255</v>
      </c>
      <c r="E687" s="53" t="s">
        <v>2482</v>
      </c>
      <c r="F687" s="211" t="s">
        <v>3219</v>
      </c>
      <c r="G687" s="53" t="s">
        <v>3281</v>
      </c>
      <c r="H687" s="54">
        <v>1240</v>
      </c>
      <c r="I687" s="53" t="s">
        <v>46</v>
      </c>
      <c r="J687" s="429" t="str">
        <f>IF(ISBLANK(INDEX('Policy Characteristics'!D:D,MATCH($C687,'Policy Characteristics'!$C:$C,0))),"",INDEX('Policy Characteristics'!D:D,MATCH($C687,'Policy Characteristics'!$C:$C,0)))</f>
        <v>Electrification + Hydrogen</v>
      </c>
      <c r="K687" s="427" t="str">
        <f>IF(ISBLANK(INDEX('Policy Characteristics'!E:E,MATCH($C687,'Policy Characteristics'!$C:$C,0))),"",INDEX('Policy Characteristics'!E:E,MATCH($C687,'Policy Characteristics'!$C:$C,0)))</f>
        <v>indst fuel type shifting</v>
      </c>
      <c r="L687" s="450">
        <f>IF(ISBLANK(INDEX('Policy Characteristics'!F:F,MATCH($C687,'Policy Characteristics'!$C:$C,0))),"",INDEX('Policy Characteristics'!F:F,MATCH($C687,'Policy Characteristics'!$C:$C,0)))</f>
        <v>0</v>
      </c>
      <c r="M687" s="450">
        <f>IF(ISBLANK(INDEX('Policy Characteristics'!G:G,MATCH($C687,'Policy Characteristics'!$C:$C,0))),"",INDEX('Policy Characteristics'!G:G,MATCH($C687,'Policy Characteristics'!$C:$C,0)))</f>
        <v>1</v>
      </c>
      <c r="N687" s="450">
        <f>IF(ISBLANK(INDEX('Policy Characteristics'!H:H,MATCH($C687,'Policy Characteristics'!$C:$C,0))),"",INDEX('Policy Characteristics'!H:H,MATCH($C687,'Policy Characteristics'!$C:$C,0)))</f>
        <v>0.01</v>
      </c>
      <c r="O687" s="427" t="str">
        <f>IF(ISBLANK(INDEX('Policy Characteristics'!I:I,MATCH($C687,'Policy Characteristics'!$C:$C,0))),"",INDEX('Policy Characteristics'!I:I,MATCH($C687,'Policy Characteristics'!$C:$C,0)))</f>
        <v>% of fuel shifted</v>
      </c>
      <c r="P687" s="42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7" s="427" t="str">
        <f>IF(ISBLANK(INDEX('Policy Characteristics'!K:K,MATCH($C687,'Policy Characteristics'!$C:$C,0))),"",INDEX('Policy Characteristics'!K:K,MATCH($C687,'Policy Characteristics'!$C:$C,0)))</f>
        <v>industry-ag-main.html#fuel-switching</v>
      </c>
      <c r="R687" s="427" t="str">
        <f>IF(ISBLANK(INDEX('Policy Characteristics'!L:L,MATCH($C687,'Policy Characteristics'!$C:$C,0))),"",INDEX('Policy Characteristics'!L:L,MATCH($C687,'Policy Characteristics'!$C:$C,0)))</f>
        <v>industry-elec-and-hydrogen.html</v>
      </c>
    </row>
    <row r="688" spans="1:18" x14ac:dyDescent="0.75">
      <c r="A688" s="427" t="str">
        <f>IF(ISBLANK(INDEX('Policy Characteristics'!A:A,MATCH($C688,'Policy Characteristics'!$C:$C,0))),"",INDEX('Policy Characteristics'!A:A,MATCH($C688,'Policy Characteristics'!$C:$C,0)))</f>
        <v>Industry</v>
      </c>
      <c r="B688" s="427" t="str">
        <f>IF(ISBLANK(INDEX('Policy Characteristics'!B:B,MATCH($C688,'Policy Characteristics'!$C:$C,0))),"",INDEX('Policy Characteristics'!B:B,MATCH($C688,'Policy Characteristics'!$C:$C,0)))</f>
        <v>Electrification + Hydrogen</v>
      </c>
      <c r="C688" s="431" t="str">
        <f t="shared" ref="C688:C689" si="37">C$655</f>
        <v>Fraction of Industrial Fuel Use Shifted to Other Fuels</v>
      </c>
      <c r="D688" s="9" t="s">
        <v>3255</v>
      </c>
      <c r="E688" s="53" t="s">
        <v>2483</v>
      </c>
      <c r="F688" s="211" t="s">
        <v>3219</v>
      </c>
      <c r="G688" s="53" t="s">
        <v>3282</v>
      </c>
      <c r="H688" s="54">
        <v>1241</v>
      </c>
      <c r="I688" s="53" t="s">
        <v>46</v>
      </c>
      <c r="J688" s="429" t="str">
        <f>IF(ISBLANK(INDEX('Policy Characteristics'!D:D,MATCH($C688,'Policy Characteristics'!$C:$C,0))),"",INDEX('Policy Characteristics'!D:D,MATCH($C688,'Policy Characteristics'!$C:$C,0)))</f>
        <v>Electrification + Hydrogen</v>
      </c>
      <c r="K688" s="427" t="str">
        <f>IF(ISBLANK(INDEX('Policy Characteristics'!E:E,MATCH($C688,'Policy Characteristics'!$C:$C,0))),"",INDEX('Policy Characteristics'!E:E,MATCH($C688,'Policy Characteristics'!$C:$C,0)))</f>
        <v>indst fuel type shifting</v>
      </c>
      <c r="L688" s="450">
        <f>IF(ISBLANK(INDEX('Policy Characteristics'!F:F,MATCH($C688,'Policy Characteristics'!$C:$C,0))),"",INDEX('Policy Characteristics'!F:F,MATCH($C688,'Policy Characteristics'!$C:$C,0)))</f>
        <v>0</v>
      </c>
      <c r="M688" s="450">
        <f>IF(ISBLANK(INDEX('Policy Characteristics'!G:G,MATCH($C688,'Policy Characteristics'!$C:$C,0))),"",INDEX('Policy Characteristics'!G:G,MATCH($C688,'Policy Characteristics'!$C:$C,0)))</f>
        <v>1</v>
      </c>
      <c r="N688" s="450">
        <f>IF(ISBLANK(INDEX('Policy Characteristics'!H:H,MATCH($C688,'Policy Characteristics'!$C:$C,0))),"",INDEX('Policy Characteristics'!H:H,MATCH($C688,'Policy Characteristics'!$C:$C,0)))</f>
        <v>0.01</v>
      </c>
      <c r="O688" s="427" t="str">
        <f>IF(ISBLANK(INDEX('Policy Characteristics'!I:I,MATCH($C688,'Policy Characteristics'!$C:$C,0))),"",INDEX('Policy Characteristics'!I:I,MATCH($C688,'Policy Characteristics'!$C:$C,0)))</f>
        <v>% of fuel shifted</v>
      </c>
      <c r="P688" s="42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8" s="427" t="str">
        <f>IF(ISBLANK(INDEX('Policy Characteristics'!K:K,MATCH($C688,'Policy Characteristics'!$C:$C,0))),"",INDEX('Policy Characteristics'!K:K,MATCH($C688,'Policy Characteristics'!$C:$C,0)))</f>
        <v>industry-ag-main.html#fuel-switching</v>
      </c>
      <c r="R688" s="427" t="str">
        <f>IF(ISBLANK(INDEX('Policy Characteristics'!L:L,MATCH($C688,'Policy Characteristics'!$C:$C,0))),"",INDEX('Policy Characteristics'!L:L,MATCH($C688,'Policy Characteristics'!$C:$C,0)))</f>
        <v>industry-elec-and-hydrogen.html</v>
      </c>
    </row>
    <row r="689" spans="1:18" x14ac:dyDescent="0.75">
      <c r="A689" s="427" t="str">
        <f>IF(ISBLANK(INDEX('Policy Characteristics'!A:A,MATCH($C689,'Policy Characteristics'!$C:$C,0))),"",INDEX('Policy Characteristics'!A:A,MATCH($C689,'Policy Characteristics'!$C:$C,0)))</f>
        <v>Industry</v>
      </c>
      <c r="B689" s="427" t="str">
        <f>IF(ISBLANK(INDEX('Policy Characteristics'!B:B,MATCH($C689,'Policy Characteristics'!$C:$C,0))),"",INDEX('Policy Characteristics'!B:B,MATCH($C689,'Policy Characteristics'!$C:$C,0)))</f>
        <v>Electrification + Hydrogen</v>
      </c>
      <c r="C689" s="431" t="str">
        <f t="shared" si="37"/>
        <v>Fraction of Industrial Fuel Use Shifted to Other Fuels</v>
      </c>
      <c r="D689" s="9" t="s">
        <v>3255</v>
      </c>
      <c r="E689" s="53" t="s">
        <v>2484</v>
      </c>
      <c r="F689" s="211" t="s">
        <v>3219</v>
      </c>
      <c r="G689" s="53" t="s">
        <v>3283</v>
      </c>
      <c r="H689" s="54">
        <v>1242</v>
      </c>
      <c r="I689" s="53" t="s">
        <v>46</v>
      </c>
      <c r="J689" s="429" t="str">
        <f>IF(ISBLANK(INDEX('Policy Characteristics'!D:D,MATCH($C689,'Policy Characteristics'!$C:$C,0))),"",INDEX('Policy Characteristics'!D:D,MATCH($C689,'Policy Characteristics'!$C:$C,0)))</f>
        <v>Electrification + Hydrogen</v>
      </c>
      <c r="K689" s="427" t="str">
        <f>IF(ISBLANK(INDEX('Policy Characteristics'!E:E,MATCH($C689,'Policy Characteristics'!$C:$C,0))),"",INDEX('Policy Characteristics'!E:E,MATCH($C689,'Policy Characteristics'!$C:$C,0)))</f>
        <v>indst fuel type shifting</v>
      </c>
      <c r="L689" s="450">
        <f>IF(ISBLANK(INDEX('Policy Characteristics'!F:F,MATCH($C689,'Policy Characteristics'!$C:$C,0))),"",INDEX('Policy Characteristics'!F:F,MATCH($C689,'Policy Characteristics'!$C:$C,0)))</f>
        <v>0</v>
      </c>
      <c r="M689" s="450">
        <f>IF(ISBLANK(INDEX('Policy Characteristics'!G:G,MATCH($C689,'Policy Characteristics'!$C:$C,0))),"",INDEX('Policy Characteristics'!G:G,MATCH($C689,'Policy Characteristics'!$C:$C,0)))</f>
        <v>1</v>
      </c>
      <c r="N689" s="450">
        <f>IF(ISBLANK(INDEX('Policy Characteristics'!H:H,MATCH($C689,'Policy Characteristics'!$C:$C,0))),"",INDEX('Policy Characteristics'!H:H,MATCH($C689,'Policy Characteristics'!$C:$C,0)))</f>
        <v>0.01</v>
      </c>
      <c r="O689" s="427" t="str">
        <f>IF(ISBLANK(INDEX('Policy Characteristics'!I:I,MATCH($C689,'Policy Characteristics'!$C:$C,0))),"",INDEX('Policy Characteristics'!I:I,MATCH($C689,'Policy Characteristics'!$C:$C,0)))</f>
        <v>% of fuel shifted</v>
      </c>
      <c r="P689" s="42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9" s="427" t="str">
        <f>IF(ISBLANK(INDEX('Policy Characteristics'!K:K,MATCH($C689,'Policy Characteristics'!$C:$C,0))),"",INDEX('Policy Characteristics'!K:K,MATCH($C689,'Policy Characteristics'!$C:$C,0)))</f>
        <v>industry-ag-main.html#fuel-switching</v>
      </c>
      <c r="R689" s="427" t="str">
        <f>IF(ISBLANK(INDEX('Policy Characteristics'!L:L,MATCH($C689,'Policy Characteristics'!$C:$C,0))),"",INDEX('Policy Characteristics'!L:L,MATCH($C689,'Policy Characteristics'!$C:$C,0)))</f>
        <v>industry-elec-and-hydrogen.html</v>
      </c>
    </row>
    <row r="690" spans="1:18" x14ac:dyDescent="0.75">
      <c r="A690" s="427" t="str">
        <f>IF(ISBLANK(INDEX('Policy Characteristics'!A:A,MATCH($C690,'Policy Characteristics'!$C:$C,0))),"",INDEX('Policy Characteristics'!A:A,MATCH($C690,'Policy Characteristics'!$C:$C,0)))</f>
        <v>Industry</v>
      </c>
      <c r="B690" s="427" t="str">
        <f>IF(ISBLANK(INDEX('Policy Characteristics'!B:B,MATCH($C690,'Policy Characteristics'!$C:$C,0))),"",INDEX('Policy Characteristics'!B:B,MATCH($C690,'Policy Characteristics'!$C:$C,0)))</f>
        <v>Electrification + Hydrogen</v>
      </c>
      <c r="C690" s="431" t="str">
        <f t="shared" ref="C690:C735" si="38">C$655</f>
        <v>Fraction of Industrial Fuel Use Shifted to Other Fuels</v>
      </c>
      <c r="D690" s="9" t="s">
        <v>3255</v>
      </c>
      <c r="E690" s="53" t="s">
        <v>2485</v>
      </c>
      <c r="F690" s="211" t="s">
        <v>3219</v>
      </c>
      <c r="G690" s="53" t="s">
        <v>3284</v>
      </c>
      <c r="H690" s="54">
        <v>1243</v>
      </c>
      <c r="I690" s="53" t="s">
        <v>46</v>
      </c>
      <c r="J690" s="429" t="str">
        <f>IF(ISBLANK(INDEX('Policy Characteristics'!D:D,MATCH($C690,'Policy Characteristics'!$C:$C,0))),"",INDEX('Policy Characteristics'!D:D,MATCH($C690,'Policy Characteristics'!$C:$C,0)))</f>
        <v>Electrification + Hydrogen</v>
      </c>
      <c r="K690" s="427" t="str">
        <f>IF(ISBLANK(INDEX('Policy Characteristics'!E:E,MATCH($C690,'Policy Characteristics'!$C:$C,0))),"",INDEX('Policy Characteristics'!E:E,MATCH($C690,'Policy Characteristics'!$C:$C,0)))</f>
        <v>indst fuel type shifting</v>
      </c>
      <c r="L690" s="450">
        <f>IF(ISBLANK(INDEX('Policy Characteristics'!F:F,MATCH($C690,'Policy Characteristics'!$C:$C,0))),"",INDEX('Policy Characteristics'!F:F,MATCH($C690,'Policy Characteristics'!$C:$C,0)))</f>
        <v>0</v>
      </c>
      <c r="M690" s="450">
        <f>IF(ISBLANK(INDEX('Policy Characteristics'!G:G,MATCH($C690,'Policy Characteristics'!$C:$C,0))),"",INDEX('Policy Characteristics'!G:G,MATCH($C690,'Policy Characteristics'!$C:$C,0)))</f>
        <v>1</v>
      </c>
      <c r="N690" s="450">
        <f>IF(ISBLANK(INDEX('Policy Characteristics'!H:H,MATCH($C690,'Policy Characteristics'!$C:$C,0))),"",INDEX('Policy Characteristics'!H:H,MATCH($C690,'Policy Characteristics'!$C:$C,0)))</f>
        <v>0.01</v>
      </c>
      <c r="O690" s="427" t="str">
        <f>IF(ISBLANK(INDEX('Policy Characteristics'!I:I,MATCH($C690,'Policy Characteristics'!$C:$C,0))),"",INDEX('Policy Characteristics'!I:I,MATCH($C690,'Policy Characteristics'!$C:$C,0)))</f>
        <v>% of fuel shifted</v>
      </c>
      <c r="P690" s="42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0" s="427" t="str">
        <f>IF(ISBLANK(INDEX('Policy Characteristics'!K:K,MATCH($C690,'Policy Characteristics'!$C:$C,0))),"",INDEX('Policy Characteristics'!K:K,MATCH($C690,'Policy Characteristics'!$C:$C,0)))</f>
        <v>industry-ag-main.html#fuel-switching</v>
      </c>
      <c r="R690" s="427" t="str">
        <f>IF(ISBLANK(INDEX('Policy Characteristics'!L:L,MATCH($C690,'Policy Characteristics'!$C:$C,0))),"",INDEX('Policy Characteristics'!L:L,MATCH($C690,'Policy Characteristics'!$C:$C,0)))</f>
        <v>industry-elec-and-hydrogen.html</v>
      </c>
    </row>
    <row r="691" spans="1:18" x14ac:dyDescent="0.75">
      <c r="A691" s="427" t="str">
        <f>IF(ISBLANK(INDEX('Policy Characteristics'!A:A,MATCH($C691,'Policy Characteristics'!$C:$C,0))),"",INDEX('Policy Characteristics'!A:A,MATCH($C691,'Policy Characteristics'!$C:$C,0)))</f>
        <v>Industry</v>
      </c>
      <c r="B691" s="427" t="str">
        <f>IF(ISBLANK(INDEX('Policy Characteristics'!B:B,MATCH($C691,'Policy Characteristics'!$C:$C,0))),"",INDEX('Policy Characteristics'!B:B,MATCH($C691,'Policy Characteristics'!$C:$C,0)))</f>
        <v>Electrification + Hydrogen</v>
      </c>
      <c r="C691" s="431" t="str">
        <f t="shared" si="38"/>
        <v>Fraction of Industrial Fuel Use Shifted to Other Fuels</v>
      </c>
      <c r="D691" s="9" t="s">
        <v>3255</v>
      </c>
      <c r="E691" s="53" t="s">
        <v>2837</v>
      </c>
      <c r="F691" s="211" t="s">
        <v>3219</v>
      </c>
      <c r="G691" s="53" t="s">
        <v>3285</v>
      </c>
      <c r="H691" s="54">
        <v>1244</v>
      </c>
      <c r="I691" s="53" t="s">
        <v>46</v>
      </c>
      <c r="J691" s="429" t="str">
        <f>IF(ISBLANK(INDEX('Policy Characteristics'!D:D,MATCH($C691,'Policy Characteristics'!$C:$C,0))),"",INDEX('Policy Characteristics'!D:D,MATCH($C691,'Policy Characteristics'!$C:$C,0)))</f>
        <v>Electrification + Hydrogen</v>
      </c>
      <c r="K691" s="427" t="str">
        <f>IF(ISBLANK(INDEX('Policy Characteristics'!E:E,MATCH($C691,'Policy Characteristics'!$C:$C,0))),"",INDEX('Policy Characteristics'!E:E,MATCH($C691,'Policy Characteristics'!$C:$C,0)))</f>
        <v>indst fuel type shifting</v>
      </c>
      <c r="L691" s="450">
        <f>IF(ISBLANK(INDEX('Policy Characteristics'!F:F,MATCH($C691,'Policy Characteristics'!$C:$C,0))),"",INDEX('Policy Characteristics'!F:F,MATCH($C691,'Policy Characteristics'!$C:$C,0)))</f>
        <v>0</v>
      </c>
      <c r="M691" s="450">
        <f>IF(ISBLANK(INDEX('Policy Characteristics'!G:G,MATCH($C691,'Policy Characteristics'!$C:$C,0))),"",INDEX('Policy Characteristics'!G:G,MATCH($C691,'Policy Characteristics'!$C:$C,0)))</f>
        <v>1</v>
      </c>
      <c r="N691" s="450">
        <f>IF(ISBLANK(INDEX('Policy Characteristics'!H:H,MATCH($C691,'Policy Characteristics'!$C:$C,0))),"",INDEX('Policy Characteristics'!H:H,MATCH($C691,'Policy Characteristics'!$C:$C,0)))</f>
        <v>0.01</v>
      </c>
      <c r="O691" s="427" t="str">
        <f>IF(ISBLANK(INDEX('Policy Characteristics'!I:I,MATCH($C691,'Policy Characteristics'!$C:$C,0))),"",INDEX('Policy Characteristics'!I:I,MATCH($C691,'Policy Characteristics'!$C:$C,0)))</f>
        <v>% of fuel shifted</v>
      </c>
      <c r="P691" s="42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1" s="427" t="str">
        <f>IF(ISBLANK(INDEX('Policy Characteristics'!K:K,MATCH($C691,'Policy Characteristics'!$C:$C,0))),"",INDEX('Policy Characteristics'!K:K,MATCH($C691,'Policy Characteristics'!$C:$C,0)))</f>
        <v>industry-ag-main.html#fuel-switching</v>
      </c>
      <c r="R691" s="427" t="str">
        <f>IF(ISBLANK(INDEX('Policy Characteristics'!L:L,MATCH($C691,'Policy Characteristics'!$C:$C,0))),"",INDEX('Policy Characteristics'!L:L,MATCH($C691,'Policy Characteristics'!$C:$C,0)))</f>
        <v>industry-elec-and-hydrogen.html</v>
      </c>
    </row>
    <row r="692" spans="1:18" x14ac:dyDescent="0.75">
      <c r="A692" s="427" t="str">
        <f>IF(ISBLANK(INDEX('Policy Characteristics'!A:A,MATCH($C692,'Policy Characteristics'!$C:$C,0))),"",INDEX('Policy Characteristics'!A:A,MATCH($C692,'Policy Characteristics'!$C:$C,0)))</f>
        <v>Industry</v>
      </c>
      <c r="B692" s="427" t="str">
        <f>IF(ISBLANK(INDEX('Policy Characteristics'!B:B,MATCH($C692,'Policy Characteristics'!$C:$C,0))),"",INDEX('Policy Characteristics'!B:B,MATCH($C692,'Policy Characteristics'!$C:$C,0)))</f>
        <v>Electrification + Hydrogen</v>
      </c>
      <c r="C692" s="431" t="str">
        <f t="shared" si="38"/>
        <v>Fraction of Industrial Fuel Use Shifted to Other Fuels</v>
      </c>
      <c r="D692" s="9" t="s">
        <v>3255</v>
      </c>
      <c r="E692" s="53" t="s">
        <v>2838</v>
      </c>
      <c r="F692" s="211" t="s">
        <v>3219</v>
      </c>
      <c r="G692" s="53" t="s">
        <v>3286</v>
      </c>
      <c r="H692" s="54">
        <v>1245</v>
      </c>
      <c r="I692" s="53" t="s">
        <v>46</v>
      </c>
      <c r="J692" s="429" t="str">
        <f>IF(ISBLANK(INDEX('Policy Characteristics'!D:D,MATCH($C692,'Policy Characteristics'!$C:$C,0))),"",INDEX('Policy Characteristics'!D:D,MATCH($C692,'Policy Characteristics'!$C:$C,0)))</f>
        <v>Electrification + Hydrogen</v>
      </c>
      <c r="K692" s="427" t="str">
        <f>IF(ISBLANK(INDEX('Policy Characteristics'!E:E,MATCH($C692,'Policy Characteristics'!$C:$C,0))),"",INDEX('Policy Characteristics'!E:E,MATCH($C692,'Policy Characteristics'!$C:$C,0)))</f>
        <v>indst fuel type shifting</v>
      </c>
      <c r="L692" s="450">
        <f>IF(ISBLANK(INDEX('Policy Characteristics'!F:F,MATCH($C692,'Policy Characteristics'!$C:$C,0))),"",INDEX('Policy Characteristics'!F:F,MATCH($C692,'Policy Characteristics'!$C:$C,0)))</f>
        <v>0</v>
      </c>
      <c r="M692" s="450">
        <f>IF(ISBLANK(INDEX('Policy Characteristics'!G:G,MATCH($C692,'Policy Characteristics'!$C:$C,0))),"",INDEX('Policy Characteristics'!G:G,MATCH($C692,'Policy Characteristics'!$C:$C,0)))</f>
        <v>1</v>
      </c>
      <c r="N692" s="450">
        <f>IF(ISBLANK(INDEX('Policy Characteristics'!H:H,MATCH($C692,'Policy Characteristics'!$C:$C,0))),"",INDEX('Policy Characteristics'!H:H,MATCH($C692,'Policy Characteristics'!$C:$C,0)))</f>
        <v>0.01</v>
      </c>
      <c r="O692" s="427" t="str">
        <f>IF(ISBLANK(INDEX('Policy Characteristics'!I:I,MATCH($C692,'Policy Characteristics'!$C:$C,0))),"",INDEX('Policy Characteristics'!I:I,MATCH($C692,'Policy Characteristics'!$C:$C,0)))</f>
        <v>% of fuel shifted</v>
      </c>
      <c r="P692" s="42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2" s="427" t="str">
        <f>IF(ISBLANK(INDEX('Policy Characteristics'!K:K,MATCH($C692,'Policy Characteristics'!$C:$C,0))),"",INDEX('Policy Characteristics'!K:K,MATCH($C692,'Policy Characteristics'!$C:$C,0)))</f>
        <v>industry-ag-main.html#fuel-switching</v>
      </c>
      <c r="R692" s="427" t="str">
        <f>IF(ISBLANK(INDEX('Policy Characteristics'!L:L,MATCH($C692,'Policy Characteristics'!$C:$C,0))),"",INDEX('Policy Characteristics'!L:L,MATCH($C692,'Policy Characteristics'!$C:$C,0)))</f>
        <v>industry-elec-and-hydrogen.html</v>
      </c>
    </row>
    <row r="693" spans="1:18" x14ac:dyDescent="0.75">
      <c r="A693" s="427" t="str">
        <f>IF(ISBLANK(INDEX('Policy Characteristics'!A:A,MATCH($C693,'Policy Characteristics'!$C:$C,0))),"",INDEX('Policy Characteristics'!A:A,MATCH($C693,'Policy Characteristics'!$C:$C,0)))</f>
        <v>Industry</v>
      </c>
      <c r="B693" s="427" t="str">
        <f>IF(ISBLANK(INDEX('Policy Characteristics'!B:B,MATCH($C693,'Policy Characteristics'!$C:$C,0))),"",INDEX('Policy Characteristics'!B:B,MATCH($C693,'Policy Characteristics'!$C:$C,0)))</f>
        <v>Electrification + Hydrogen</v>
      </c>
      <c r="C693" s="431" t="str">
        <f t="shared" si="38"/>
        <v>Fraction of Industrial Fuel Use Shifted to Other Fuels</v>
      </c>
      <c r="D693" s="9" t="s">
        <v>3255</v>
      </c>
      <c r="E693" s="53" t="s">
        <v>2839</v>
      </c>
      <c r="F693" s="211" t="s">
        <v>3219</v>
      </c>
      <c r="G693" s="53" t="s">
        <v>3287</v>
      </c>
      <c r="H693" s="54">
        <v>1246</v>
      </c>
      <c r="I693" s="53" t="s">
        <v>46</v>
      </c>
      <c r="J693" s="429" t="str">
        <f>IF(ISBLANK(INDEX('Policy Characteristics'!D:D,MATCH($C693,'Policy Characteristics'!$C:$C,0))),"",INDEX('Policy Characteristics'!D:D,MATCH($C693,'Policy Characteristics'!$C:$C,0)))</f>
        <v>Electrification + Hydrogen</v>
      </c>
      <c r="K693" s="427" t="str">
        <f>IF(ISBLANK(INDEX('Policy Characteristics'!E:E,MATCH($C693,'Policy Characteristics'!$C:$C,0))),"",INDEX('Policy Characteristics'!E:E,MATCH($C693,'Policy Characteristics'!$C:$C,0)))</f>
        <v>indst fuel type shifting</v>
      </c>
      <c r="L693" s="450">
        <f>IF(ISBLANK(INDEX('Policy Characteristics'!F:F,MATCH($C693,'Policy Characteristics'!$C:$C,0))),"",INDEX('Policy Characteristics'!F:F,MATCH($C693,'Policy Characteristics'!$C:$C,0)))</f>
        <v>0</v>
      </c>
      <c r="M693" s="450">
        <f>IF(ISBLANK(INDEX('Policy Characteristics'!G:G,MATCH($C693,'Policy Characteristics'!$C:$C,0))),"",INDEX('Policy Characteristics'!G:G,MATCH($C693,'Policy Characteristics'!$C:$C,0)))</f>
        <v>1</v>
      </c>
      <c r="N693" s="450">
        <f>IF(ISBLANK(INDEX('Policy Characteristics'!H:H,MATCH($C693,'Policy Characteristics'!$C:$C,0))),"",INDEX('Policy Characteristics'!H:H,MATCH($C693,'Policy Characteristics'!$C:$C,0)))</f>
        <v>0.01</v>
      </c>
      <c r="O693" s="427" t="str">
        <f>IF(ISBLANK(INDEX('Policy Characteristics'!I:I,MATCH($C693,'Policy Characteristics'!$C:$C,0))),"",INDEX('Policy Characteristics'!I:I,MATCH($C693,'Policy Characteristics'!$C:$C,0)))</f>
        <v>% of fuel shifted</v>
      </c>
      <c r="P693" s="42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3" s="427" t="str">
        <f>IF(ISBLANK(INDEX('Policy Characteristics'!K:K,MATCH($C693,'Policy Characteristics'!$C:$C,0))),"",INDEX('Policy Characteristics'!K:K,MATCH($C693,'Policy Characteristics'!$C:$C,0)))</f>
        <v>industry-ag-main.html#fuel-switching</v>
      </c>
      <c r="R693" s="427" t="str">
        <f>IF(ISBLANK(INDEX('Policy Characteristics'!L:L,MATCH($C693,'Policy Characteristics'!$C:$C,0))),"",INDEX('Policy Characteristics'!L:L,MATCH($C693,'Policy Characteristics'!$C:$C,0)))</f>
        <v>industry-elec-and-hydrogen.html</v>
      </c>
    </row>
    <row r="694" spans="1:18" x14ac:dyDescent="0.75">
      <c r="A694" s="427" t="str">
        <f>IF(ISBLANK(INDEX('Policy Characteristics'!A:A,MATCH($C694,'Policy Characteristics'!$C:$C,0))),"",INDEX('Policy Characteristics'!A:A,MATCH($C694,'Policy Characteristics'!$C:$C,0)))</f>
        <v>Industry</v>
      </c>
      <c r="B694" s="427" t="str">
        <f>IF(ISBLANK(INDEX('Policy Characteristics'!B:B,MATCH($C694,'Policy Characteristics'!$C:$C,0))),"",INDEX('Policy Characteristics'!B:B,MATCH($C694,'Policy Characteristics'!$C:$C,0)))</f>
        <v>Electrification + Hydrogen</v>
      </c>
      <c r="C694" s="431" t="str">
        <f t="shared" si="38"/>
        <v>Fraction of Industrial Fuel Use Shifted to Other Fuels</v>
      </c>
      <c r="D694" s="9" t="s">
        <v>3255</v>
      </c>
      <c r="E694" s="53" t="s">
        <v>2836</v>
      </c>
      <c r="F694" s="211" t="s">
        <v>3219</v>
      </c>
      <c r="G694" s="53" t="s">
        <v>3288</v>
      </c>
      <c r="H694" s="54">
        <v>1247</v>
      </c>
      <c r="I694" s="53" t="s">
        <v>45</v>
      </c>
      <c r="J694" s="429" t="str">
        <f>IF(ISBLANK(INDEX('Policy Characteristics'!D:D,MATCH($C694,'Policy Characteristics'!$C:$C,0))),"",INDEX('Policy Characteristics'!D:D,MATCH($C694,'Policy Characteristics'!$C:$C,0)))</f>
        <v>Electrification + Hydrogen</v>
      </c>
      <c r="K694" s="427" t="str">
        <f>IF(ISBLANK(INDEX('Policy Characteristics'!E:E,MATCH($C694,'Policy Characteristics'!$C:$C,0))),"",INDEX('Policy Characteristics'!E:E,MATCH($C694,'Policy Characteristics'!$C:$C,0)))</f>
        <v>indst fuel type shifting</v>
      </c>
      <c r="L694" s="450">
        <f>IF(ISBLANK(INDEX('Policy Characteristics'!F:F,MATCH($C694,'Policy Characteristics'!$C:$C,0))),"",INDEX('Policy Characteristics'!F:F,MATCH($C694,'Policy Characteristics'!$C:$C,0)))</f>
        <v>0</v>
      </c>
      <c r="M694" s="450">
        <f>IF(ISBLANK(INDEX('Policy Characteristics'!G:G,MATCH($C694,'Policy Characteristics'!$C:$C,0))),"",INDEX('Policy Characteristics'!G:G,MATCH($C694,'Policy Characteristics'!$C:$C,0)))</f>
        <v>1</v>
      </c>
      <c r="N694" s="450">
        <f>IF(ISBLANK(INDEX('Policy Characteristics'!H:H,MATCH($C694,'Policy Characteristics'!$C:$C,0))),"",INDEX('Policy Characteristics'!H:H,MATCH($C694,'Policy Characteristics'!$C:$C,0)))</f>
        <v>0.01</v>
      </c>
      <c r="O694" s="427" t="str">
        <f>IF(ISBLANK(INDEX('Policy Characteristics'!I:I,MATCH($C694,'Policy Characteristics'!$C:$C,0))),"",INDEX('Policy Characteristics'!I:I,MATCH($C694,'Policy Characteristics'!$C:$C,0)))</f>
        <v>% of fuel shifted</v>
      </c>
      <c r="P694" s="42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4" s="427" t="str">
        <f>IF(ISBLANK(INDEX('Policy Characteristics'!K:K,MATCH($C694,'Policy Characteristics'!$C:$C,0))),"",INDEX('Policy Characteristics'!K:K,MATCH($C694,'Policy Characteristics'!$C:$C,0)))</f>
        <v>industry-ag-main.html#fuel-switching</v>
      </c>
      <c r="R694" s="427" t="str">
        <f>IF(ISBLANK(INDEX('Policy Characteristics'!L:L,MATCH($C694,'Policy Characteristics'!$C:$C,0))),"",INDEX('Policy Characteristics'!L:L,MATCH($C694,'Policy Characteristics'!$C:$C,0)))</f>
        <v>industry-elec-and-hydrogen.html</v>
      </c>
    </row>
    <row r="695" spans="1:18" x14ac:dyDescent="0.75">
      <c r="A695" s="427" t="str">
        <f>IF(ISBLANK(INDEX('Policy Characteristics'!A:A,MATCH($C695,'Policy Characteristics'!$C:$C,0))),"",INDEX('Policy Characteristics'!A:A,MATCH($C695,'Policy Characteristics'!$C:$C,0)))</f>
        <v>Industry</v>
      </c>
      <c r="B695" s="427" t="str">
        <f>IF(ISBLANK(INDEX('Policy Characteristics'!B:B,MATCH($C695,'Policy Characteristics'!$C:$C,0))),"",INDEX('Policy Characteristics'!B:B,MATCH($C695,'Policy Characteristics'!$C:$C,0)))</f>
        <v>Electrification + Hydrogen</v>
      </c>
      <c r="C695" s="431" t="str">
        <f t="shared" si="38"/>
        <v>Fraction of Industrial Fuel Use Shifted to Other Fuels</v>
      </c>
      <c r="D695" s="9" t="s">
        <v>3256</v>
      </c>
      <c r="E695" s="53" t="s">
        <v>2480</v>
      </c>
      <c r="F695" s="211" t="s">
        <v>3220</v>
      </c>
      <c r="G695" s="53" t="s">
        <v>3279</v>
      </c>
      <c r="H695" s="54">
        <v>1248</v>
      </c>
      <c r="I695" s="53" t="s">
        <v>45</v>
      </c>
      <c r="J695" s="429" t="str">
        <f>IF(ISBLANK(INDEX('Policy Characteristics'!D:D,MATCH($C695,'Policy Characteristics'!$C:$C,0))),"",INDEX('Policy Characteristics'!D:D,MATCH($C695,'Policy Characteristics'!$C:$C,0)))</f>
        <v>Electrification + Hydrogen</v>
      </c>
      <c r="K695" s="427" t="str">
        <f>IF(ISBLANK(INDEX('Policy Characteristics'!E:E,MATCH($C695,'Policy Characteristics'!$C:$C,0))),"",INDEX('Policy Characteristics'!E:E,MATCH($C695,'Policy Characteristics'!$C:$C,0)))</f>
        <v>indst fuel type shifting</v>
      </c>
      <c r="L695" s="450">
        <f>IF(ISBLANK(INDEX('Policy Characteristics'!F:F,MATCH($C695,'Policy Characteristics'!$C:$C,0))),"",INDEX('Policy Characteristics'!F:F,MATCH($C695,'Policy Characteristics'!$C:$C,0)))</f>
        <v>0</v>
      </c>
      <c r="M695" s="450">
        <f>IF(ISBLANK(INDEX('Policy Characteristics'!G:G,MATCH($C695,'Policy Characteristics'!$C:$C,0))),"",INDEX('Policy Characteristics'!G:G,MATCH($C695,'Policy Characteristics'!$C:$C,0)))</f>
        <v>1</v>
      </c>
      <c r="N695" s="450">
        <f>IF(ISBLANK(INDEX('Policy Characteristics'!H:H,MATCH($C695,'Policy Characteristics'!$C:$C,0))),"",INDEX('Policy Characteristics'!H:H,MATCH($C695,'Policy Characteristics'!$C:$C,0)))</f>
        <v>0.01</v>
      </c>
      <c r="O695" s="427" t="str">
        <f>IF(ISBLANK(INDEX('Policy Characteristics'!I:I,MATCH($C695,'Policy Characteristics'!$C:$C,0))),"",INDEX('Policy Characteristics'!I:I,MATCH($C695,'Policy Characteristics'!$C:$C,0)))</f>
        <v>% of fuel shifted</v>
      </c>
      <c r="P695" s="42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5" s="427" t="str">
        <f>IF(ISBLANK(INDEX('Policy Characteristics'!K:K,MATCH($C695,'Policy Characteristics'!$C:$C,0))),"",INDEX('Policy Characteristics'!K:K,MATCH($C695,'Policy Characteristics'!$C:$C,0)))</f>
        <v>industry-ag-main.html#fuel-switching</v>
      </c>
      <c r="R695" s="427" t="str">
        <f>IF(ISBLANK(INDEX('Policy Characteristics'!L:L,MATCH($C695,'Policy Characteristics'!$C:$C,0))),"",INDEX('Policy Characteristics'!L:L,MATCH($C695,'Policy Characteristics'!$C:$C,0)))</f>
        <v>industry-elec-and-hydrogen.html</v>
      </c>
    </row>
    <row r="696" spans="1:18" x14ac:dyDescent="0.75">
      <c r="A696" s="427" t="str">
        <f>IF(ISBLANK(INDEX('Policy Characteristics'!A:A,MATCH($C696,'Policy Characteristics'!$C:$C,0))),"",INDEX('Policy Characteristics'!A:A,MATCH($C696,'Policy Characteristics'!$C:$C,0)))</f>
        <v>Industry</v>
      </c>
      <c r="B696" s="427" t="str">
        <f>IF(ISBLANK(INDEX('Policy Characteristics'!B:B,MATCH($C696,'Policy Characteristics'!$C:$C,0))),"",INDEX('Policy Characteristics'!B:B,MATCH($C696,'Policy Characteristics'!$C:$C,0)))</f>
        <v>Electrification + Hydrogen</v>
      </c>
      <c r="C696" s="431" t="str">
        <f t="shared" si="38"/>
        <v>Fraction of Industrial Fuel Use Shifted to Other Fuels</v>
      </c>
      <c r="D696" s="9" t="s">
        <v>3256</v>
      </c>
      <c r="E696" s="53" t="s">
        <v>2481</v>
      </c>
      <c r="F696" s="211" t="s">
        <v>3220</v>
      </c>
      <c r="G696" s="53" t="s">
        <v>3280</v>
      </c>
      <c r="H696" s="54">
        <v>1249</v>
      </c>
      <c r="I696" s="53" t="s">
        <v>46</v>
      </c>
      <c r="J696" s="429" t="str">
        <f>IF(ISBLANK(INDEX('Policy Characteristics'!D:D,MATCH($C696,'Policy Characteristics'!$C:$C,0))),"",INDEX('Policy Characteristics'!D:D,MATCH($C696,'Policy Characteristics'!$C:$C,0)))</f>
        <v>Electrification + Hydrogen</v>
      </c>
      <c r="K696" s="427" t="str">
        <f>IF(ISBLANK(INDEX('Policy Characteristics'!E:E,MATCH($C696,'Policy Characteristics'!$C:$C,0))),"",INDEX('Policy Characteristics'!E:E,MATCH($C696,'Policy Characteristics'!$C:$C,0)))</f>
        <v>indst fuel type shifting</v>
      </c>
      <c r="L696" s="450">
        <f>IF(ISBLANK(INDEX('Policy Characteristics'!F:F,MATCH($C696,'Policy Characteristics'!$C:$C,0))),"",INDEX('Policy Characteristics'!F:F,MATCH($C696,'Policy Characteristics'!$C:$C,0)))</f>
        <v>0</v>
      </c>
      <c r="M696" s="450">
        <f>IF(ISBLANK(INDEX('Policy Characteristics'!G:G,MATCH($C696,'Policy Characteristics'!$C:$C,0))),"",INDEX('Policy Characteristics'!G:G,MATCH($C696,'Policy Characteristics'!$C:$C,0)))</f>
        <v>1</v>
      </c>
      <c r="N696" s="450">
        <f>IF(ISBLANK(INDEX('Policy Characteristics'!H:H,MATCH($C696,'Policy Characteristics'!$C:$C,0))),"",INDEX('Policy Characteristics'!H:H,MATCH($C696,'Policy Characteristics'!$C:$C,0)))</f>
        <v>0.01</v>
      </c>
      <c r="O696" s="427" t="str">
        <f>IF(ISBLANK(INDEX('Policy Characteristics'!I:I,MATCH($C696,'Policy Characteristics'!$C:$C,0))),"",INDEX('Policy Characteristics'!I:I,MATCH($C696,'Policy Characteristics'!$C:$C,0)))</f>
        <v>% of fuel shifted</v>
      </c>
      <c r="P696" s="42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6" s="427" t="str">
        <f>IF(ISBLANK(INDEX('Policy Characteristics'!K:K,MATCH($C696,'Policy Characteristics'!$C:$C,0))),"",INDEX('Policy Characteristics'!K:K,MATCH($C696,'Policy Characteristics'!$C:$C,0)))</f>
        <v>industry-ag-main.html#fuel-switching</v>
      </c>
      <c r="R696" s="427" t="str">
        <f>IF(ISBLANK(INDEX('Policy Characteristics'!L:L,MATCH($C696,'Policy Characteristics'!$C:$C,0))),"",INDEX('Policy Characteristics'!L:L,MATCH($C696,'Policy Characteristics'!$C:$C,0)))</f>
        <v>industry-elec-and-hydrogen.html</v>
      </c>
    </row>
    <row r="697" spans="1:18" x14ac:dyDescent="0.75">
      <c r="A697" s="427" t="str">
        <f>IF(ISBLANK(INDEX('Policy Characteristics'!A:A,MATCH($C697,'Policy Characteristics'!$C:$C,0))),"",INDEX('Policy Characteristics'!A:A,MATCH($C697,'Policy Characteristics'!$C:$C,0)))</f>
        <v>Industry</v>
      </c>
      <c r="B697" s="427" t="str">
        <f>IF(ISBLANK(INDEX('Policy Characteristics'!B:B,MATCH($C697,'Policy Characteristics'!$C:$C,0))),"",INDEX('Policy Characteristics'!B:B,MATCH($C697,'Policy Characteristics'!$C:$C,0)))</f>
        <v>Electrification + Hydrogen</v>
      </c>
      <c r="C697" s="431" t="str">
        <f t="shared" si="38"/>
        <v>Fraction of Industrial Fuel Use Shifted to Other Fuels</v>
      </c>
      <c r="D697" s="9" t="s">
        <v>3256</v>
      </c>
      <c r="E697" s="53" t="s">
        <v>2482</v>
      </c>
      <c r="F697" s="211" t="s">
        <v>3220</v>
      </c>
      <c r="G697" s="53" t="s">
        <v>3281</v>
      </c>
      <c r="H697" s="54">
        <v>1250</v>
      </c>
      <c r="I697" s="53" t="s">
        <v>46</v>
      </c>
      <c r="J697" s="429" t="str">
        <f>IF(ISBLANK(INDEX('Policy Characteristics'!D:D,MATCH($C697,'Policy Characteristics'!$C:$C,0))),"",INDEX('Policy Characteristics'!D:D,MATCH($C697,'Policy Characteristics'!$C:$C,0)))</f>
        <v>Electrification + Hydrogen</v>
      </c>
      <c r="K697" s="427" t="str">
        <f>IF(ISBLANK(INDEX('Policy Characteristics'!E:E,MATCH($C697,'Policy Characteristics'!$C:$C,0))),"",INDEX('Policy Characteristics'!E:E,MATCH($C697,'Policy Characteristics'!$C:$C,0)))</f>
        <v>indst fuel type shifting</v>
      </c>
      <c r="L697" s="450">
        <f>IF(ISBLANK(INDEX('Policy Characteristics'!F:F,MATCH($C697,'Policy Characteristics'!$C:$C,0))),"",INDEX('Policy Characteristics'!F:F,MATCH($C697,'Policy Characteristics'!$C:$C,0)))</f>
        <v>0</v>
      </c>
      <c r="M697" s="450">
        <f>IF(ISBLANK(INDEX('Policy Characteristics'!G:G,MATCH($C697,'Policy Characteristics'!$C:$C,0))),"",INDEX('Policy Characteristics'!G:G,MATCH($C697,'Policy Characteristics'!$C:$C,0)))</f>
        <v>1</v>
      </c>
      <c r="N697" s="450">
        <f>IF(ISBLANK(INDEX('Policy Characteristics'!H:H,MATCH($C697,'Policy Characteristics'!$C:$C,0))),"",INDEX('Policy Characteristics'!H:H,MATCH($C697,'Policy Characteristics'!$C:$C,0)))</f>
        <v>0.01</v>
      </c>
      <c r="O697" s="427" t="str">
        <f>IF(ISBLANK(INDEX('Policy Characteristics'!I:I,MATCH($C697,'Policy Characteristics'!$C:$C,0))),"",INDEX('Policy Characteristics'!I:I,MATCH($C697,'Policy Characteristics'!$C:$C,0)))</f>
        <v>% of fuel shifted</v>
      </c>
      <c r="P697" s="42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7" s="427" t="str">
        <f>IF(ISBLANK(INDEX('Policy Characteristics'!K:K,MATCH($C697,'Policy Characteristics'!$C:$C,0))),"",INDEX('Policy Characteristics'!K:K,MATCH($C697,'Policy Characteristics'!$C:$C,0)))</f>
        <v>industry-ag-main.html#fuel-switching</v>
      </c>
      <c r="R697" s="427" t="str">
        <f>IF(ISBLANK(INDEX('Policy Characteristics'!L:L,MATCH($C697,'Policy Characteristics'!$C:$C,0))),"",INDEX('Policy Characteristics'!L:L,MATCH($C697,'Policy Characteristics'!$C:$C,0)))</f>
        <v>industry-elec-and-hydrogen.html</v>
      </c>
    </row>
    <row r="698" spans="1:18" x14ac:dyDescent="0.75">
      <c r="A698" s="427" t="str">
        <f>IF(ISBLANK(INDEX('Policy Characteristics'!A:A,MATCH($C698,'Policy Characteristics'!$C:$C,0))),"",INDEX('Policy Characteristics'!A:A,MATCH($C698,'Policy Characteristics'!$C:$C,0)))</f>
        <v>Industry</v>
      </c>
      <c r="B698" s="427" t="str">
        <f>IF(ISBLANK(INDEX('Policy Characteristics'!B:B,MATCH($C698,'Policy Characteristics'!$C:$C,0))),"",INDEX('Policy Characteristics'!B:B,MATCH($C698,'Policy Characteristics'!$C:$C,0)))</f>
        <v>Electrification + Hydrogen</v>
      </c>
      <c r="C698" s="431" t="str">
        <f t="shared" si="38"/>
        <v>Fraction of Industrial Fuel Use Shifted to Other Fuels</v>
      </c>
      <c r="D698" s="9" t="s">
        <v>3256</v>
      </c>
      <c r="E698" s="53" t="s">
        <v>2483</v>
      </c>
      <c r="F698" s="211" t="s">
        <v>3220</v>
      </c>
      <c r="G698" s="53" t="s">
        <v>3282</v>
      </c>
      <c r="H698" s="54">
        <v>1251</v>
      </c>
      <c r="I698" s="53" t="s">
        <v>46</v>
      </c>
      <c r="J698" s="429" t="str">
        <f>IF(ISBLANK(INDEX('Policy Characteristics'!D:D,MATCH($C698,'Policy Characteristics'!$C:$C,0))),"",INDEX('Policy Characteristics'!D:D,MATCH($C698,'Policy Characteristics'!$C:$C,0)))</f>
        <v>Electrification + Hydrogen</v>
      </c>
      <c r="K698" s="427" t="str">
        <f>IF(ISBLANK(INDEX('Policy Characteristics'!E:E,MATCH($C698,'Policy Characteristics'!$C:$C,0))),"",INDEX('Policy Characteristics'!E:E,MATCH($C698,'Policy Characteristics'!$C:$C,0)))</f>
        <v>indst fuel type shifting</v>
      </c>
      <c r="L698" s="450">
        <f>IF(ISBLANK(INDEX('Policy Characteristics'!F:F,MATCH($C698,'Policy Characteristics'!$C:$C,0))),"",INDEX('Policy Characteristics'!F:F,MATCH($C698,'Policy Characteristics'!$C:$C,0)))</f>
        <v>0</v>
      </c>
      <c r="M698" s="450">
        <f>IF(ISBLANK(INDEX('Policy Characteristics'!G:G,MATCH($C698,'Policy Characteristics'!$C:$C,0))),"",INDEX('Policy Characteristics'!G:G,MATCH($C698,'Policy Characteristics'!$C:$C,0)))</f>
        <v>1</v>
      </c>
      <c r="N698" s="450">
        <f>IF(ISBLANK(INDEX('Policy Characteristics'!H:H,MATCH($C698,'Policy Characteristics'!$C:$C,0))),"",INDEX('Policy Characteristics'!H:H,MATCH($C698,'Policy Characteristics'!$C:$C,0)))</f>
        <v>0.01</v>
      </c>
      <c r="O698" s="427" t="str">
        <f>IF(ISBLANK(INDEX('Policy Characteristics'!I:I,MATCH($C698,'Policy Characteristics'!$C:$C,0))),"",INDEX('Policy Characteristics'!I:I,MATCH($C698,'Policy Characteristics'!$C:$C,0)))</f>
        <v>% of fuel shifted</v>
      </c>
      <c r="P698" s="42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8" s="427" t="str">
        <f>IF(ISBLANK(INDEX('Policy Characteristics'!K:K,MATCH($C698,'Policy Characteristics'!$C:$C,0))),"",INDEX('Policy Characteristics'!K:K,MATCH($C698,'Policy Characteristics'!$C:$C,0)))</f>
        <v>industry-ag-main.html#fuel-switching</v>
      </c>
      <c r="R698" s="427" t="str">
        <f>IF(ISBLANK(INDEX('Policy Characteristics'!L:L,MATCH($C698,'Policy Characteristics'!$C:$C,0))),"",INDEX('Policy Characteristics'!L:L,MATCH($C698,'Policy Characteristics'!$C:$C,0)))</f>
        <v>industry-elec-and-hydrogen.html</v>
      </c>
    </row>
    <row r="699" spans="1:18" x14ac:dyDescent="0.75">
      <c r="A699" s="427" t="str">
        <f>IF(ISBLANK(INDEX('Policy Characteristics'!A:A,MATCH($C699,'Policy Characteristics'!$C:$C,0))),"",INDEX('Policy Characteristics'!A:A,MATCH($C699,'Policy Characteristics'!$C:$C,0)))</f>
        <v>Industry</v>
      </c>
      <c r="B699" s="427" t="str">
        <f>IF(ISBLANK(INDEX('Policy Characteristics'!B:B,MATCH($C699,'Policy Characteristics'!$C:$C,0))),"",INDEX('Policy Characteristics'!B:B,MATCH($C699,'Policy Characteristics'!$C:$C,0)))</f>
        <v>Electrification + Hydrogen</v>
      </c>
      <c r="C699" s="431" t="str">
        <f t="shared" si="38"/>
        <v>Fraction of Industrial Fuel Use Shifted to Other Fuels</v>
      </c>
      <c r="D699" s="9" t="s">
        <v>3256</v>
      </c>
      <c r="E699" s="53" t="s">
        <v>2484</v>
      </c>
      <c r="F699" s="211" t="s">
        <v>3220</v>
      </c>
      <c r="G699" s="53" t="s">
        <v>3283</v>
      </c>
      <c r="H699" s="54">
        <v>1252</v>
      </c>
      <c r="I699" s="53" t="s">
        <v>46</v>
      </c>
      <c r="J699" s="429" t="str">
        <f>IF(ISBLANK(INDEX('Policy Characteristics'!D:D,MATCH($C699,'Policy Characteristics'!$C:$C,0))),"",INDEX('Policy Characteristics'!D:D,MATCH($C699,'Policy Characteristics'!$C:$C,0)))</f>
        <v>Electrification + Hydrogen</v>
      </c>
      <c r="K699" s="427" t="str">
        <f>IF(ISBLANK(INDEX('Policy Characteristics'!E:E,MATCH($C699,'Policy Characteristics'!$C:$C,0))),"",INDEX('Policy Characteristics'!E:E,MATCH($C699,'Policy Characteristics'!$C:$C,0)))</f>
        <v>indst fuel type shifting</v>
      </c>
      <c r="L699" s="450">
        <f>IF(ISBLANK(INDEX('Policy Characteristics'!F:F,MATCH($C699,'Policy Characteristics'!$C:$C,0))),"",INDEX('Policy Characteristics'!F:F,MATCH($C699,'Policy Characteristics'!$C:$C,0)))</f>
        <v>0</v>
      </c>
      <c r="M699" s="450">
        <f>IF(ISBLANK(INDEX('Policy Characteristics'!G:G,MATCH($C699,'Policy Characteristics'!$C:$C,0))),"",INDEX('Policy Characteristics'!G:G,MATCH($C699,'Policy Characteristics'!$C:$C,0)))</f>
        <v>1</v>
      </c>
      <c r="N699" s="450">
        <f>IF(ISBLANK(INDEX('Policy Characteristics'!H:H,MATCH($C699,'Policy Characteristics'!$C:$C,0))),"",INDEX('Policy Characteristics'!H:H,MATCH($C699,'Policy Characteristics'!$C:$C,0)))</f>
        <v>0.01</v>
      </c>
      <c r="O699" s="427" t="str">
        <f>IF(ISBLANK(INDEX('Policy Characteristics'!I:I,MATCH($C699,'Policy Characteristics'!$C:$C,0))),"",INDEX('Policy Characteristics'!I:I,MATCH($C699,'Policy Characteristics'!$C:$C,0)))</f>
        <v>% of fuel shifted</v>
      </c>
      <c r="P699" s="42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9" s="427" t="str">
        <f>IF(ISBLANK(INDEX('Policy Characteristics'!K:K,MATCH($C699,'Policy Characteristics'!$C:$C,0))),"",INDEX('Policy Characteristics'!K:K,MATCH($C699,'Policy Characteristics'!$C:$C,0)))</f>
        <v>industry-ag-main.html#fuel-switching</v>
      </c>
      <c r="R699" s="427" t="str">
        <f>IF(ISBLANK(INDEX('Policy Characteristics'!L:L,MATCH($C699,'Policy Characteristics'!$C:$C,0))),"",INDEX('Policy Characteristics'!L:L,MATCH($C699,'Policy Characteristics'!$C:$C,0)))</f>
        <v>industry-elec-and-hydrogen.html</v>
      </c>
    </row>
    <row r="700" spans="1:18" x14ac:dyDescent="0.75">
      <c r="A700" s="427" t="str">
        <f>IF(ISBLANK(INDEX('Policy Characteristics'!A:A,MATCH($C700,'Policy Characteristics'!$C:$C,0))),"",INDEX('Policy Characteristics'!A:A,MATCH($C700,'Policy Characteristics'!$C:$C,0)))</f>
        <v>Industry</v>
      </c>
      <c r="B700" s="427" t="str">
        <f>IF(ISBLANK(INDEX('Policy Characteristics'!B:B,MATCH($C700,'Policy Characteristics'!$C:$C,0))),"",INDEX('Policy Characteristics'!B:B,MATCH($C700,'Policy Characteristics'!$C:$C,0)))</f>
        <v>Electrification + Hydrogen</v>
      </c>
      <c r="C700" s="431" t="str">
        <f t="shared" si="38"/>
        <v>Fraction of Industrial Fuel Use Shifted to Other Fuels</v>
      </c>
      <c r="D700" s="9" t="s">
        <v>3256</v>
      </c>
      <c r="E700" s="53" t="s">
        <v>2485</v>
      </c>
      <c r="F700" s="211" t="s">
        <v>3220</v>
      </c>
      <c r="G700" s="53" t="s">
        <v>3284</v>
      </c>
      <c r="H700" s="54">
        <v>1253</v>
      </c>
      <c r="I700" s="53" t="s">
        <v>46</v>
      </c>
      <c r="J700" s="429" t="str">
        <f>IF(ISBLANK(INDEX('Policy Characteristics'!D:D,MATCH($C700,'Policy Characteristics'!$C:$C,0))),"",INDEX('Policy Characteristics'!D:D,MATCH($C700,'Policy Characteristics'!$C:$C,0)))</f>
        <v>Electrification + Hydrogen</v>
      </c>
      <c r="K700" s="427" t="str">
        <f>IF(ISBLANK(INDEX('Policy Characteristics'!E:E,MATCH($C700,'Policy Characteristics'!$C:$C,0))),"",INDEX('Policy Characteristics'!E:E,MATCH($C700,'Policy Characteristics'!$C:$C,0)))</f>
        <v>indst fuel type shifting</v>
      </c>
      <c r="L700" s="450">
        <f>IF(ISBLANK(INDEX('Policy Characteristics'!F:F,MATCH($C700,'Policy Characteristics'!$C:$C,0))),"",INDEX('Policy Characteristics'!F:F,MATCH($C700,'Policy Characteristics'!$C:$C,0)))</f>
        <v>0</v>
      </c>
      <c r="M700" s="450">
        <f>IF(ISBLANK(INDEX('Policy Characteristics'!G:G,MATCH($C700,'Policy Characteristics'!$C:$C,0))),"",INDEX('Policy Characteristics'!G:G,MATCH($C700,'Policy Characteristics'!$C:$C,0)))</f>
        <v>1</v>
      </c>
      <c r="N700" s="450">
        <f>IF(ISBLANK(INDEX('Policy Characteristics'!H:H,MATCH($C700,'Policy Characteristics'!$C:$C,0))),"",INDEX('Policy Characteristics'!H:H,MATCH($C700,'Policy Characteristics'!$C:$C,0)))</f>
        <v>0.01</v>
      </c>
      <c r="O700" s="427" t="str">
        <f>IF(ISBLANK(INDEX('Policy Characteristics'!I:I,MATCH($C700,'Policy Characteristics'!$C:$C,0))),"",INDEX('Policy Characteristics'!I:I,MATCH($C700,'Policy Characteristics'!$C:$C,0)))</f>
        <v>% of fuel shifted</v>
      </c>
      <c r="P700" s="42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0" s="427" t="str">
        <f>IF(ISBLANK(INDEX('Policy Characteristics'!K:K,MATCH($C700,'Policy Characteristics'!$C:$C,0))),"",INDEX('Policy Characteristics'!K:K,MATCH($C700,'Policy Characteristics'!$C:$C,0)))</f>
        <v>industry-ag-main.html#fuel-switching</v>
      </c>
      <c r="R700" s="427" t="str">
        <f>IF(ISBLANK(INDEX('Policy Characteristics'!L:L,MATCH($C700,'Policy Characteristics'!$C:$C,0))),"",INDEX('Policy Characteristics'!L:L,MATCH($C700,'Policy Characteristics'!$C:$C,0)))</f>
        <v>industry-elec-and-hydrogen.html</v>
      </c>
    </row>
    <row r="701" spans="1:18" x14ac:dyDescent="0.75">
      <c r="A701" s="427" t="str">
        <f>IF(ISBLANK(INDEX('Policy Characteristics'!A:A,MATCH($C701,'Policy Characteristics'!$C:$C,0))),"",INDEX('Policy Characteristics'!A:A,MATCH($C701,'Policy Characteristics'!$C:$C,0)))</f>
        <v>Industry</v>
      </c>
      <c r="B701" s="427" t="str">
        <f>IF(ISBLANK(INDEX('Policy Characteristics'!B:B,MATCH($C701,'Policy Characteristics'!$C:$C,0))),"",INDEX('Policy Characteristics'!B:B,MATCH($C701,'Policy Characteristics'!$C:$C,0)))</f>
        <v>Electrification + Hydrogen</v>
      </c>
      <c r="C701" s="431" t="str">
        <f t="shared" si="38"/>
        <v>Fraction of Industrial Fuel Use Shifted to Other Fuels</v>
      </c>
      <c r="D701" s="9" t="s">
        <v>3256</v>
      </c>
      <c r="E701" s="53" t="s">
        <v>2837</v>
      </c>
      <c r="F701" s="211" t="s">
        <v>3220</v>
      </c>
      <c r="G701" s="53" t="s">
        <v>3285</v>
      </c>
      <c r="H701" s="54">
        <v>1254</v>
      </c>
      <c r="I701" s="53" t="s">
        <v>46</v>
      </c>
      <c r="J701" s="429" t="str">
        <f>IF(ISBLANK(INDEX('Policy Characteristics'!D:D,MATCH($C701,'Policy Characteristics'!$C:$C,0))),"",INDEX('Policy Characteristics'!D:D,MATCH($C701,'Policy Characteristics'!$C:$C,0)))</f>
        <v>Electrification + Hydrogen</v>
      </c>
      <c r="K701" s="427" t="str">
        <f>IF(ISBLANK(INDEX('Policy Characteristics'!E:E,MATCH($C701,'Policy Characteristics'!$C:$C,0))),"",INDEX('Policy Characteristics'!E:E,MATCH($C701,'Policy Characteristics'!$C:$C,0)))</f>
        <v>indst fuel type shifting</v>
      </c>
      <c r="L701" s="450">
        <f>IF(ISBLANK(INDEX('Policy Characteristics'!F:F,MATCH($C701,'Policy Characteristics'!$C:$C,0))),"",INDEX('Policy Characteristics'!F:F,MATCH($C701,'Policy Characteristics'!$C:$C,0)))</f>
        <v>0</v>
      </c>
      <c r="M701" s="450">
        <f>IF(ISBLANK(INDEX('Policy Characteristics'!G:G,MATCH($C701,'Policy Characteristics'!$C:$C,0))),"",INDEX('Policy Characteristics'!G:G,MATCH($C701,'Policy Characteristics'!$C:$C,0)))</f>
        <v>1</v>
      </c>
      <c r="N701" s="450">
        <f>IF(ISBLANK(INDEX('Policy Characteristics'!H:H,MATCH($C701,'Policy Characteristics'!$C:$C,0))),"",INDEX('Policy Characteristics'!H:H,MATCH($C701,'Policy Characteristics'!$C:$C,0)))</f>
        <v>0.01</v>
      </c>
      <c r="O701" s="427" t="str">
        <f>IF(ISBLANK(INDEX('Policy Characteristics'!I:I,MATCH($C701,'Policy Characteristics'!$C:$C,0))),"",INDEX('Policy Characteristics'!I:I,MATCH($C701,'Policy Characteristics'!$C:$C,0)))</f>
        <v>% of fuel shifted</v>
      </c>
      <c r="P701" s="42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1" s="427" t="str">
        <f>IF(ISBLANK(INDEX('Policy Characteristics'!K:K,MATCH($C701,'Policy Characteristics'!$C:$C,0))),"",INDEX('Policy Characteristics'!K:K,MATCH($C701,'Policy Characteristics'!$C:$C,0)))</f>
        <v>industry-ag-main.html#fuel-switching</v>
      </c>
      <c r="R701" s="427" t="str">
        <f>IF(ISBLANK(INDEX('Policy Characteristics'!L:L,MATCH($C701,'Policy Characteristics'!$C:$C,0))),"",INDEX('Policy Characteristics'!L:L,MATCH($C701,'Policy Characteristics'!$C:$C,0)))</f>
        <v>industry-elec-and-hydrogen.html</v>
      </c>
    </row>
    <row r="702" spans="1:18" x14ac:dyDescent="0.75">
      <c r="A702" s="427" t="str">
        <f>IF(ISBLANK(INDEX('Policy Characteristics'!A:A,MATCH($C702,'Policy Characteristics'!$C:$C,0))),"",INDEX('Policy Characteristics'!A:A,MATCH($C702,'Policy Characteristics'!$C:$C,0)))</f>
        <v>Industry</v>
      </c>
      <c r="B702" s="427" t="str">
        <f>IF(ISBLANK(INDEX('Policy Characteristics'!B:B,MATCH($C702,'Policy Characteristics'!$C:$C,0))),"",INDEX('Policy Characteristics'!B:B,MATCH($C702,'Policy Characteristics'!$C:$C,0)))</f>
        <v>Electrification + Hydrogen</v>
      </c>
      <c r="C702" s="431" t="str">
        <f t="shared" si="38"/>
        <v>Fraction of Industrial Fuel Use Shifted to Other Fuels</v>
      </c>
      <c r="D702" s="9" t="s">
        <v>3256</v>
      </c>
      <c r="E702" s="53" t="s">
        <v>2838</v>
      </c>
      <c r="F702" s="211" t="s">
        <v>3220</v>
      </c>
      <c r="G702" s="53" t="s">
        <v>3286</v>
      </c>
      <c r="H702" s="54">
        <v>1255</v>
      </c>
      <c r="I702" s="53" t="s">
        <v>46</v>
      </c>
      <c r="J702" s="429" t="str">
        <f>IF(ISBLANK(INDEX('Policy Characteristics'!D:D,MATCH($C702,'Policy Characteristics'!$C:$C,0))),"",INDEX('Policy Characteristics'!D:D,MATCH($C702,'Policy Characteristics'!$C:$C,0)))</f>
        <v>Electrification + Hydrogen</v>
      </c>
      <c r="K702" s="427" t="str">
        <f>IF(ISBLANK(INDEX('Policy Characteristics'!E:E,MATCH($C702,'Policy Characteristics'!$C:$C,0))),"",INDEX('Policy Characteristics'!E:E,MATCH($C702,'Policy Characteristics'!$C:$C,0)))</f>
        <v>indst fuel type shifting</v>
      </c>
      <c r="L702" s="450">
        <f>IF(ISBLANK(INDEX('Policy Characteristics'!F:F,MATCH($C702,'Policy Characteristics'!$C:$C,0))),"",INDEX('Policy Characteristics'!F:F,MATCH($C702,'Policy Characteristics'!$C:$C,0)))</f>
        <v>0</v>
      </c>
      <c r="M702" s="450">
        <f>IF(ISBLANK(INDEX('Policy Characteristics'!G:G,MATCH($C702,'Policy Characteristics'!$C:$C,0))),"",INDEX('Policy Characteristics'!G:G,MATCH($C702,'Policy Characteristics'!$C:$C,0)))</f>
        <v>1</v>
      </c>
      <c r="N702" s="450">
        <f>IF(ISBLANK(INDEX('Policy Characteristics'!H:H,MATCH($C702,'Policy Characteristics'!$C:$C,0))),"",INDEX('Policy Characteristics'!H:H,MATCH($C702,'Policy Characteristics'!$C:$C,0)))</f>
        <v>0.01</v>
      </c>
      <c r="O702" s="427" t="str">
        <f>IF(ISBLANK(INDEX('Policy Characteristics'!I:I,MATCH($C702,'Policy Characteristics'!$C:$C,0))),"",INDEX('Policy Characteristics'!I:I,MATCH($C702,'Policy Characteristics'!$C:$C,0)))</f>
        <v>% of fuel shifted</v>
      </c>
      <c r="P702" s="42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2" s="427" t="str">
        <f>IF(ISBLANK(INDEX('Policy Characteristics'!K:K,MATCH($C702,'Policy Characteristics'!$C:$C,0))),"",INDEX('Policy Characteristics'!K:K,MATCH($C702,'Policy Characteristics'!$C:$C,0)))</f>
        <v>industry-ag-main.html#fuel-switching</v>
      </c>
      <c r="R702" s="427" t="str">
        <f>IF(ISBLANK(INDEX('Policy Characteristics'!L:L,MATCH($C702,'Policy Characteristics'!$C:$C,0))),"",INDEX('Policy Characteristics'!L:L,MATCH($C702,'Policy Characteristics'!$C:$C,0)))</f>
        <v>industry-elec-and-hydrogen.html</v>
      </c>
    </row>
    <row r="703" spans="1:18" x14ac:dyDescent="0.75">
      <c r="A703" s="427" t="str">
        <f>IF(ISBLANK(INDEX('Policy Characteristics'!A:A,MATCH($C703,'Policy Characteristics'!$C:$C,0))),"",INDEX('Policy Characteristics'!A:A,MATCH($C703,'Policy Characteristics'!$C:$C,0)))</f>
        <v>Industry</v>
      </c>
      <c r="B703" s="427" t="str">
        <f>IF(ISBLANK(INDEX('Policy Characteristics'!B:B,MATCH($C703,'Policy Characteristics'!$C:$C,0))),"",INDEX('Policy Characteristics'!B:B,MATCH($C703,'Policy Characteristics'!$C:$C,0)))</f>
        <v>Electrification + Hydrogen</v>
      </c>
      <c r="C703" s="431" t="str">
        <f t="shared" si="38"/>
        <v>Fraction of Industrial Fuel Use Shifted to Other Fuels</v>
      </c>
      <c r="D703" s="9" t="s">
        <v>3256</v>
      </c>
      <c r="E703" s="53" t="s">
        <v>2839</v>
      </c>
      <c r="F703" s="211" t="s">
        <v>3220</v>
      </c>
      <c r="G703" s="53" t="s">
        <v>3287</v>
      </c>
      <c r="H703" s="54">
        <v>1256</v>
      </c>
      <c r="I703" s="53" t="s">
        <v>46</v>
      </c>
      <c r="J703" s="429" t="str">
        <f>IF(ISBLANK(INDEX('Policy Characteristics'!D:D,MATCH($C703,'Policy Characteristics'!$C:$C,0))),"",INDEX('Policy Characteristics'!D:D,MATCH($C703,'Policy Characteristics'!$C:$C,0)))</f>
        <v>Electrification + Hydrogen</v>
      </c>
      <c r="K703" s="427" t="str">
        <f>IF(ISBLANK(INDEX('Policy Characteristics'!E:E,MATCH($C703,'Policy Characteristics'!$C:$C,0))),"",INDEX('Policy Characteristics'!E:E,MATCH($C703,'Policy Characteristics'!$C:$C,0)))</f>
        <v>indst fuel type shifting</v>
      </c>
      <c r="L703" s="450">
        <f>IF(ISBLANK(INDEX('Policy Characteristics'!F:F,MATCH($C703,'Policy Characteristics'!$C:$C,0))),"",INDEX('Policy Characteristics'!F:F,MATCH($C703,'Policy Characteristics'!$C:$C,0)))</f>
        <v>0</v>
      </c>
      <c r="M703" s="450">
        <f>IF(ISBLANK(INDEX('Policy Characteristics'!G:G,MATCH($C703,'Policy Characteristics'!$C:$C,0))),"",INDEX('Policy Characteristics'!G:G,MATCH($C703,'Policy Characteristics'!$C:$C,0)))</f>
        <v>1</v>
      </c>
      <c r="N703" s="450">
        <f>IF(ISBLANK(INDEX('Policy Characteristics'!H:H,MATCH($C703,'Policy Characteristics'!$C:$C,0))),"",INDEX('Policy Characteristics'!H:H,MATCH($C703,'Policy Characteristics'!$C:$C,0)))</f>
        <v>0.01</v>
      </c>
      <c r="O703" s="427" t="str">
        <f>IF(ISBLANK(INDEX('Policy Characteristics'!I:I,MATCH($C703,'Policy Characteristics'!$C:$C,0))),"",INDEX('Policy Characteristics'!I:I,MATCH($C703,'Policy Characteristics'!$C:$C,0)))</f>
        <v>% of fuel shifted</v>
      </c>
      <c r="P703" s="42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3" s="427" t="str">
        <f>IF(ISBLANK(INDEX('Policy Characteristics'!K:K,MATCH($C703,'Policy Characteristics'!$C:$C,0))),"",INDEX('Policy Characteristics'!K:K,MATCH($C703,'Policy Characteristics'!$C:$C,0)))</f>
        <v>industry-ag-main.html#fuel-switching</v>
      </c>
      <c r="R703" s="427" t="str">
        <f>IF(ISBLANK(INDEX('Policy Characteristics'!L:L,MATCH($C703,'Policy Characteristics'!$C:$C,0))),"",INDEX('Policy Characteristics'!L:L,MATCH($C703,'Policy Characteristics'!$C:$C,0)))</f>
        <v>industry-elec-and-hydrogen.html</v>
      </c>
    </row>
    <row r="704" spans="1:18" x14ac:dyDescent="0.75">
      <c r="A704" s="427" t="str">
        <f>IF(ISBLANK(INDEX('Policy Characteristics'!A:A,MATCH($C704,'Policy Characteristics'!$C:$C,0))),"",INDEX('Policy Characteristics'!A:A,MATCH($C704,'Policy Characteristics'!$C:$C,0)))</f>
        <v>Industry</v>
      </c>
      <c r="B704" s="427" t="str">
        <f>IF(ISBLANK(INDEX('Policy Characteristics'!B:B,MATCH($C704,'Policy Characteristics'!$C:$C,0))),"",INDEX('Policy Characteristics'!B:B,MATCH($C704,'Policy Characteristics'!$C:$C,0)))</f>
        <v>Electrification + Hydrogen</v>
      </c>
      <c r="C704" s="431" t="str">
        <f t="shared" si="38"/>
        <v>Fraction of Industrial Fuel Use Shifted to Other Fuels</v>
      </c>
      <c r="D704" s="9" t="s">
        <v>3256</v>
      </c>
      <c r="E704" s="53" t="s">
        <v>2836</v>
      </c>
      <c r="F704" s="211" t="s">
        <v>3220</v>
      </c>
      <c r="G704" s="53" t="s">
        <v>3288</v>
      </c>
      <c r="H704" s="54">
        <v>1257</v>
      </c>
      <c r="I704" s="53" t="s">
        <v>45</v>
      </c>
      <c r="J704" s="429" t="str">
        <f>IF(ISBLANK(INDEX('Policy Characteristics'!D:D,MATCH($C704,'Policy Characteristics'!$C:$C,0))),"",INDEX('Policy Characteristics'!D:D,MATCH($C704,'Policy Characteristics'!$C:$C,0)))</f>
        <v>Electrification + Hydrogen</v>
      </c>
      <c r="K704" s="427" t="str">
        <f>IF(ISBLANK(INDEX('Policy Characteristics'!E:E,MATCH($C704,'Policy Characteristics'!$C:$C,0))),"",INDEX('Policy Characteristics'!E:E,MATCH($C704,'Policy Characteristics'!$C:$C,0)))</f>
        <v>indst fuel type shifting</v>
      </c>
      <c r="L704" s="450">
        <f>IF(ISBLANK(INDEX('Policy Characteristics'!F:F,MATCH($C704,'Policy Characteristics'!$C:$C,0))),"",INDEX('Policy Characteristics'!F:F,MATCH($C704,'Policy Characteristics'!$C:$C,0)))</f>
        <v>0</v>
      </c>
      <c r="M704" s="450">
        <f>IF(ISBLANK(INDEX('Policy Characteristics'!G:G,MATCH($C704,'Policy Characteristics'!$C:$C,0))),"",INDEX('Policy Characteristics'!G:G,MATCH($C704,'Policy Characteristics'!$C:$C,0)))</f>
        <v>1</v>
      </c>
      <c r="N704" s="450">
        <f>IF(ISBLANK(INDEX('Policy Characteristics'!H:H,MATCH($C704,'Policy Characteristics'!$C:$C,0))),"",INDEX('Policy Characteristics'!H:H,MATCH($C704,'Policy Characteristics'!$C:$C,0)))</f>
        <v>0.01</v>
      </c>
      <c r="O704" s="427" t="str">
        <f>IF(ISBLANK(INDEX('Policy Characteristics'!I:I,MATCH($C704,'Policy Characteristics'!$C:$C,0))),"",INDEX('Policy Characteristics'!I:I,MATCH($C704,'Policy Characteristics'!$C:$C,0)))</f>
        <v>% of fuel shifted</v>
      </c>
      <c r="P704" s="42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4" s="427" t="str">
        <f>IF(ISBLANK(INDEX('Policy Characteristics'!K:K,MATCH($C704,'Policy Characteristics'!$C:$C,0))),"",INDEX('Policy Characteristics'!K:K,MATCH($C704,'Policy Characteristics'!$C:$C,0)))</f>
        <v>industry-ag-main.html#fuel-switching</v>
      </c>
      <c r="R704" s="427" t="str">
        <f>IF(ISBLANK(INDEX('Policy Characteristics'!L:L,MATCH($C704,'Policy Characteristics'!$C:$C,0))),"",INDEX('Policy Characteristics'!L:L,MATCH($C704,'Policy Characteristics'!$C:$C,0)))</f>
        <v>industry-elec-and-hydrogen.html</v>
      </c>
    </row>
    <row r="705" spans="1:18" x14ac:dyDescent="0.75">
      <c r="A705" s="427" t="str">
        <f>IF(ISBLANK(INDEX('Policy Characteristics'!A:A,MATCH($C705,'Policy Characteristics'!$C:$C,0))),"",INDEX('Policy Characteristics'!A:A,MATCH($C705,'Policy Characteristics'!$C:$C,0)))</f>
        <v>Industry</v>
      </c>
      <c r="B705" s="427" t="str">
        <f>IF(ISBLANK(INDEX('Policy Characteristics'!B:B,MATCH($C705,'Policy Characteristics'!$C:$C,0))),"",INDEX('Policy Characteristics'!B:B,MATCH($C705,'Policy Characteristics'!$C:$C,0)))</f>
        <v>Electrification + Hydrogen</v>
      </c>
      <c r="C705" s="431" t="str">
        <f t="shared" si="38"/>
        <v>Fraction of Industrial Fuel Use Shifted to Other Fuels</v>
      </c>
      <c r="D705" s="9" t="s">
        <v>3257</v>
      </c>
      <c r="E705" s="53" t="s">
        <v>2480</v>
      </c>
      <c r="F705" s="211" t="s">
        <v>3221</v>
      </c>
      <c r="G705" s="53" t="s">
        <v>3279</v>
      </c>
      <c r="H705" s="54">
        <v>1258</v>
      </c>
      <c r="I705" s="53" t="s">
        <v>45</v>
      </c>
      <c r="J705" s="429" t="str">
        <f>IF(ISBLANK(INDEX('Policy Characteristics'!D:D,MATCH($C705,'Policy Characteristics'!$C:$C,0))),"",INDEX('Policy Characteristics'!D:D,MATCH($C705,'Policy Characteristics'!$C:$C,0)))</f>
        <v>Electrification + Hydrogen</v>
      </c>
      <c r="K705" s="427" t="str">
        <f>IF(ISBLANK(INDEX('Policy Characteristics'!E:E,MATCH($C705,'Policy Characteristics'!$C:$C,0))),"",INDEX('Policy Characteristics'!E:E,MATCH($C705,'Policy Characteristics'!$C:$C,0)))</f>
        <v>indst fuel type shifting</v>
      </c>
      <c r="L705" s="450">
        <f>IF(ISBLANK(INDEX('Policy Characteristics'!F:F,MATCH($C705,'Policy Characteristics'!$C:$C,0))),"",INDEX('Policy Characteristics'!F:F,MATCH($C705,'Policy Characteristics'!$C:$C,0)))</f>
        <v>0</v>
      </c>
      <c r="M705" s="450">
        <f>IF(ISBLANK(INDEX('Policy Characteristics'!G:G,MATCH($C705,'Policy Characteristics'!$C:$C,0))),"",INDEX('Policy Characteristics'!G:G,MATCH($C705,'Policy Characteristics'!$C:$C,0)))</f>
        <v>1</v>
      </c>
      <c r="N705" s="450">
        <f>IF(ISBLANK(INDEX('Policy Characteristics'!H:H,MATCH($C705,'Policy Characteristics'!$C:$C,0))),"",INDEX('Policy Characteristics'!H:H,MATCH($C705,'Policy Characteristics'!$C:$C,0)))</f>
        <v>0.01</v>
      </c>
      <c r="O705" s="427" t="str">
        <f>IF(ISBLANK(INDEX('Policy Characteristics'!I:I,MATCH($C705,'Policy Characteristics'!$C:$C,0))),"",INDEX('Policy Characteristics'!I:I,MATCH($C705,'Policy Characteristics'!$C:$C,0)))</f>
        <v>% of fuel shifted</v>
      </c>
      <c r="P705" s="42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5" s="427" t="str">
        <f>IF(ISBLANK(INDEX('Policy Characteristics'!K:K,MATCH($C705,'Policy Characteristics'!$C:$C,0))),"",INDEX('Policy Characteristics'!K:K,MATCH($C705,'Policy Characteristics'!$C:$C,0)))</f>
        <v>industry-ag-main.html#fuel-switching</v>
      </c>
      <c r="R705" s="427" t="str">
        <f>IF(ISBLANK(INDEX('Policy Characteristics'!L:L,MATCH($C705,'Policy Characteristics'!$C:$C,0))),"",INDEX('Policy Characteristics'!L:L,MATCH($C705,'Policy Characteristics'!$C:$C,0)))</f>
        <v>industry-elec-and-hydrogen.html</v>
      </c>
    </row>
    <row r="706" spans="1:18" x14ac:dyDescent="0.75">
      <c r="A706" s="427" t="str">
        <f>IF(ISBLANK(INDEX('Policy Characteristics'!A:A,MATCH($C706,'Policy Characteristics'!$C:$C,0))),"",INDEX('Policy Characteristics'!A:A,MATCH($C706,'Policy Characteristics'!$C:$C,0)))</f>
        <v>Industry</v>
      </c>
      <c r="B706" s="427" t="str">
        <f>IF(ISBLANK(INDEX('Policy Characteristics'!B:B,MATCH($C706,'Policy Characteristics'!$C:$C,0))),"",INDEX('Policy Characteristics'!B:B,MATCH($C706,'Policy Characteristics'!$C:$C,0)))</f>
        <v>Electrification + Hydrogen</v>
      </c>
      <c r="C706" s="431" t="str">
        <f t="shared" si="38"/>
        <v>Fraction of Industrial Fuel Use Shifted to Other Fuels</v>
      </c>
      <c r="D706" s="9" t="s">
        <v>3257</v>
      </c>
      <c r="E706" s="53" t="s">
        <v>2481</v>
      </c>
      <c r="F706" s="211" t="s">
        <v>3221</v>
      </c>
      <c r="G706" s="53" t="s">
        <v>3280</v>
      </c>
      <c r="H706" s="54">
        <v>1259</v>
      </c>
      <c r="I706" s="53" t="s">
        <v>46</v>
      </c>
      <c r="J706" s="429" t="str">
        <f>IF(ISBLANK(INDEX('Policy Characteristics'!D:D,MATCH($C706,'Policy Characteristics'!$C:$C,0))),"",INDEX('Policy Characteristics'!D:D,MATCH($C706,'Policy Characteristics'!$C:$C,0)))</f>
        <v>Electrification + Hydrogen</v>
      </c>
      <c r="K706" s="427" t="str">
        <f>IF(ISBLANK(INDEX('Policy Characteristics'!E:E,MATCH($C706,'Policy Characteristics'!$C:$C,0))),"",INDEX('Policy Characteristics'!E:E,MATCH($C706,'Policy Characteristics'!$C:$C,0)))</f>
        <v>indst fuel type shifting</v>
      </c>
      <c r="L706" s="450">
        <f>IF(ISBLANK(INDEX('Policy Characteristics'!F:F,MATCH($C706,'Policy Characteristics'!$C:$C,0))),"",INDEX('Policy Characteristics'!F:F,MATCH($C706,'Policy Characteristics'!$C:$C,0)))</f>
        <v>0</v>
      </c>
      <c r="M706" s="450">
        <f>IF(ISBLANK(INDEX('Policy Characteristics'!G:G,MATCH($C706,'Policy Characteristics'!$C:$C,0))),"",INDEX('Policy Characteristics'!G:G,MATCH($C706,'Policy Characteristics'!$C:$C,0)))</f>
        <v>1</v>
      </c>
      <c r="N706" s="450">
        <f>IF(ISBLANK(INDEX('Policy Characteristics'!H:H,MATCH($C706,'Policy Characteristics'!$C:$C,0))),"",INDEX('Policy Characteristics'!H:H,MATCH($C706,'Policy Characteristics'!$C:$C,0)))</f>
        <v>0.01</v>
      </c>
      <c r="O706" s="427" t="str">
        <f>IF(ISBLANK(INDEX('Policy Characteristics'!I:I,MATCH($C706,'Policy Characteristics'!$C:$C,0))),"",INDEX('Policy Characteristics'!I:I,MATCH($C706,'Policy Characteristics'!$C:$C,0)))</f>
        <v>% of fuel shifted</v>
      </c>
      <c r="P706" s="42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6" s="427" t="str">
        <f>IF(ISBLANK(INDEX('Policy Characteristics'!K:K,MATCH($C706,'Policy Characteristics'!$C:$C,0))),"",INDEX('Policy Characteristics'!K:K,MATCH($C706,'Policy Characteristics'!$C:$C,0)))</f>
        <v>industry-ag-main.html#fuel-switching</v>
      </c>
      <c r="R706" s="427" t="str">
        <f>IF(ISBLANK(INDEX('Policy Characteristics'!L:L,MATCH($C706,'Policy Characteristics'!$C:$C,0))),"",INDEX('Policy Characteristics'!L:L,MATCH($C706,'Policy Characteristics'!$C:$C,0)))</f>
        <v>industry-elec-and-hydrogen.html</v>
      </c>
    </row>
    <row r="707" spans="1:18" x14ac:dyDescent="0.75">
      <c r="A707" s="427" t="str">
        <f>IF(ISBLANK(INDEX('Policy Characteristics'!A:A,MATCH($C707,'Policy Characteristics'!$C:$C,0))),"",INDEX('Policy Characteristics'!A:A,MATCH($C707,'Policy Characteristics'!$C:$C,0)))</f>
        <v>Industry</v>
      </c>
      <c r="B707" s="427" t="str">
        <f>IF(ISBLANK(INDEX('Policy Characteristics'!B:B,MATCH($C707,'Policy Characteristics'!$C:$C,0))),"",INDEX('Policy Characteristics'!B:B,MATCH($C707,'Policy Characteristics'!$C:$C,0)))</f>
        <v>Electrification + Hydrogen</v>
      </c>
      <c r="C707" s="431" t="str">
        <f t="shared" si="38"/>
        <v>Fraction of Industrial Fuel Use Shifted to Other Fuels</v>
      </c>
      <c r="D707" s="9" t="s">
        <v>3257</v>
      </c>
      <c r="E707" s="53" t="s">
        <v>2482</v>
      </c>
      <c r="F707" s="211" t="s">
        <v>3221</v>
      </c>
      <c r="G707" s="53" t="s">
        <v>3281</v>
      </c>
      <c r="H707" s="54">
        <v>1260</v>
      </c>
      <c r="I707" s="53" t="s">
        <v>46</v>
      </c>
      <c r="J707" s="429" t="str">
        <f>IF(ISBLANK(INDEX('Policy Characteristics'!D:D,MATCH($C707,'Policy Characteristics'!$C:$C,0))),"",INDEX('Policy Characteristics'!D:D,MATCH($C707,'Policy Characteristics'!$C:$C,0)))</f>
        <v>Electrification + Hydrogen</v>
      </c>
      <c r="K707" s="427" t="str">
        <f>IF(ISBLANK(INDEX('Policy Characteristics'!E:E,MATCH($C707,'Policy Characteristics'!$C:$C,0))),"",INDEX('Policy Characteristics'!E:E,MATCH($C707,'Policy Characteristics'!$C:$C,0)))</f>
        <v>indst fuel type shifting</v>
      </c>
      <c r="L707" s="450">
        <f>IF(ISBLANK(INDEX('Policy Characteristics'!F:F,MATCH($C707,'Policy Characteristics'!$C:$C,0))),"",INDEX('Policy Characteristics'!F:F,MATCH($C707,'Policy Characteristics'!$C:$C,0)))</f>
        <v>0</v>
      </c>
      <c r="M707" s="450">
        <f>IF(ISBLANK(INDEX('Policy Characteristics'!G:G,MATCH($C707,'Policy Characteristics'!$C:$C,0))),"",INDEX('Policy Characteristics'!G:G,MATCH($C707,'Policy Characteristics'!$C:$C,0)))</f>
        <v>1</v>
      </c>
      <c r="N707" s="450">
        <f>IF(ISBLANK(INDEX('Policy Characteristics'!H:H,MATCH($C707,'Policy Characteristics'!$C:$C,0))),"",INDEX('Policy Characteristics'!H:H,MATCH($C707,'Policy Characteristics'!$C:$C,0)))</f>
        <v>0.01</v>
      </c>
      <c r="O707" s="427" t="str">
        <f>IF(ISBLANK(INDEX('Policy Characteristics'!I:I,MATCH($C707,'Policy Characteristics'!$C:$C,0))),"",INDEX('Policy Characteristics'!I:I,MATCH($C707,'Policy Characteristics'!$C:$C,0)))</f>
        <v>% of fuel shifted</v>
      </c>
      <c r="P707" s="42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7" s="427" t="str">
        <f>IF(ISBLANK(INDEX('Policy Characteristics'!K:K,MATCH($C707,'Policy Characteristics'!$C:$C,0))),"",INDEX('Policy Characteristics'!K:K,MATCH($C707,'Policy Characteristics'!$C:$C,0)))</f>
        <v>industry-ag-main.html#fuel-switching</v>
      </c>
      <c r="R707" s="427" t="str">
        <f>IF(ISBLANK(INDEX('Policy Characteristics'!L:L,MATCH($C707,'Policy Characteristics'!$C:$C,0))),"",INDEX('Policy Characteristics'!L:L,MATCH($C707,'Policy Characteristics'!$C:$C,0)))</f>
        <v>industry-elec-and-hydrogen.html</v>
      </c>
    </row>
    <row r="708" spans="1:18" x14ac:dyDescent="0.75">
      <c r="A708" s="427" t="str">
        <f>IF(ISBLANK(INDEX('Policy Characteristics'!A:A,MATCH($C708,'Policy Characteristics'!$C:$C,0))),"",INDEX('Policy Characteristics'!A:A,MATCH($C708,'Policy Characteristics'!$C:$C,0)))</f>
        <v>Industry</v>
      </c>
      <c r="B708" s="427" t="str">
        <f>IF(ISBLANK(INDEX('Policy Characteristics'!B:B,MATCH($C708,'Policy Characteristics'!$C:$C,0))),"",INDEX('Policy Characteristics'!B:B,MATCH($C708,'Policy Characteristics'!$C:$C,0)))</f>
        <v>Electrification + Hydrogen</v>
      </c>
      <c r="C708" s="431" t="str">
        <f t="shared" si="38"/>
        <v>Fraction of Industrial Fuel Use Shifted to Other Fuels</v>
      </c>
      <c r="D708" s="9" t="s">
        <v>3257</v>
      </c>
      <c r="E708" s="53" t="s">
        <v>2483</v>
      </c>
      <c r="F708" s="211" t="s">
        <v>3221</v>
      </c>
      <c r="G708" s="53" t="s">
        <v>3282</v>
      </c>
      <c r="H708" s="54">
        <v>1261</v>
      </c>
      <c r="I708" s="53" t="s">
        <v>46</v>
      </c>
      <c r="J708" s="429" t="str">
        <f>IF(ISBLANK(INDEX('Policy Characteristics'!D:D,MATCH($C708,'Policy Characteristics'!$C:$C,0))),"",INDEX('Policy Characteristics'!D:D,MATCH($C708,'Policy Characteristics'!$C:$C,0)))</f>
        <v>Electrification + Hydrogen</v>
      </c>
      <c r="K708" s="427" t="str">
        <f>IF(ISBLANK(INDEX('Policy Characteristics'!E:E,MATCH($C708,'Policy Characteristics'!$C:$C,0))),"",INDEX('Policy Characteristics'!E:E,MATCH($C708,'Policy Characteristics'!$C:$C,0)))</f>
        <v>indst fuel type shifting</v>
      </c>
      <c r="L708" s="450">
        <f>IF(ISBLANK(INDEX('Policy Characteristics'!F:F,MATCH($C708,'Policy Characteristics'!$C:$C,0))),"",INDEX('Policy Characteristics'!F:F,MATCH($C708,'Policy Characteristics'!$C:$C,0)))</f>
        <v>0</v>
      </c>
      <c r="M708" s="450">
        <f>IF(ISBLANK(INDEX('Policy Characteristics'!G:G,MATCH($C708,'Policy Characteristics'!$C:$C,0))),"",INDEX('Policy Characteristics'!G:G,MATCH($C708,'Policy Characteristics'!$C:$C,0)))</f>
        <v>1</v>
      </c>
      <c r="N708" s="450">
        <f>IF(ISBLANK(INDEX('Policy Characteristics'!H:H,MATCH($C708,'Policy Characteristics'!$C:$C,0))),"",INDEX('Policy Characteristics'!H:H,MATCH($C708,'Policy Characteristics'!$C:$C,0)))</f>
        <v>0.01</v>
      </c>
      <c r="O708" s="427" t="str">
        <f>IF(ISBLANK(INDEX('Policy Characteristics'!I:I,MATCH($C708,'Policy Characteristics'!$C:$C,0))),"",INDEX('Policy Characteristics'!I:I,MATCH($C708,'Policy Characteristics'!$C:$C,0)))</f>
        <v>% of fuel shifted</v>
      </c>
      <c r="P708" s="42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8" s="427" t="str">
        <f>IF(ISBLANK(INDEX('Policy Characteristics'!K:K,MATCH($C708,'Policy Characteristics'!$C:$C,0))),"",INDEX('Policy Characteristics'!K:K,MATCH($C708,'Policy Characteristics'!$C:$C,0)))</f>
        <v>industry-ag-main.html#fuel-switching</v>
      </c>
      <c r="R708" s="427" t="str">
        <f>IF(ISBLANK(INDEX('Policy Characteristics'!L:L,MATCH($C708,'Policy Characteristics'!$C:$C,0))),"",INDEX('Policy Characteristics'!L:L,MATCH($C708,'Policy Characteristics'!$C:$C,0)))</f>
        <v>industry-elec-and-hydrogen.html</v>
      </c>
    </row>
    <row r="709" spans="1:18" x14ac:dyDescent="0.75">
      <c r="A709" s="427" t="str">
        <f>IF(ISBLANK(INDEX('Policy Characteristics'!A:A,MATCH($C709,'Policy Characteristics'!$C:$C,0))),"",INDEX('Policy Characteristics'!A:A,MATCH($C709,'Policy Characteristics'!$C:$C,0)))</f>
        <v>Industry</v>
      </c>
      <c r="B709" s="427" t="str">
        <f>IF(ISBLANK(INDEX('Policy Characteristics'!B:B,MATCH($C709,'Policy Characteristics'!$C:$C,0))),"",INDEX('Policy Characteristics'!B:B,MATCH($C709,'Policy Characteristics'!$C:$C,0)))</f>
        <v>Electrification + Hydrogen</v>
      </c>
      <c r="C709" s="431" t="str">
        <f t="shared" si="38"/>
        <v>Fraction of Industrial Fuel Use Shifted to Other Fuels</v>
      </c>
      <c r="D709" s="9" t="s">
        <v>3257</v>
      </c>
      <c r="E709" s="53" t="s">
        <v>2484</v>
      </c>
      <c r="F709" s="211" t="s">
        <v>3221</v>
      </c>
      <c r="G709" s="53" t="s">
        <v>3283</v>
      </c>
      <c r="H709" s="54">
        <v>1262</v>
      </c>
      <c r="I709" s="53" t="s">
        <v>46</v>
      </c>
      <c r="J709" s="429" t="str">
        <f>IF(ISBLANK(INDEX('Policy Characteristics'!D:D,MATCH($C709,'Policy Characteristics'!$C:$C,0))),"",INDEX('Policy Characteristics'!D:D,MATCH($C709,'Policy Characteristics'!$C:$C,0)))</f>
        <v>Electrification + Hydrogen</v>
      </c>
      <c r="K709" s="427" t="str">
        <f>IF(ISBLANK(INDEX('Policy Characteristics'!E:E,MATCH($C709,'Policy Characteristics'!$C:$C,0))),"",INDEX('Policy Characteristics'!E:E,MATCH($C709,'Policy Characteristics'!$C:$C,0)))</f>
        <v>indst fuel type shifting</v>
      </c>
      <c r="L709" s="450">
        <f>IF(ISBLANK(INDEX('Policy Characteristics'!F:F,MATCH($C709,'Policy Characteristics'!$C:$C,0))),"",INDEX('Policy Characteristics'!F:F,MATCH($C709,'Policy Characteristics'!$C:$C,0)))</f>
        <v>0</v>
      </c>
      <c r="M709" s="450">
        <f>IF(ISBLANK(INDEX('Policy Characteristics'!G:G,MATCH($C709,'Policy Characteristics'!$C:$C,0))),"",INDEX('Policy Characteristics'!G:G,MATCH($C709,'Policy Characteristics'!$C:$C,0)))</f>
        <v>1</v>
      </c>
      <c r="N709" s="450">
        <f>IF(ISBLANK(INDEX('Policy Characteristics'!H:H,MATCH($C709,'Policy Characteristics'!$C:$C,0))),"",INDEX('Policy Characteristics'!H:H,MATCH($C709,'Policy Characteristics'!$C:$C,0)))</f>
        <v>0.01</v>
      </c>
      <c r="O709" s="427" t="str">
        <f>IF(ISBLANK(INDEX('Policy Characteristics'!I:I,MATCH($C709,'Policy Characteristics'!$C:$C,0))),"",INDEX('Policy Characteristics'!I:I,MATCH($C709,'Policy Characteristics'!$C:$C,0)))</f>
        <v>% of fuel shifted</v>
      </c>
      <c r="P709" s="42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9" s="427" t="str">
        <f>IF(ISBLANK(INDEX('Policy Characteristics'!K:K,MATCH($C709,'Policy Characteristics'!$C:$C,0))),"",INDEX('Policy Characteristics'!K:K,MATCH($C709,'Policy Characteristics'!$C:$C,0)))</f>
        <v>industry-ag-main.html#fuel-switching</v>
      </c>
      <c r="R709" s="427" t="str">
        <f>IF(ISBLANK(INDEX('Policy Characteristics'!L:L,MATCH($C709,'Policy Characteristics'!$C:$C,0))),"",INDEX('Policy Characteristics'!L:L,MATCH($C709,'Policy Characteristics'!$C:$C,0)))</f>
        <v>industry-elec-and-hydrogen.html</v>
      </c>
    </row>
    <row r="710" spans="1:18" x14ac:dyDescent="0.75">
      <c r="A710" s="427" t="str">
        <f>IF(ISBLANK(INDEX('Policy Characteristics'!A:A,MATCH($C710,'Policy Characteristics'!$C:$C,0))),"",INDEX('Policy Characteristics'!A:A,MATCH($C710,'Policy Characteristics'!$C:$C,0)))</f>
        <v>Industry</v>
      </c>
      <c r="B710" s="427" t="str">
        <f>IF(ISBLANK(INDEX('Policy Characteristics'!B:B,MATCH($C710,'Policy Characteristics'!$C:$C,0))),"",INDEX('Policy Characteristics'!B:B,MATCH($C710,'Policy Characteristics'!$C:$C,0)))</f>
        <v>Electrification + Hydrogen</v>
      </c>
      <c r="C710" s="431" t="str">
        <f t="shared" si="38"/>
        <v>Fraction of Industrial Fuel Use Shifted to Other Fuels</v>
      </c>
      <c r="D710" s="9" t="s">
        <v>3257</v>
      </c>
      <c r="E710" s="53" t="s">
        <v>2485</v>
      </c>
      <c r="F710" s="211" t="s">
        <v>3221</v>
      </c>
      <c r="G710" s="53" t="s">
        <v>3284</v>
      </c>
      <c r="H710" s="54">
        <v>1263</v>
      </c>
      <c r="I710" s="53" t="s">
        <v>46</v>
      </c>
      <c r="J710" s="429" t="str">
        <f>IF(ISBLANK(INDEX('Policy Characteristics'!D:D,MATCH($C710,'Policy Characteristics'!$C:$C,0))),"",INDEX('Policy Characteristics'!D:D,MATCH($C710,'Policy Characteristics'!$C:$C,0)))</f>
        <v>Electrification + Hydrogen</v>
      </c>
      <c r="K710" s="427" t="str">
        <f>IF(ISBLANK(INDEX('Policy Characteristics'!E:E,MATCH($C710,'Policy Characteristics'!$C:$C,0))),"",INDEX('Policy Characteristics'!E:E,MATCH($C710,'Policy Characteristics'!$C:$C,0)))</f>
        <v>indst fuel type shifting</v>
      </c>
      <c r="L710" s="450">
        <f>IF(ISBLANK(INDEX('Policy Characteristics'!F:F,MATCH($C710,'Policy Characteristics'!$C:$C,0))),"",INDEX('Policy Characteristics'!F:F,MATCH($C710,'Policy Characteristics'!$C:$C,0)))</f>
        <v>0</v>
      </c>
      <c r="M710" s="450">
        <f>IF(ISBLANK(INDEX('Policy Characteristics'!G:G,MATCH($C710,'Policy Characteristics'!$C:$C,0))),"",INDEX('Policy Characteristics'!G:G,MATCH($C710,'Policy Characteristics'!$C:$C,0)))</f>
        <v>1</v>
      </c>
      <c r="N710" s="450">
        <f>IF(ISBLANK(INDEX('Policy Characteristics'!H:H,MATCH($C710,'Policy Characteristics'!$C:$C,0))),"",INDEX('Policy Characteristics'!H:H,MATCH($C710,'Policy Characteristics'!$C:$C,0)))</f>
        <v>0.01</v>
      </c>
      <c r="O710" s="427" t="str">
        <f>IF(ISBLANK(INDEX('Policy Characteristics'!I:I,MATCH($C710,'Policy Characteristics'!$C:$C,0))),"",INDEX('Policy Characteristics'!I:I,MATCH($C710,'Policy Characteristics'!$C:$C,0)))</f>
        <v>% of fuel shifted</v>
      </c>
      <c r="P710" s="42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0" s="427" t="str">
        <f>IF(ISBLANK(INDEX('Policy Characteristics'!K:K,MATCH($C710,'Policy Characteristics'!$C:$C,0))),"",INDEX('Policy Characteristics'!K:K,MATCH($C710,'Policy Characteristics'!$C:$C,0)))</f>
        <v>industry-ag-main.html#fuel-switching</v>
      </c>
      <c r="R710" s="427" t="str">
        <f>IF(ISBLANK(INDEX('Policy Characteristics'!L:L,MATCH($C710,'Policy Characteristics'!$C:$C,0))),"",INDEX('Policy Characteristics'!L:L,MATCH($C710,'Policy Characteristics'!$C:$C,0)))</f>
        <v>industry-elec-and-hydrogen.html</v>
      </c>
    </row>
    <row r="711" spans="1:18" x14ac:dyDescent="0.75">
      <c r="A711" s="427" t="str">
        <f>IF(ISBLANK(INDEX('Policy Characteristics'!A:A,MATCH($C711,'Policy Characteristics'!$C:$C,0))),"",INDEX('Policy Characteristics'!A:A,MATCH($C711,'Policy Characteristics'!$C:$C,0)))</f>
        <v>Industry</v>
      </c>
      <c r="B711" s="427" t="str">
        <f>IF(ISBLANK(INDEX('Policy Characteristics'!B:B,MATCH($C711,'Policy Characteristics'!$C:$C,0))),"",INDEX('Policy Characteristics'!B:B,MATCH($C711,'Policy Characteristics'!$C:$C,0)))</f>
        <v>Electrification + Hydrogen</v>
      </c>
      <c r="C711" s="431" t="str">
        <f t="shared" si="38"/>
        <v>Fraction of Industrial Fuel Use Shifted to Other Fuels</v>
      </c>
      <c r="D711" s="9" t="s">
        <v>3257</v>
      </c>
      <c r="E711" s="53" t="s">
        <v>2837</v>
      </c>
      <c r="F711" s="211" t="s">
        <v>3221</v>
      </c>
      <c r="G711" s="53" t="s">
        <v>3285</v>
      </c>
      <c r="H711" s="54">
        <v>1264</v>
      </c>
      <c r="I711" s="53" t="s">
        <v>46</v>
      </c>
      <c r="J711" s="429" t="str">
        <f>IF(ISBLANK(INDEX('Policy Characteristics'!D:D,MATCH($C711,'Policy Characteristics'!$C:$C,0))),"",INDEX('Policy Characteristics'!D:D,MATCH($C711,'Policy Characteristics'!$C:$C,0)))</f>
        <v>Electrification + Hydrogen</v>
      </c>
      <c r="K711" s="427" t="str">
        <f>IF(ISBLANK(INDEX('Policy Characteristics'!E:E,MATCH($C711,'Policy Characteristics'!$C:$C,0))),"",INDEX('Policy Characteristics'!E:E,MATCH($C711,'Policy Characteristics'!$C:$C,0)))</f>
        <v>indst fuel type shifting</v>
      </c>
      <c r="L711" s="450">
        <f>IF(ISBLANK(INDEX('Policy Characteristics'!F:F,MATCH($C711,'Policy Characteristics'!$C:$C,0))),"",INDEX('Policy Characteristics'!F:F,MATCH($C711,'Policy Characteristics'!$C:$C,0)))</f>
        <v>0</v>
      </c>
      <c r="M711" s="450">
        <f>IF(ISBLANK(INDEX('Policy Characteristics'!G:G,MATCH($C711,'Policy Characteristics'!$C:$C,0))),"",INDEX('Policy Characteristics'!G:G,MATCH($C711,'Policy Characteristics'!$C:$C,0)))</f>
        <v>1</v>
      </c>
      <c r="N711" s="450">
        <f>IF(ISBLANK(INDEX('Policy Characteristics'!H:H,MATCH($C711,'Policy Characteristics'!$C:$C,0))),"",INDEX('Policy Characteristics'!H:H,MATCH($C711,'Policy Characteristics'!$C:$C,0)))</f>
        <v>0.01</v>
      </c>
      <c r="O711" s="427" t="str">
        <f>IF(ISBLANK(INDEX('Policy Characteristics'!I:I,MATCH($C711,'Policy Characteristics'!$C:$C,0))),"",INDEX('Policy Characteristics'!I:I,MATCH($C711,'Policy Characteristics'!$C:$C,0)))</f>
        <v>% of fuel shifted</v>
      </c>
      <c r="P711" s="42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1" s="427" t="str">
        <f>IF(ISBLANK(INDEX('Policy Characteristics'!K:K,MATCH($C711,'Policy Characteristics'!$C:$C,0))),"",INDEX('Policy Characteristics'!K:K,MATCH($C711,'Policy Characteristics'!$C:$C,0)))</f>
        <v>industry-ag-main.html#fuel-switching</v>
      </c>
      <c r="R711" s="427" t="str">
        <f>IF(ISBLANK(INDEX('Policy Characteristics'!L:L,MATCH($C711,'Policy Characteristics'!$C:$C,0))),"",INDEX('Policy Characteristics'!L:L,MATCH($C711,'Policy Characteristics'!$C:$C,0)))</f>
        <v>industry-elec-and-hydrogen.html</v>
      </c>
    </row>
    <row r="712" spans="1:18" x14ac:dyDescent="0.75">
      <c r="A712" s="427" t="str">
        <f>IF(ISBLANK(INDEX('Policy Characteristics'!A:A,MATCH($C712,'Policy Characteristics'!$C:$C,0))),"",INDEX('Policy Characteristics'!A:A,MATCH($C712,'Policy Characteristics'!$C:$C,0)))</f>
        <v>Industry</v>
      </c>
      <c r="B712" s="427" t="str">
        <f>IF(ISBLANK(INDEX('Policy Characteristics'!B:B,MATCH($C712,'Policy Characteristics'!$C:$C,0))),"",INDEX('Policy Characteristics'!B:B,MATCH($C712,'Policy Characteristics'!$C:$C,0)))</f>
        <v>Electrification + Hydrogen</v>
      </c>
      <c r="C712" s="431" t="str">
        <f t="shared" si="38"/>
        <v>Fraction of Industrial Fuel Use Shifted to Other Fuels</v>
      </c>
      <c r="D712" s="9" t="s">
        <v>3257</v>
      </c>
      <c r="E712" s="53" t="s">
        <v>2838</v>
      </c>
      <c r="F712" s="211" t="s">
        <v>3221</v>
      </c>
      <c r="G712" s="53" t="s">
        <v>3286</v>
      </c>
      <c r="H712" s="54">
        <v>1265</v>
      </c>
      <c r="I712" s="53" t="s">
        <v>46</v>
      </c>
      <c r="J712" s="429" t="str">
        <f>IF(ISBLANK(INDEX('Policy Characteristics'!D:D,MATCH($C712,'Policy Characteristics'!$C:$C,0))),"",INDEX('Policy Characteristics'!D:D,MATCH($C712,'Policy Characteristics'!$C:$C,0)))</f>
        <v>Electrification + Hydrogen</v>
      </c>
      <c r="K712" s="427" t="str">
        <f>IF(ISBLANK(INDEX('Policy Characteristics'!E:E,MATCH($C712,'Policy Characteristics'!$C:$C,0))),"",INDEX('Policy Characteristics'!E:E,MATCH($C712,'Policy Characteristics'!$C:$C,0)))</f>
        <v>indst fuel type shifting</v>
      </c>
      <c r="L712" s="450">
        <f>IF(ISBLANK(INDEX('Policy Characteristics'!F:F,MATCH($C712,'Policy Characteristics'!$C:$C,0))),"",INDEX('Policy Characteristics'!F:F,MATCH($C712,'Policy Characteristics'!$C:$C,0)))</f>
        <v>0</v>
      </c>
      <c r="M712" s="450">
        <f>IF(ISBLANK(INDEX('Policy Characteristics'!G:G,MATCH($C712,'Policy Characteristics'!$C:$C,0))),"",INDEX('Policy Characteristics'!G:G,MATCH($C712,'Policy Characteristics'!$C:$C,0)))</f>
        <v>1</v>
      </c>
      <c r="N712" s="450">
        <f>IF(ISBLANK(INDEX('Policy Characteristics'!H:H,MATCH($C712,'Policy Characteristics'!$C:$C,0))),"",INDEX('Policy Characteristics'!H:H,MATCH($C712,'Policy Characteristics'!$C:$C,0)))</f>
        <v>0.01</v>
      </c>
      <c r="O712" s="427" t="str">
        <f>IF(ISBLANK(INDEX('Policy Characteristics'!I:I,MATCH($C712,'Policy Characteristics'!$C:$C,0))),"",INDEX('Policy Characteristics'!I:I,MATCH($C712,'Policy Characteristics'!$C:$C,0)))</f>
        <v>% of fuel shifted</v>
      </c>
      <c r="P712" s="42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2" s="427" t="str">
        <f>IF(ISBLANK(INDEX('Policy Characteristics'!K:K,MATCH($C712,'Policy Characteristics'!$C:$C,0))),"",INDEX('Policy Characteristics'!K:K,MATCH($C712,'Policy Characteristics'!$C:$C,0)))</f>
        <v>industry-ag-main.html#fuel-switching</v>
      </c>
      <c r="R712" s="427" t="str">
        <f>IF(ISBLANK(INDEX('Policy Characteristics'!L:L,MATCH($C712,'Policy Characteristics'!$C:$C,0))),"",INDEX('Policy Characteristics'!L:L,MATCH($C712,'Policy Characteristics'!$C:$C,0)))</f>
        <v>industry-elec-and-hydrogen.html</v>
      </c>
    </row>
    <row r="713" spans="1:18" x14ac:dyDescent="0.75">
      <c r="A713" s="427" t="str">
        <f>IF(ISBLANK(INDEX('Policy Characteristics'!A:A,MATCH($C713,'Policy Characteristics'!$C:$C,0))),"",INDEX('Policy Characteristics'!A:A,MATCH($C713,'Policy Characteristics'!$C:$C,0)))</f>
        <v>Industry</v>
      </c>
      <c r="B713" s="427" t="str">
        <f>IF(ISBLANK(INDEX('Policy Characteristics'!B:B,MATCH($C713,'Policy Characteristics'!$C:$C,0))),"",INDEX('Policy Characteristics'!B:B,MATCH($C713,'Policy Characteristics'!$C:$C,0)))</f>
        <v>Electrification + Hydrogen</v>
      </c>
      <c r="C713" s="431" t="str">
        <f t="shared" si="38"/>
        <v>Fraction of Industrial Fuel Use Shifted to Other Fuels</v>
      </c>
      <c r="D713" s="9" t="s">
        <v>3257</v>
      </c>
      <c r="E713" s="53" t="s">
        <v>2839</v>
      </c>
      <c r="F713" s="211" t="s">
        <v>3221</v>
      </c>
      <c r="G713" s="53" t="s">
        <v>3287</v>
      </c>
      <c r="H713" s="54">
        <v>1266</v>
      </c>
      <c r="I713" s="53" t="s">
        <v>46</v>
      </c>
      <c r="J713" s="429" t="str">
        <f>IF(ISBLANK(INDEX('Policy Characteristics'!D:D,MATCH($C713,'Policy Characteristics'!$C:$C,0))),"",INDEX('Policy Characteristics'!D:D,MATCH($C713,'Policy Characteristics'!$C:$C,0)))</f>
        <v>Electrification + Hydrogen</v>
      </c>
      <c r="K713" s="427" t="str">
        <f>IF(ISBLANK(INDEX('Policy Characteristics'!E:E,MATCH($C713,'Policy Characteristics'!$C:$C,0))),"",INDEX('Policy Characteristics'!E:E,MATCH($C713,'Policy Characteristics'!$C:$C,0)))</f>
        <v>indst fuel type shifting</v>
      </c>
      <c r="L713" s="450">
        <f>IF(ISBLANK(INDEX('Policy Characteristics'!F:F,MATCH($C713,'Policy Characteristics'!$C:$C,0))),"",INDEX('Policy Characteristics'!F:F,MATCH($C713,'Policy Characteristics'!$C:$C,0)))</f>
        <v>0</v>
      </c>
      <c r="M713" s="450">
        <f>IF(ISBLANK(INDEX('Policy Characteristics'!G:G,MATCH($C713,'Policy Characteristics'!$C:$C,0))),"",INDEX('Policy Characteristics'!G:G,MATCH($C713,'Policy Characteristics'!$C:$C,0)))</f>
        <v>1</v>
      </c>
      <c r="N713" s="450">
        <f>IF(ISBLANK(INDEX('Policy Characteristics'!H:H,MATCH($C713,'Policy Characteristics'!$C:$C,0))),"",INDEX('Policy Characteristics'!H:H,MATCH($C713,'Policy Characteristics'!$C:$C,0)))</f>
        <v>0.01</v>
      </c>
      <c r="O713" s="427" t="str">
        <f>IF(ISBLANK(INDEX('Policy Characteristics'!I:I,MATCH($C713,'Policy Characteristics'!$C:$C,0))),"",INDEX('Policy Characteristics'!I:I,MATCH($C713,'Policy Characteristics'!$C:$C,0)))</f>
        <v>% of fuel shifted</v>
      </c>
      <c r="P713" s="42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3" s="427" t="str">
        <f>IF(ISBLANK(INDEX('Policy Characteristics'!K:K,MATCH($C713,'Policy Characteristics'!$C:$C,0))),"",INDEX('Policy Characteristics'!K:K,MATCH($C713,'Policy Characteristics'!$C:$C,0)))</f>
        <v>industry-ag-main.html#fuel-switching</v>
      </c>
      <c r="R713" s="427" t="str">
        <f>IF(ISBLANK(INDEX('Policy Characteristics'!L:L,MATCH($C713,'Policy Characteristics'!$C:$C,0))),"",INDEX('Policy Characteristics'!L:L,MATCH($C713,'Policy Characteristics'!$C:$C,0)))</f>
        <v>industry-elec-and-hydrogen.html</v>
      </c>
    </row>
    <row r="714" spans="1:18" x14ac:dyDescent="0.75">
      <c r="A714" s="427" t="str">
        <f>IF(ISBLANK(INDEX('Policy Characteristics'!A:A,MATCH($C714,'Policy Characteristics'!$C:$C,0))),"",INDEX('Policy Characteristics'!A:A,MATCH($C714,'Policy Characteristics'!$C:$C,0)))</f>
        <v>Industry</v>
      </c>
      <c r="B714" s="427" t="str">
        <f>IF(ISBLANK(INDEX('Policy Characteristics'!B:B,MATCH($C714,'Policy Characteristics'!$C:$C,0))),"",INDEX('Policy Characteristics'!B:B,MATCH($C714,'Policy Characteristics'!$C:$C,0)))</f>
        <v>Electrification + Hydrogen</v>
      </c>
      <c r="C714" s="431" t="str">
        <f t="shared" si="38"/>
        <v>Fraction of Industrial Fuel Use Shifted to Other Fuels</v>
      </c>
      <c r="D714" s="9" t="s">
        <v>3257</v>
      </c>
      <c r="E714" s="53" t="s">
        <v>2836</v>
      </c>
      <c r="F714" s="211" t="s">
        <v>3221</v>
      </c>
      <c r="G714" s="53" t="s">
        <v>3288</v>
      </c>
      <c r="H714" s="54">
        <v>1267</v>
      </c>
      <c r="I714" s="53" t="s">
        <v>45</v>
      </c>
      <c r="J714" s="429" t="str">
        <f>IF(ISBLANK(INDEX('Policy Characteristics'!D:D,MATCH($C714,'Policy Characteristics'!$C:$C,0))),"",INDEX('Policy Characteristics'!D:D,MATCH($C714,'Policy Characteristics'!$C:$C,0)))</f>
        <v>Electrification + Hydrogen</v>
      </c>
      <c r="K714" s="427" t="str">
        <f>IF(ISBLANK(INDEX('Policy Characteristics'!E:E,MATCH($C714,'Policy Characteristics'!$C:$C,0))),"",INDEX('Policy Characteristics'!E:E,MATCH($C714,'Policy Characteristics'!$C:$C,0)))</f>
        <v>indst fuel type shifting</v>
      </c>
      <c r="L714" s="450">
        <f>IF(ISBLANK(INDEX('Policy Characteristics'!F:F,MATCH($C714,'Policy Characteristics'!$C:$C,0))),"",INDEX('Policy Characteristics'!F:F,MATCH($C714,'Policy Characteristics'!$C:$C,0)))</f>
        <v>0</v>
      </c>
      <c r="M714" s="450">
        <f>IF(ISBLANK(INDEX('Policy Characteristics'!G:G,MATCH($C714,'Policy Characteristics'!$C:$C,0))),"",INDEX('Policy Characteristics'!G:G,MATCH($C714,'Policy Characteristics'!$C:$C,0)))</f>
        <v>1</v>
      </c>
      <c r="N714" s="450">
        <f>IF(ISBLANK(INDEX('Policy Characteristics'!H:H,MATCH($C714,'Policy Characteristics'!$C:$C,0))),"",INDEX('Policy Characteristics'!H:H,MATCH($C714,'Policy Characteristics'!$C:$C,0)))</f>
        <v>0.01</v>
      </c>
      <c r="O714" s="427" t="str">
        <f>IF(ISBLANK(INDEX('Policy Characteristics'!I:I,MATCH($C714,'Policy Characteristics'!$C:$C,0))),"",INDEX('Policy Characteristics'!I:I,MATCH($C714,'Policy Characteristics'!$C:$C,0)))</f>
        <v>% of fuel shifted</v>
      </c>
      <c r="P714" s="42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4" s="427" t="str">
        <f>IF(ISBLANK(INDEX('Policy Characteristics'!K:K,MATCH($C714,'Policy Characteristics'!$C:$C,0))),"",INDEX('Policy Characteristics'!K:K,MATCH($C714,'Policy Characteristics'!$C:$C,0)))</f>
        <v>industry-ag-main.html#fuel-switching</v>
      </c>
      <c r="R714" s="427" t="str">
        <f>IF(ISBLANK(INDEX('Policy Characteristics'!L:L,MATCH($C714,'Policy Characteristics'!$C:$C,0))),"",INDEX('Policy Characteristics'!L:L,MATCH($C714,'Policy Characteristics'!$C:$C,0)))</f>
        <v>industry-elec-and-hydrogen.html</v>
      </c>
    </row>
    <row r="715" spans="1:18" x14ac:dyDescent="0.75">
      <c r="A715" s="427" t="str">
        <f>IF(ISBLANK(INDEX('Policy Characteristics'!A:A,MATCH($C715,'Policy Characteristics'!$C:$C,0))),"",INDEX('Policy Characteristics'!A:A,MATCH($C715,'Policy Characteristics'!$C:$C,0)))</f>
        <v>Industry</v>
      </c>
      <c r="B715" s="427" t="str">
        <f>IF(ISBLANK(INDEX('Policy Characteristics'!B:B,MATCH($C715,'Policy Characteristics'!$C:$C,0))),"",INDEX('Policy Characteristics'!B:B,MATCH($C715,'Policy Characteristics'!$C:$C,0)))</f>
        <v>Electrification + Hydrogen</v>
      </c>
      <c r="C715" s="431" t="str">
        <f t="shared" si="38"/>
        <v>Fraction of Industrial Fuel Use Shifted to Other Fuels</v>
      </c>
      <c r="D715" s="9" t="s">
        <v>3258</v>
      </c>
      <c r="E715" s="53" t="s">
        <v>2480</v>
      </c>
      <c r="F715" s="211" t="s">
        <v>3222</v>
      </c>
      <c r="G715" s="53" t="s">
        <v>3279</v>
      </c>
      <c r="H715" s="54">
        <v>1268</v>
      </c>
      <c r="I715" s="53" t="s">
        <v>45</v>
      </c>
      <c r="J715" s="429" t="str">
        <f>IF(ISBLANK(INDEX('Policy Characteristics'!D:D,MATCH($C715,'Policy Characteristics'!$C:$C,0))),"",INDEX('Policy Characteristics'!D:D,MATCH($C715,'Policy Characteristics'!$C:$C,0)))</f>
        <v>Electrification + Hydrogen</v>
      </c>
      <c r="K715" s="427" t="str">
        <f>IF(ISBLANK(INDEX('Policy Characteristics'!E:E,MATCH($C715,'Policy Characteristics'!$C:$C,0))),"",INDEX('Policy Characteristics'!E:E,MATCH($C715,'Policy Characteristics'!$C:$C,0)))</f>
        <v>indst fuel type shifting</v>
      </c>
      <c r="L715" s="450">
        <f>IF(ISBLANK(INDEX('Policy Characteristics'!F:F,MATCH($C715,'Policy Characteristics'!$C:$C,0))),"",INDEX('Policy Characteristics'!F:F,MATCH($C715,'Policy Characteristics'!$C:$C,0)))</f>
        <v>0</v>
      </c>
      <c r="M715" s="450">
        <f>IF(ISBLANK(INDEX('Policy Characteristics'!G:G,MATCH($C715,'Policy Characteristics'!$C:$C,0))),"",INDEX('Policy Characteristics'!G:G,MATCH($C715,'Policy Characteristics'!$C:$C,0)))</f>
        <v>1</v>
      </c>
      <c r="N715" s="450">
        <f>IF(ISBLANK(INDEX('Policy Characteristics'!H:H,MATCH($C715,'Policy Characteristics'!$C:$C,0))),"",INDEX('Policy Characteristics'!H:H,MATCH($C715,'Policy Characteristics'!$C:$C,0)))</f>
        <v>0.01</v>
      </c>
      <c r="O715" s="427" t="str">
        <f>IF(ISBLANK(INDEX('Policy Characteristics'!I:I,MATCH($C715,'Policy Characteristics'!$C:$C,0))),"",INDEX('Policy Characteristics'!I:I,MATCH($C715,'Policy Characteristics'!$C:$C,0)))</f>
        <v>% of fuel shifted</v>
      </c>
      <c r="P715" s="42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5" s="427" t="str">
        <f>IF(ISBLANK(INDEX('Policy Characteristics'!K:K,MATCH($C715,'Policy Characteristics'!$C:$C,0))),"",INDEX('Policy Characteristics'!K:K,MATCH($C715,'Policy Characteristics'!$C:$C,0)))</f>
        <v>industry-ag-main.html#fuel-switching</v>
      </c>
      <c r="R715" s="427" t="str">
        <f>IF(ISBLANK(INDEX('Policy Characteristics'!L:L,MATCH($C715,'Policy Characteristics'!$C:$C,0))),"",INDEX('Policy Characteristics'!L:L,MATCH($C715,'Policy Characteristics'!$C:$C,0)))</f>
        <v>industry-elec-and-hydrogen.html</v>
      </c>
    </row>
    <row r="716" spans="1:18" x14ac:dyDescent="0.75">
      <c r="A716" s="427" t="str">
        <f>IF(ISBLANK(INDEX('Policy Characteristics'!A:A,MATCH($C716,'Policy Characteristics'!$C:$C,0))),"",INDEX('Policy Characteristics'!A:A,MATCH($C716,'Policy Characteristics'!$C:$C,0)))</f>
        <v>Industry</v>
      </c>
      <c r="B716" s="427" t="str">
        <f>IF(ISBLANK(INDEX('Policy Characteristics'!B:B,MATCH($C716,'Policy Characteristics'!$C:$C,0))),"",INDEX('Policy Characteristics'!B:B,MATCH($C716,'Policy Characteristics'!$C:$C,0)))</f>
        <v>Electrification + Hydrogen</v>
      </c>
      <c r="C716" s="431" t="str">
        <f t="shared" si="38"/>
        <v>Fraction of Industrial Fuel Use Shifted to Other Fuels</v>
      </c>
      <c r="D716" s="9" t="s">
        <v>3258</v>
      </c>
      <c r="E716" s="53" t="s">
        <v>2481</v>
      </c>
      <c r="F716" s="211" t="s">
        <v>3222</v>
      </c>
      <c r="G716" s="53" t="s">
        <v>3280</v>
      </c>
      <c r="H716" s="54">
        <v>1269</v>
      </c>
      <c r="I716" s="53" t="s">
        <v>46</v>
      </c>
      <c r="J716" s="429" t="str">
        <f>IF(ISBLANK(INDEX('Policy Characteristics'!D:D,MATCH($C716,'Policy Characteristics'!$C:$C,0))),"",INDEX('Policy Characteristics'!D:D,MATCH($C716,'Policy Characteristics'!$C:$C,0)))</f>
        <v>Electrification + Hydrogen</v>
      </c>
      <c r="K716" s="427" t="str">
        <f>IF(ISBLANK(INDEX('Policy Characteristics'!E:E,MATCH($C716,'Policy Characteristics'!$C:$C,0))),"",INDEX('Policy Characteristics'!E:E,MATCH($C716,'Policy Characteristics'!$C:$C,0)))</f>
        <v>indst fuel type shifting</v>
      </c>
      <c r="L716" s="450">
        <f>IF(ISBLANK(INDEX('Policy Characteristics'!F:F,MATCH($C716,'Policy Characteristics'!$C:$C,0))),"",INDEX('Policy Characteristics'!F:F,MATCH($C716,'Policy Characteristics'!$C:$C,0)))</f>
        <v>0</v>
      </c>
      <c r="M716" s="450">
        <f>IF(ISBLANK(INDEX('Policy Characteristics'!G:G,MATCH($C716,'Policy Characteristics'!$C:$C,0))),"",INDEX('Policy Characteristics'!G:G,MATCH($C716,'Policy Characteristics'!$C:$C,0)))</f>
        <v>1</v>
      </c>
      <c r="N716" s="450">
        <f>IF(ISBLANK(INDEX('Policy Characteristics'!H:H,MATCH($C716,'Policy Characteristics'!$C:$C,0))),"",INDEX('Policy Characteristics'!H:H,MATCH($C716,'Policy Characteristics'!$C:$C,0)))</f>
        <v>0.01</v>
      </c>
      <c r="O716" s="427" t="str">
        <f>IF(ISBLANK(INDEX('Policy Characteristics'!I:I,MATCH($C716,'Policy Characteristics'!$C:$C,0))),"",INDEX('Policy Characteristics'!I:I,MATCH($C716,'Policy Characteristics'!$C:$C,0)))</f>
        <v>% of fuel shifted</v>
      </c>
      <c r="P716" s="42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6" s="427" t="str">
        <f>IF(ISBLANK(INDEX('Policy Characteristics'!K:K,MATCH($C716,'Policy Characteristics'!$C:$C,0))),"",INDEX('Policy Characteristics'!K:K,MATCH($C716,'Policy Characteristics'!$C:$C,0)))</f>
        <v>industry-ag-main.html#fuel-switching</v>
      </c>
      <c r="R716" s="427" t="str">
        <f>IF(ISBLANK(INDEX('Policy Characteristics'!L:L,MATCH($C716,'Policy Characteristics'!$C:$C,0))),"",INDEX('Policy Characteristics'!L:L,MATCH($C716,'Policy Characteristics'!$C:$C,0)))</f>
        <v>industry-elec-and-hydrogen.html</v>
      </c>
    </row>
    <row r="717" spans="1:18" x14ac:dyDescent="0.75">
      <c r="A717" s="427" t="str">
        <f>IF(ISBLANK(INDEX('Policy Characteristics'!A:A,MATCH($C717,'Policy Characteristics'!$C:$C,0))),"",INDEX('Policy Characteristics'!A:A,MATCH($C717,'Policy Characteristics'!$C:$C,0)))</f>
        <v>Industry</v>
      </c>
      <c r="B717" s="427" t="str">
        <f>IF(ISBLANK(INDEX('Policy Characteristics'!B:B,MATCH($C717,'Policy Characteristics'!$C:$C,0))),"",INDEX('Policy Characteristics'!B:B,MATCH($C717,'Policy Characteristics'!$C:$C,0)))</f>
        <v>Electrification + Hydrogen</v>
      </c>
      <c r="C717" s="431" t="str">
        <f t="shared" si="38"/>
        <v>Fraction of Industrial Fuel Use Shifted to Other Fuels</v>
      </c>
      <c r="D717" s="9" t="s">
        <v>3258</v>
      </c>
      <c r="E717" s="53" t="s">
        <v>2482</v>
      </c>
      <c r="F717" s="211" t="s">
        <v>3222</v>
      </c>
      <c r="G717" s="53" t="s">
        <v>3281</v>
      </c>
      <c r="H717" s="54">
        <v>1270</v>
      </c>
      <c r="I717" s="53" t="s">
        <v>46</v>
      </c>
      <c r="J717" s="429" t="str">
        <f>IF(ISBLANK(INDEX('Policy Characteristics'!D:D,MATCH($C717,'Policy Characteristics'!$C:$C,0))),"",INDEX('Policy Characteristics'!D:D,MATCH($C717,'Policy Characteristics'!$C:$C,0)))</f>
        <v>Electrification + Hydrogen</v>
      </c>
      <c r="K717" s="427" t="str">
        <f>IF(ISBLANK(INDEX('Policy Characteristics'!E:E,MATCH($C717,'Policy Characteristics'!$C:$C,0))),"",INDEX('Policy Characteristics'!E:E,MATCH($C717,'Policy Characteristics'!$C:$C,0)))</f>
        <v>indst fuel type shifting</v>
      </c>
      <c r="L717" s="450">
        <f>IF(ISBLANK(INDEX('Policy Characteristics'!F:F,MATCH($C717,'Policy Characteristics'!$C:$C,0))),"",INDEX('Policy Characteristics'!F:F,MATCH($C717,'Policy Characteristics'!$C:$C,0)))</f>
        <v>0</v>
      </c>
      <c r="M717" s="450">
        <f>IF(ISBLANK(INDEX('Policy Characteristics'!G:G,MATCH($C717,'Policy Characteristics'!$C:$C,0))),"",INDEX('Policy Characteristics'!G:G,MATCH($C717,'Policy Characteristics'!$C:$C,0)))</f>
        <v>1</v>
      </c>
      <c r="N717" s="450">
        <f>IF(ISBLANK(INDEX('Policy Characteristics'!H:H,MATCH($C717,'Policy Characteristics'!$C:$C,0))),"",INDEX('Policy Characteristics'!H:H,MATCH($C717,'Policy Characteristics'!$C:$C,0)))</f>
        <v>0.01</v>
      </c>
      <c r="O717" s="427" t="str">
        <f>IF(ISBLANK(INDEX('Policy Characteristics'!I:I,MATCH($C717,'Policy Characteristics'!$C:$C,0))),"",INDEX('Policy Characteristics'!I:I,MATCH($C717,'Policy Characteristics'!$C:$C,0)))</f>
        <v>% of fuel shifted</v>
      </c>
      <c r="P717" s="42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7" s="427" t="str">
        <f>IF(ISBLANK(INDEX('Policy Characteristics'!K:K,MATCH($C717,'Policy Characteristics'!$C:$C,0))),"",INDEX('Policy Characteristics'!K:K,MATCH($C717,'Policy Characteristics'!$C:$C,0)))</f>
        <v>industry-ag-main.html#fuel-switching</v>
      </c>
      <c r="R717" s="427" t="str">
        <f>IF(ISBLANK(INDEX('Policy Characteristics'!L:L,MATCH($C717,'Policy Characteristics'!$C:$C,0))),"",INDEX('Policy Characteristics'!L:L,MATCH($C717,'Policy Characteristics'!$C:$C,0)))</f>
        <v>industry-elec-and-hydrogen.html</v>
      </c>
    </row>
    <row r="718" spans="1:18" x14ac:dyDescent="0.75">
      <c r="A718" s="427" t="str">
        <f>IF(ISBLANK(INDEX('Policy Characteristics'!A:A,MATCH($C718,'Policy Characteristics'!$C:$C,0))),"",INDEX('Policy Characteristics'!A:A,MATCH($C718,'Policy Characteristics'!$C:$C,0)))</f>
        <v>Industry</v>
      </c>
      <c r="B718" s="427" t="str">
        <f>IF(ISBLANK(INDEX('Policy Characteristics'!B:B,MATCH($C718,'Policy Characteristics'!$C:$C,0))),"",INDEX('Policy Characteristics'!B:B,MATCH($C718,'Policy Characteristics'!$C:$C,0)))</f>
        <v>Electrification + Hydrogen</v>
      </c>
      <c r="C718" s="431" t="str">
        <f t="shared" si="38"/>
        <v>Fraction of Industrial Fuel Use Shifted to Other Fuels</v>
      </c>
      <c r="D718" s="9" t="s">
        <v>3258</v>
      </c>
      <c r="E718" s="53" t="s">
        <v>2483</v>
      </c>
      <c r="F718" s="211" t="s">
        <v>3222</v>
      </c>
      <c r="G718" s="53" t="s">
        <v>3282</v>
      </c>
      <c r="H718" s="54">
        <v>1271</v>
      </c>
      <c r="I718" s="53" t="s">
        <v>46</v>
      </c>
      <c r="J718" s="429" t="str">
        <f>IF(ISBLANK(INDEX('Policy Characteristics'!D:D,MATCH($C718,'Policy Characteristics'!$C:$C,0))),"",INDEX('Policy Characteristics'!D:D,MATCH($C718,'Policy Characteristics'!$C:$C,0)))</f>
        <v>Electrification + Hydrogen</v>
      </c>
      <c r="K718" s="427" t="str">
        <f>IF(ISBLANK(INDEX('Policy Characteristics'!E:E,MATCH($C718,'Policy Characteristics'!$C:$C,0))),"",INDEX('Policy Characteristics'!E:E,MATCH($C718,'Policy Characteristics'!$C:$C,0)))</f>
        <v>indst fuel type shifting</v>
      </c>
      <c r="L718" s="450">
        <f>IF(ISBLANK(INDEX('Policy Characteristics'!F:F,MATCH($C718,'Policy Characteristics'!$C:$C,0))),"",INDEX('Policy Characteristics'!F:F,MATCH($C718,'Policy Characteristics'!$C:$C,0)))</f>
        <v>0</v>
      </c>
      <c r="M718" s="450">
        <f>IF(ISBLANK(INDEX('Policy Characteristics'!G:G,MATCH($C718,'Policy Characteristics'!$C:$C,0))),"",INDEX('Policy Characteristics'!G:G,MATCH($C718,'Policy Characteristics'!$C:$C,0)))</f>
        <v>1</v>
      </c>
      <c r="N718" s="450">
        <f>IF(ISBLANK(INDEX('Policy Characteristics'!H:H,MATCH($C718,'Policy Characteristics'!$C:$C,0))),"",INDEX('Policy Characteristics'!H:H,MATCH($C718,'Policy Characteristics'!$C:$C,0)))</f>
        <v>0.01</v>
      </c>
      <c r="O718" s="427" t="str">
        <f>IF(ISBLANK(INDEX('Policy Characteristics'!I:I,MATCH($C718,'Policy Characteristics'!$C:$C,0))),"",INDEX('Policy Characteristics'!I:I,MATCH($C718,'Policy Characteristics'!$C:$C,0)))</f>
        <v>% of fuel shifted</v>
      </c>
      <c r="P718" s="42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8" s="427" t="str">
        <f>IF(ISBLANK(INDEX('Policy Characteristics'!K:K,MATCH($C718,'Policy Characteristics'!$C:$C,0))),"",INDEX('Policy Characteristics'!K:K,MATCH($C718,'Policy Characteristics'!$C:$C,0)))</f>
        <v>industry-ag-main.html#fuel-switching</v>
      </c>
      <c r="R718" s="427" t="str">
        <f>IF(ISBLANK(INDEX('Policy Characteristics'!L:L,MATCH($C718,'Policy Characteristics'!$C:$C,0))),"",INDEX('Policy Characteristics'!L:L,MATCH($C718,'Policy Characteristics'!$C:$C,0)))</f>
        <v>industry-elec-and-hydrogen.html</v>
      </c>
    </row>
    <row r="719" spans="1:18" x14ac:dyDescent="0.75">
      <c r="A719" s="427" t="str">
        <f>IF(ISBLANK(INDEX('Policy Characteristics'!A:A,MATCH($C719,'Policy Characteristics'!$C:$C,0))),"",INDEX('Policy Characteristics'!A:A,MATCH($C719,'Policy Characteristics'!$C:$C,0)))</f>
        <v>Industry</v>
      </c>
      <c r="B719" s="427" t="str">
        <f>IF(ISBLANK(INDEX('Policy Characteristics'!B:B,MATCH($C719,'Policy Characteristics'!$C:$C,0))),"",INDEX('Policy Characteristics'!B:B,MATCH($C719,'Policy Characteristics'!$C:$C,0)))</f>
        <v>Electrification + Hydrogen</v>
      </c>
      <c r="C719" s="431" t="str">
        <f t="shared" si="38"/>
        <v>Fraction of Industrial Fuel Use Shifted to Other Fuels</v>
      </c>
      <c r="D719" s="9" t="s">
        <v>3258</v>
      </c>
      <c r="E719" s="53" t="s">
        <v>2484</v>
      </c>
      <c r="F719" s="211" t="s">
        <v>3222</v>
      </c>
      <c r="G719" s="53" t="s">
        <v>3283</v>
      </c>
      <c r="H719" s="54">
        <v>1272</v>
      </c>
      <c r="I719" s="53" t="s">
        <v>46</v>
      </c>
      <c r="J719" s="429" t="str">
        <f>IF(ISBLANK(INDEX('Policy Characteristics'!D:D,MATCH($C719,'Policy Characteristics'!$C:$C,0))),"",INDEX('Policy Characteristics'!D:D,MATCH($C719,'Policy Characteristics'!$C:$C,0)))</f>
        <v>Electrification + Hydrogen</v>
      </c>
      <c r="K719" s="427" t="str">
        <f>IF(ISBLANK(INDEX('Policy Characteristics'!E:E,MATCH($C719,'Policy Characteristics'!$C:$C,0))),"",INDEX('Policy Characteristics'!E:E,MATCH($C719,'Policy Characteristics'!$C:$C,0)))</f>
        <v>indst fuel type shifting</v>
      </c>
      <c r="L719" s="450">
        <f>IF(ISBLANK(INDEX('Policy Characteristics'!F:F,MATCH($C719,'Policy Characteristics'!$C:$C,0))),"",INDEX('Policy Characteristics'!F:F,MATCH($C719,'Policy Characteristics'!$C:$C,0)))</f>
        <v>0</v>
      </c>
      <c r="M719" s="450">
        <f>IF(ISBLANK(INDEX('Policy Characteristics'!G:G,MATCH($C719,'Policy Characteristics'!$C:$C,0))),"",INDEX('Policy Characteristics'!G:G,MATCH($C719,'Policy Characteristics'!$C:$C,0)))</f>
        <v>1</v>
      </c>
      <c r="N719" s="450">
        <f>IF(ISBLANK(INDEX('Policy Characteristics'!H:H,MATCH($C719,'Policy Characteristics'!$C:$C,0))),"",INDEX('Policy Characteristics'!H:H,MATCH($C719,'Policy Characteristics'!$C:$C,0)))</f>
        <v>0.01</v>
      </c>
      <c r="O719" s="427" t="str">
        <f>IF(ISBLANK(INDEX('Policy Characteristics'!I:I,MATCH($C719,'Policy Characteristics'!$C:$C,0))),"",INDEX('Policy Characteristics'!I:I,MATCH($C719,'Policy Characteristics'!$C:$C,0)))</f>
        <v>% of fuel shifted</v>
      </c>
      <c r="P719" s="42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9" s="427" t="str">
        <f>IF(ISBLANK(INDEX('Policy Characteristics'!K:K,MATCH($C719,'Policy Characteristics'!$C:$C,0))),"",INDEX('Policy Characteristics'!K:K,MATCH($C719,'Policy Characteristics'!$C:$C,0)))</f>
        <v>industry-ag-main.html#fuel-switching</v>
      </c>
      <c r="R719" s="427" t="str">
        <f>IF(ISBLANK(INDEX('Policy Characteristics'!L:L,MATCH($C719,'Policy Characteristics'!$C:$C,0))),"",INDEX('Policy Characteristics'!L:L,MATCH($C719,'Policy Characteristics'!$C:$C,0)))</f>
        <v>industry-elec-and-hydrogen.html</v>
      </c>
    </row>
    <row r="720" spans="1:18" x14ac:dyDescent="0.75">
      <c r="A720" s="427" t="str">
        <f>IF(ISBLANK(INDEX('Policy Characteristics'!A:A,MATCH($C720,'Policy Characteristics'!$C:$C,0))),"",INDEX('Policy Characteristics'!A:A,MATCH($C720,'Policy Characteristics'!$C:$C,0)))</f>
        <v>Industry</v>
      </c>
      <c r="B720" s="427" t="str">
        <f>IF(ISBLANK(INDEX('Policy Characteristics'!B:B,MATCH($C720,'Policy Characteristics'!$C:$C,0))),"",INDEX('Policy Characteristics'!B:B,MATCH($C720,'Policy Characteristics'!$C:$C,0)))</f>
        <v>Electrification + Hydrogen</v>
      </c>
      <c r="C720" s="431" t="str">
        <f t="shared" si="38"/>
        <v>Fraction of Industrial Fuel Use Shifted to Other Fuels</v>
      </c>
      <c r="D720" s="9" t="s">
        <v>3258</v>
      </c>
      <c r="E720" s="53" t="s">
        <v>2485</v>
      </c>
      <c r="F720" s="211" t="s">
        <v>3222</v>
      </c>
      <c r="G720" s="53" t="s">
        <v>3284</v>
      </c>
      <c r="H720" s="54">
        <v>1273</v>
      </c>
      <c r="I720" s="53" t="s">
        <v>46</v>
      </c>
      <c r="J720" s="429" t="str">
        <f>IF(ISBLANK(INDEX('Policy Characteristics'!D:D,MATCH($C720,'Policy Characteristics'!$C:$C,0))),"",INDEX('Policy Characteristics'!D:D,MATCH($C720,'Policy Characteristics'!$C:$C,0)))</f>
        <v>Electrification + Hydrogen</v>
      </c>
      <c r="K720" s="427" t="str">
        <f>IF(ISBLANK(INDEX('Policy Characteristics'!E:E,MATCH($C720,'Policy Characteristics'!$C:$C,0))),"",INDEX('Policy Characteristics'!E:E,MATCH($C720,'Policy Characteristics'!$C:$C,0)))</f>
        <v>indst fuel type shifting</v>
      </c>
      <c r="L720" s="450">
        <f>IF(ISBLANK(INDEX('Policy Characteristics'!F:F,MATCH($C720,'Policy Characteristics'!$C:$C,0))),"",INDEX('Policy Characteristics'!F:F,MATCH($C720,'Policy Characteristics'!$C:$C,0)))</f>
        <v>0</v>
      </c>
      <c r="M720" s="450">
        <f>IF(ISBLANK(INDEX('Policy Characteristics'!G:G,MATCH($C720,'Policy Characteristics'!$C:$C,0))),"",INDEX('Policy Characteristics'!G:G,MATCH($C720,'Policy Characteristics'!$C:$C,0)))</f>
        <v>1</v>
      </c>
      <c r="N720" s="450">
        <f>IF(ISBLANK(INDEX('Policy Characteristics'!H:H,MATCH($C720,'Policy Characteristics'!$C:$C,0))),"",INDEX('Policy Characteristics'!H:H,MATCH($C720,'Policy Characteristics'!$C:$C,0)))</f>
        <v>0.01</v>
      </c>
      <c r="O720" s="427" t="str">
        <f>IF(ISBLANK(INDEX('Policy Characteristics'!I:I,MATCH($C720,'Policy Characteristics'!$C:$C,0))),"",INDEX('Policy Characteristics'!I:I,MATCH($C720,'Policy Characteristics'!$C:$C,0)))</f>
        <v>% of fuel shifted</v>
      </c>
      <c r="P720" s="42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0" s="427" t="str">
        <f>IF(ISBLANK(INDEX('Policy Characteristics'!K:K,MATCH($C720,'Policy Characteristics'!$C:$C,0))),"",INDEX('Policy Characteristics'!K:K,MATCH($C720,'Policy Characteristics'!$C:$C,0)))</f>
        <v>industry-ag-main.html#fuel-switching</v>
      </c>
      <c r="R720" s="427" t="str">
        <f>IF(ISBLANK(INDEX('Policy Characteristics'!L:L,MATCH($C720,'Policy Characteristics'!$C:$C,0))),"",INDEX('Policy Characteristics'!L:L,MATCH($C720,'Policy Characteristics'!$C:$C,0)))</f>
        <v>industry-elec-and-hydrogen.html</v>
      </c>
    </row>
    <row r="721" spans="1:18" x14ac:dyDescent="0.75">
      <c r="A721" s="427" t="str">
        <f>IF(ISBLANK(INDEX('Policy Characteristics'!A:A,MATCH($C721,'Policy Characteristics'!$C:$C,0))),"",INDEX('Policy Characteristics'!A:A,MATCH($C721,'Policy Characteristics'!$C:$C,0)))</f>
        <v>Industry</v>
      </c>
      <c r="B721" s="427" t="str">
        <f>IF(ISBLANK(INDEX('Policy Characteristics'!B:B,MATCH($C721,'Policy Characteristics'!$C:$C,0))),"",INDEX('Policy Characteristics'!B:B,MATCH($C721,'Policy Characteristics'!$C:$C,0)))</f>
        <v>Electrification + Hydrogen</v>
      </c>
      <c r="C721" s="431" t="str">
        <f t="shared" si="38"/>
        <v>Fraction of Industrial Fuel Use Shifted to Other Fuels</v>
      </c>
      <c r="D721" s="9" t="s">
        <v>3258</v>
      </c>
      <c r="E721" s="53" t="s">
        <v>2837</v>
      </c>
      <c r="F721" s="211" t="s">
        <v>3222</v>
      </c>
      <c r="G721" s="53" t="s">
        <v>3285</v>
      </c>
      <c r="H721" s="54">
        <v>1274</v>
      </c>
      <c r="I721" s="53" t="s">
        <v>46</v>
      </c>
      <c r="J721" s="429" t="str">
        <f>IF(ISBLANK(INDEX('Policy Characteristics'!D:D,MATCH($C721,'Policy Characteristics'!$C:$C,0))),"",INDEX('Policy Characteristics'!D:D,MATCH($C721,'Policy Characteristics'!$C:$C,0)))</f>
        <v>Electrification + Hydrogen</v>
      </c>
      <c r="K721" s="427" t="str">
        <f>IF(ISBLANK(INDEX('Policy Characteristics'!E:E,MATCH($C721,'Policy Characteristics'!$C:$C,0))),"",INDEX('Policy Characteristics'!E:E,MATCH($C721,'Policy Characteristics'!$C:$C,0)))</f>
        <v>indst fuel type shifting</v>
      </c>
      <c r="L721" s="450">
        <f>IF(ISBLANK(INDEX('Policy Characteristics'!F:F,MATCH($C721,'Policy Characteristics'!$C:$C,0))),"",INDEX('Policy Characteristics'!F:F,MATCH($C721,'Policy Characteristics'!$C:$C,0)))</f>
        <v>0</v>
      </c>
      <c r="M721" s="450">
        <f>IF(ISBLANK(INDEX('Policy Characteristics'!G:G,MATCH($C721,'Policy Characteristics'!$C:$C,0))),"",INDEX('Policy Characteristics'!G:G,MATCH($C721,'Policy Characteristics'!$C:$C,0)))</f>
        <v>1</v>
      </c>
      <c r="N721" s="450">
        <f>IF(ISBLANK(INDEX('Policy Characteristics'!H:H,MATCH($C721,'Policy Characteristics'!$C:$C,0))),"",INDEX('Policy Characteristics'!H:H,MATCH($C721,'Policy Characteristics'!$C:$C,0)))</f>
        <v>0.01</v>
      </c>
      <c r="O721" s="427" t="str">
        <f>IF(ISBLANK(INDEX('Policy Characteristics'!I:I,MATCH($C721,'Policy Characteristics'!$C:$C,0))),"",INDEX('Policy Characteristics'!I:I,MATCH($C721,'Policy Characteristics'!$C:$C,0)))</f>
        <v>% of fuel shifted</v>
      </c>
      <c r="P721" s="42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1" s="427" t="str">
        <f>IF(ISBLANK(INDEX('Policy Characteristics'!K:K,MATCH($C721,'Policy Characteristics'!$C:$C,0))),"",INDEX('Policy Characteristics'!K:K,MATCH($C721,'Policy Characteristics'!$C:$C,0)))</f>
        <v>industry-ag-main.html#fuel-switching</v>
      </c>
      <c r="R721" s="427" t="str">
        <f>IF(ISBLANK(INDEX('Policy Characteristics'!L:L,MATCH($C721,'Policy Characteristics'!$C:$C,0))),"",INDEX('Policy Characteristics'!L:L,MATCH($C721,'Policy Characteristics'!$C:$C,0)))</f>
        <v>industry-elec-and-hydrogen.html</v>
      </c>
    </row>
    <row r="722" spans="1:18" x14ac:dyDescent="0.75">
      <c r="A722" s="427" t="str">
        <f>IF(ISBLANK(INDEX('Policy Characteristics'!A:A,MATCH($C722,'Policy Characteristics'!$C:$C,0))),"",INDEX('Policy Characteristics'!A:A,MATCH($C722,'Policy Characteristics'!$C:$C,0)))</f>
        <v>Industry</v>
      </c>
      <c r="B722" s="427" t="str">
        <f>IF(ISBLANK(INDEX('Policy Characteristics'!B:B,MATCH($C722,'Policy Characteristics'!$C:$C,0))),"",INDEX('Policy Characteristics'!B:B,MATCH($C722,'Policy Characteristics'!$C:$C,0)))</f>
        <v>Electrification + Hydrogen</v>
      </c>
      <c r="C722" s="431" t="str">
        <f t="shared" si="38"/>
        <v>Fraction of Industrial Fuel Use Shifted to Other Fuels</v>
      </c>
      <c r="D722" s="9" t="s">
        <v>3258</v>
      </c>
      <c r="E722" s="53" t="s">
        <v>2838</v>
      </c>
      <c r="F722" s="211" t="s">
        <v>3222</v>
      </c>
      <c r="G722" s="53" t="s">
        <v>3286</v>
      </c>
      <c r="H722" s="54">
        <v>1275</v>
      </c>
      <c r="I722" s="53" t="s">
        <v>46</v>
      </c>
      <c r="J722" s="429" t="str">
        <f>IF(ISBLANK(INDEX('Policy Characteristics'!D:D,MATCH($C722,'Policy Characteristics'!$C:$C,0))),"",INDEX('Policy Characteristics'!D:D,MATCH($C722,'Policy Characteristics'!$C:$C,0)))</f>
        <v>Electrification + Hydrogen</v>
      </c>
      <c r="K722" s="427" t="str">
        <f>IF(ISBLANK(INDEX('Policy Characteristics'!E:E,MATCH($C722,'Policy Characteristics'!$C:$C,0))),"",INDEX('Policy Characteristics'!E:E,MATCH($C722,'Policy Characteristics'!$C:$C,0)))</f>
        <v>indst fuel type shifting</v>
      </c>
      <c r="L722" s="450">
        <f>IF(ISBLANK(INDEX('Policy Characteristics'!F:F,MATCH($C722,'Policy Characteristics'!$C:$C,0))),"",INDEX('Policy Characteristics'!F:F,MATCH($C722,'Policy Characteristics'!$C:$C,0)))</f>
        <v>0</v>
      </c>
      <c r="M722" s="450">
        <f>IF(ISBLANK(INDEX('Policy Characteristics'!G:G,MATCH($C722,'Policy Characteristics'!$C:$C,0))),"",INDEX('Policy Characteristics'!G:G,MATCH($C722,'Policy Characteristics'!$C:$C,0)))</f>
        <v>1</v>
      </c>
      <c r="N722" s="450">
        <f>IF(ISBLANK(INDEX('Policy Characteristics'!H:H,MATCH($C722,'Policy Characteristics'!$C:$C,0))),"",INDEX('Policy Characteristics'!H:H,MATCH($C722,'Policy Characteristics'!$C:$C,0)))</f>
        <v>0.01</v>
      </c>
      <c r="O722" s="427" t="str">
        <f>IF(ISBLANK(INDEX('Policy Characteristics'!I:I,MATCH($C722,'Policy Characteristics'!$C:$C,0))),"",INDEX('Policy Characteristics'!I:I,MATCH($C722,'Policy Characteristics'!$C:$C,0)))</f>
        <v>% of fuel shifted</v>
      </c>
      <c r="P722" s="42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2" s="427" t="str">
        <f>IF(ISBLANK(INDEX('Policy Characteristics'!K:K,MATCH($C722,'Policy Characteristics'!$C:$C,0))),"",INDEX('Policy Characteristics'!K:K,MATCH($C722,'Policy Characteristics'!$C:$C,0)))</f>
        <v>industry-ag-main.html#fuel-switching</v>
      </c>
      <c r="R722" s="427" t="str">
        <f>IF(ISBLANK(INDEX('Policy Characteristics'!L:L,MATCH($C722,'Policy Characteristics'!$C:$C,0))),"",INDEX('Policy Characteristics'!L:L,MATCH($C722,'Policy Characteristics'!$C:$C,0)))</f>
        <v>industry-elec-and-hydrogen.html</v>
      </c>
    </row>
    <row r="723" spans="1:18" x14ac:dyDescent="0.75">
      <c r="A723" s="427" t="str">
        <f>IF(ISBLANK(INDEX('Policy Characteristics'!A:A,MATCH($C723,'Policy Characteristics'!$C:$C,0))),"",INDEX('Policy Characteristics'!A:A,MATCH($C723,'Policy Characteristics'!$C:$C,0)))</f>
        <v>Industry</v>
      </c>
      <c r="B723" s="427" t="str">
        <f>IF(ISBLANK(INDEX('Policy Characteristics'!B:B,MATCH($C723,'Policy Characteristics'!$C:$C,0))),"",INDEX('Policy Characteristics'!B:B,MATCH($C723,'Policy Characteristics'!$C:$C,0)))</f>
        <v>Electrification + Hydrogen</v>
      </c>
      <c r="C723" s="431" t="str">
        <f t="shared" si="38"/>
        <v>Fraction of Industrial Fuel Use Shifted to Other Fuels</v>
      </c>
      <c r="D723" s="9" t="s">
        <v>3258</v>
      </c>
      <c r="E723" s="53" t="s">
        <v>2839</v>
      </c>
      <c r="F723" s="211" t="s">
        <v>3222</v>
      </c>
      <c r="G723" s="53" t="s">
        <v>3287</v>
      </c>
      <c r="H723" s="54">
        <v>1276</v>
      </c>
      <c r="I723" s="53" t="s">
        <v>46</v>
      </c>
      <c r="J723" s="429" t="str">
        <f>IF(ISBLANK(INDEX('Policy Characteristics'!D:D,MATCH($C723,'Policy Characteristics'!$C:$C,0))),"",INDEX('Policy Characteristics'!D:D,MATCH($C723,'Policy Characteristics'!$C:$C,0)))</f>
        <v>Electrification + Hydrogen</v>
      </c>
      <c r="K723" s="427" t="str">
        <f>IF(ISBLANK(INDEX('Policy Characteristics'!E:E,MATCH($C723,'Policy Characteristics'!$C:$C,0))),"",INDEX('Policy Characteristics'!E:E,MATCH($C723,'Policy Characteristics'!$C:$C,0)))</f>
        <v>indst fuel type shifting</v>
      </c>
      <c r="L723" s="450">
        <f>IF(ISBLANK(INDEX('Policy Characteristics'!F:F,MATCH($C723,'Policy Characteristics'!$C:$C,0))),"",INDEX('Policy Characteristics'!F:F,MATCH($C723,'Policy Characteristics'!$C:$C,0)))</f>
        <v>0</v>
      </c>
      <c r="M723" s="450">
        <f>IF(ISBLANK(INDEX('Policy Characteristics'!G:G,MATCH($C723,'Policy Characteristics'!$C:$C,0))),"",INDEX('Policy Characteristics'!G:G,MATCH($C723,'Policy Characteristics'!$C:$C,0)))</f>
        <v>1</v>
      </c>
      <c r="N723" s="450">
        <f>IF(ISBLANK(INDEX('Policy Characteristics'!H:H,MATCH($C723,'Policy Characteristics'!$C:$C,0))),"",INDEX('Policy Characteristics'!H:H,MATCH($C723,'Policy Characteristics'!$C:$C,0)))</f>
        <v>0.01</v>
      </c>
      <c r="O723" s="427" t="str">
        <f>IF(ISBLANK(INDEX('Policy Characteristics'!I:I,MATCH($C723,'Policy Characteristics'!$C:$C,0))),"",INDEX('Policy Characteristics'!I:I,MATCH($C723,'Policy Characteristics'!$C:$C,0)))</f>
        <v>% of fuel shifted</v>
      </c>
      <c r="P723" s="42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3" s="427" t="str">
        <f>IF(ISBLANK(INDEX('Policy Characteristics'!K:K,MATCH($C723,'Policy Characteristics'!$C:$C,0))),"",INDEX('Policy Characteristics'!K:K,MATCH($C723,'Policy Characteristics'!$C:$C,0)))</f>
        <v>industry-ag-main.html#fuel-switching</v>
      </c>
      <c r="R723" s="427" t="str">
        <f>IF(ISBLANK(INDEX('Policy Characteristics'!L:L,MATCH($C723,'Policy Characteristics'!$C:$C,0))),"",INDEX('Policy Characteristics'!L:L,MATCH($C723,'Policy Characteristics'!$C:$C,0)))</f>
        <v>industry-elec-and-hydrogen.html</v>
      </c>
    </row>
    <row r="724" spans="1:18" x14ac:dyDescent="0.75">
      <c r="A724" s="427" t="str">
        <f>IF(ISBLANK(INDEX('Policy Characteristics'!A:A,MATCH($C724,'Policy Characteristics'!$C:$C,0))),"",INDEX('Policy Characteristics'!A:A,MATCH($C724,'Policy Characteristics'!$C:$C,0)))</f>
        <v>Industry</v>
      </c>
      <c r="B724" s="427" t="str">
        <f>IF(ISBLANK(INDEX('Policy Characteristics'!B:B,MATCH($C724,'Policy Characteristics'!$C:$C,0))),"",INDEX('Policy Characteristics'!B:B,MATCH($C724,'Policy Characteristics'!$C:$C,0)))</f>
        <v>Electrification + Hydrogen</v>
      </c>
      <c r="C724" s="431" t="str">
        <f t="shared" si="38"/>
        <v>Fraction of Industrial Fuel Use Shifted to Other Fuels</v>
      </c>
      <c r="D724" s="9" t="s">
        <v>3258</v>
      </c>
      <c r="E724" s="53" t="s">
        <v>2836</v>
      </c>
      <c r="F724" s="211" t="s">
        <v>3222</v>
      </c>
      <c r="G724" s="53" t="s">
        <v>3288</v>
      </c>
      <c r="H724" s="54">
        <v>1277</v>
      </c>
      <c r="I724" s="53" t="s">
        <v>45</v>
      </c>
      <c r="J724" s="429" t="str">
        <f>IF(ISBLANK(INDEX('Policy Characteristics'!D:D,MATCH($C724,'Policy Characteristics'!$C:$C,0))),"",INDEX('Policy Characteristics'!D:D,MATCH($C724,'Policy Characteristics'!$C:$C,0)))</f>
        <v>Electrification + Hydrogen</v>
      </c>
      <c r="K724" s="427" t="str">
        <f>IF(ISBLANK(INDEX('Policy Characteristics'!E:E,MATCH($C724,'Policy Characteristics'!$C:$C,0))),"",INDEX('Policy Characteristics'!E:E,MATCH($C724,'Policy Characteristics'!$C:$C,0)))</f>
        <v>indst fuel type shifting</v>
      </c>
      <c r="L724" s="450">
        <f>IF(ISBLANK(INDEX('Policy Characteristics'!F:F,MATCH($C724,'Policy Characteristics'!$C:$C,0))),"",INDEX('Policy Characteristics'!F:F,MATCH($C724,'Policy Characteristics'!$C:$C,0)))</f>
        <v>0</v>
      </c>
      <c r="M724" s="450">
        <f>IF(ISBLANK(INDEX('Policy Characteristics'!G:G,MATCH($C724,'Policy Characteristics'!$C:$C,0))),"",INDEX('Policy Characteristics'!G:G,MATCH($C724,'Policy Characteristics'!$C:$C,0)))</f>
        <v>1</v>
      </c>
      <c r="N724" s="450">
        <f>IF(ISBLANK(INDEX('Policy Characteristics'!H:H,MATCH($C724,'Policy Characteristics'!$C:$C,0))),"",INDEX('Policy Characteristics'!H:H,MATCH($C724,'Policy Characteristics'!$C:$C,0)))</f>
        <v>0.01</v>
      </c>
      <c r="O724" s="427" t="str">
        <f>IF(ISBLANK(INDEX('Policy Characteristics'!I:I,MATCH($C724,'Policy Characteristics'!$C:$C,0))),"",INDEX('Policy Characteristics'!I:I,MATCH($C724,'Policy Characteristics'!$C:$C,0)))</f>
        <v>% of fuel shifted</v>
      </c>
      <c r="P724" s="42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4" s="427" t="str">
        <f>IF(ISBLANK(INDEX('Policy Characteristics'!K:K,MATCH($C724,'Policy Characteristics'!$C:$C,0))),"",INDEX('Policy Characteristics'!K:K,MATCH($C724,'Policy Characteristics'!$C:$C,0)))</f>
        <v>industry-ag-main.html#fuel-switching</v>
      </c>
      <c r="R724" s="427" t="str">
        <f>IF(ISBLANK(INDEX('Policy Characteristics'!L:L,MATCH($C724,'Policy Characteristics'!$C:$C,0))),"",INDEX('Policy Characteristics'!L:L,MATCH($C724,'Policy Characteristics'!$C:$C,0)))</f>
        <v>industry-elec-and-hydrogen.html</v>
      </c>
    </row>
    <row r="725" spans="1:18" x14ac:dyDescent="0.75">
      <c r="A725" s="427" t="str">
        <f>IF(ISBLANK(INDEX('Policy Characteristics'!A:A,MATCH($C725,'Policy Characteristics'!$C:$C,0))),"",INDEX('Policy Characteristics'!A:A,MATCH($C725,'Policy Characteristics'!$C:$C,0)))</f>
        <v>Industry</v>
      </c>
      <c r="B725" s="427" t="str">
        <f>IF(ISBLANK(INDEX('Policy Characteristics'!B:B,MATCH($C725,'Policy Characteristics'!$C:$C,0))),"",INDEX('Policy Characteristics'!B:B,MATCH($C725,'Policy Characteristics'!$C:$C,0)))</f>
        <v>Electrification + Hydrogen</v>
      </c>
      <c r="C725" s="431" t="str">
        <f t="shared" si="38"/>
        <v>Fraction of Industrial Fuel Use Shifted to Other Fuels</v>
      </c>
      <c r="D725" s="9" t="s">
        <v>3259</v>
      </c>
      <c r="E725" s="53" t="s">
        <v>2480</v>
      </c>
      <c r="F725" s="211" t="s">
        <v>3223</v>
      </c>
      <c r="G725" s="53" t="s">
        <v>3279</v>
      </c>
      <c r="H725" s="54">
        <v>1278</v>
      </c>
      <c r="I725" s="53" t="s">
        <v>45</v>
      </c>
      <c r="J725" s="429" t="str">
        <f>IF(ISBLANK(INDEX('Policy Characteristics'!D:D,MATCH($C725,'Policy Characteristics'!$C:$C,0))),"",INDEX('Policy Characteristics'!D:D,MATCH($C725,'Policy Characteristics'!$C:$C,0)))</f>
        <v>Electrification + Hydrogen</v>
      </c>
      <c r="K725" s="427" t="str">
        <f>IF(ISBLANK(INDEX('Policy Characteristics'!E:E,MATCH($C725,'Policy Characteristics'!$C:$C,0))),"",INDEX('Policy Characteristics'!E:E,MATCH($C725,'Policy Characteristics'!$C:$C,0)))</f>
        <v>indst fuel type shifting</v>
      </c>
      <c r="L725" s="450">
        <f>IF(ISBLANK(INDEX('Policy Characteristics'!F:F,MATCH($C725,'Policy Characteristics'!$C:$C,0))),"",INDEX('Policy Characteristics'!F:F,MATCH($C725,'Policy Characteristics'!$C:$C,0)))</f>
        <v>0</v>
      </c>
      <c r="M725" s="450">
        <f>IF(ISBLANK(INDEX('Policy Characteristics'!G:G,MATCH($C725,'Policy Characteristics'!$C:$C,0))),"",INDEX('Policy Characteristics'!G:G,MATCH($C725,'Policy Characteristics'!$C:$C,0)))</f>
        <v>1</v>
      </c>
      <c r="N725" s="450">
        <f>IF(ISBLANK(INDEX('Policy Characteristics'!H:H,MATCH($C725,'Policy Characteristics'!$C:$C,0))),"",INDEX('Policy Characteristics'!H:H,MATCH($C725,'Policy Characteristics'!$C:$C,0)))</f>
        <v>0.01</v>
      </c>
      <c r="O725" s="427" t="str">
        <f>IF(ISBLANK(INDEX('Policy Characteristics'!I:I,MATCH($C725,'Policy Characteristics'!$C:$C,0))),"",INDEX('Policy Characteristics'!I:I,MATCH($C725,'Policy Characteristics'!$C:$C,0)))</f>
        <v>% of fuel shifted</v>
      </c>
      <c r="P725" s="42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5" s="427" t="str">
        <f>IF(ISBLANK(INDEX('Policy Characteristics'!K:K,MATCH($C725,'Policy Characteristics'!$C:$C,0))),"",INDEX('Policy Characteristics'!K:K,MATCH($C725,'Policy Characteristics'!$C:$C,0)))</f>
        <v>industry-ag-main.html#fuel-switching</v>
      </c>
      <c r="R725" s="427" t="str">
        <f>IF(ISBLANK(INDEX('Policy Characteristics'!L:L,MATCH($C725,'Policy Characteristics'!$C:$C,0))),"",INDEX('Policy Characteristics'!L:L,MATCH($C725,'Policy Characteristics'!$C:$C,0)))</f>
        <v>industry-elec-and-hydrogen.html</v>
      </c>
    </row>
    <row r="726" spans="1:18" x14ac:dyDescent="0.75">
      <c r="A726" s="427" t="str">
        <f>IF(ISBLANK(INDEX('Policy Characteristics'!A:A,MATCH($C726,'Policy Characteristics'!$C:$C,0))),"",INDEX('Policy Characteristics'!A:A,MATCH($C726,'Policy Characteristics'!$C:$C,0)))</f>
        <v>Industry</v>
      </c>
      <c r="B726" s="427" t="str">
        <f>IF(ISBLANK(INDEX('Policy Characteristics'!B:B,MATCH($C726,'Policy Characteristics'!$C:$C,0))),"",INDEX('Policy Characteristics'!B:B,MATCH($C726,'Policy Characteristics'!$C:$C,0)))</f>
        <v>Electrification + Hydrogen</v>
      </c>
      <c r="C726" s="431" t="str">
        <f t="shared" si="38"/>
        <v>Fraction of Industrial Fuel Use Shifted to Other Fuels</v>
      </c>
      <c r="D726" s="9" t="s">
        <v>3259</v>
      </c>
      <c r="E726" s="53" t="s">
        <v>2481</v>
      </c>
      <c r="F726" s="211" t="s">
        <v>3223</v>
      </c>
      <c r="G726" s="53" t="s">
        <v>3280</v>
      </c>
      <c r="H726" s="54">
        <v>1279</v>
      </c>
      <c r="I726" s="53" t="s">
        <v>46</v>
      </c>
      <c r="J726" s="429" t="str">
        <f>IF(ISBLANK(INDEX('Policy Characteristics'!D:D,MATCH($C726,'Policy Characteristics'!$C:$C,0))),"",INDEX('Policy Characteristics'!D:D,MATCH($C726,'Policy Characteristics'!$C:$C,0)))</f>
        <v>Electrification + Hydrogen</v>
      </c>
      <c r="K726" s="427" t="str">
        <f>IF(ISBLANK(INDEX('Policy Characteristics'!E:E,MATCH($C726,'Policy Characteristics'!$C:$C,0))),"",INDEX('Policy Characteristics'!E:E,MATCH($C726,'Policy Characteristics'!$C:$C,0)))</f>
        <v>indst fuel type shifting</v>
      </c>
      <c r="L726" s="450">
        <f>IF(ISBLANK(INDEX('Policy Characteristics'!F:F,MATCH($C726,'Policy Characteristics'!$C:$C,0))),"",INDEX('Policy Characteristics'!F:F,MATCH($C726,'Policy Characteristics'!$C:$C,0)))</f>
        <v>0</v>
      </c>
      <c r="M726" s="450">
        <f>IF(ISBLANK(INDEX('Policy Characteristics'!G:G,MATCH($C726,'Policy Characteristics'!$C:$C,0))),"",INDEX('Policy Characteristics'!G:G,MATCH($C726,'Policy Characteristics'!$C:$C,0)))</f>
        <v>1</v>
      </c>
      <c r="N726" s="450">
        <f>IF(ISBLANK(INDEX('Policy Characteristics'!H:H,MATCH($C726,'Policy Characteristics'!$C:$C,0))),"",INDEX('Policy Characteristics'!H:H,MATCH($C726,'Policy Characteristics'!$C:$C,0)))</f>
        <v>0.01</v>
      </c>
      <c r="O726" s="427" t="str">
        <f>IF(ISBLANK(INDEX('Policy Characteristics'!I:I,MATCH($C726,'Policy Characteristics'!$C:$C,0))),"",INDEX('Policy Characteristics'!I:I,MATCH($C726,'Policy Characteristics'!$C:$C,0)))</f>
        <v>% of fuel shifted</v>
      </c>
      <c r="P726" s="42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6" s="427" t="str">
        <f>IF(ISBLANK(INDEX('Policy Characteristics'!K:K,MATCH($C726,'Policy Characteristics'!$C:$C,0))),"",INDEX('Policy Characteristics'!K:K,MATCH($C726,'Policy Characteristics'!$C:$C,0)))</f>
        <v>industry-ag-main.html#fuel-switching</v>
      </c>
      <c r="R726" s="427" t="str">
        <f>IF(ISBLANK(INDEX('Policy Characteristics'!L:L,MATCH($C726,'Policy Characteristics'!$C:$C,0))),"",INDEX('Policy Characteristics'!L:L,MATCH($C726,'Policy Characteristics'!$C:$C,0)))</f>
        <v>industry-elec-and-hydrogen.html</v>
      </c>
    </row>
    <row r="727" spans="1:18" x14ac:dyDescent="0.75">
      <c r="A727" s="427" t="str">
        <f>IF(ISBLANK(INDEX('Policy Characteristics'!A:A,MATCH($C727,'Policy Characteristics'!$C:$C,0))),"",INDEX('Policy Characteristics'!A:A,MATCH($C727,'Policy Characteristics'!$C:$C,0)))</f>
        <v>Industry</v>
      </c>
      <c r="B727" s="427" t="str">
        <f>IF(ISBLANK(INDEX('Policy Characteristics'!B:B,MATCH($C727,'Policy Characteristics'!$C:$C,0))),"",INDEX('Policy Characteristics'!B:B,MATCH($C727,'Policy Characteristics'!$C:$C,0)))</f>
        <v>Electrification + Hydrogen</v>
      </c>
      <c r="C727" s="431" t="str">
        <f t="shared" si="38"/>
        <v>Fraction of Industrial Fuel Use Shifted to Other Fuels</v>
      </c>
      <c r="D727" s="9" t="s">
        <v>3259</v>
      </c>
      <c r="E727" s="53" t="s">
        <v>2482</v>
      </c>
      <c r="F727" s="211" t="s">
        <v>3223</v>
      </c>
      <c r="G727" s="53" t="s">
        <v>3281</v>
      </c>
      <c r="H727" s="54">
        <v>1280</v>
      </c>
      <c r="I727" s="53" t="s">
        <v>46</v>
      </c>
      <c r="J727" s="429" t="str">
        <f>IF(ISBLANK(INDEX('Policy Characteristics'!D:D,MATCH($C727,'Policy Characteristics'!$C:$C,0))),"",INDEX('Policy Characteristics'!D:D,MATCH($C727,'Policy Characteristics'!$C:$C,0)))</f>
        <v>Electrification + Hydrogen</v>
      </c>
      <c r="K727" s="427" t="str">
        <f>IF(ISBLANK(INDEX('Policy Characteristics'!E:E,MATCH($C727,'Policy Characteristics'!$C:$C,0))),"",INDEX('Policy Characteristics'!E:E,MATCH($C727,'Policy Characteristics'!$C:$C,0)))</f>
        <v>indst fuel type shifting</v>
      </c>
      <c r="L727" s="450">
        <f>IF(ISBLANK(INDEX('Policy Characteristics'!F:F,MATCH($C727,'Policy Characteristics'!$C:$C,0))),"",INDEX('Policy Characteristics'!F:F,MATCH($C727,'Policy Characteristics'!$C:$C,0)))</f>
        <v>0</v>
      </c>
      <c r="M727" s="450">
        <f>IF(ISBLANK(INDEX('Policy Characteristics'!G:G,MATCH($C727,'Policy Characteristics'!$C:$C,0))),"",INDEX('Policy Characteristics'!G:G,MATCH($C727,'Policy Characteristics'!$C:$C,0)))</f>
        <v>1</v>
      </c>
      <c r="N727" s="450">
        <f>IF(ISBLANK(INDEX('Policy Characteristics'!H:H,MATCH($C727,'Policy Characteristics'!$C:$C,0))),"",INDEX('Policy Characteristics'!H:H,MATCH($C727,'Policy Characteristics'!$C:$C,0)))</f>
        <v>0.01</v>
      </c>
      <c r="O727" s="427" t="str">
        <f>IF(ISBLANK(INDEX('Policy Characteristics'!I:I,MATCH($C727,'Policy Characteristics'!$C:$C,0))),"",INDEX('Policy Characteristics'!I:I,MATCH($C727,'Policy Characteristics'!$C:$C,0)))</f>
        <v>% of fuel shifted</v>
      </c>
      <c r="P727" s="42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7" s="427" t="str">
        <f>IF(ISBLANK(INDEX('Policy Characteristics'!K:K,MATCH($C727,'Policy Characteristics'!$C:$C,0))),"",INDEX('Policy Characteristics'!K:K,MATCH($C727,'Policy Characteristics'!$C:$C,0)))</f>
        <v>industry-ag-main.html#fuel-switching</v>
      </c>
      <c r="R727" s="427" t="str">
        <f>IF(ISBLANK(INDEX('Policy Characteristics'!L:L,MATCH($C727,'Policy Characteristics'!$C:$C,0))),"",INDEX('Policy Characteristics'!L:L,MATCH($C727,'Policy Characteristics'!$C:$C,0)))</f>
        <v>industry-elec-and-hydrogen.html</v>
      </c>
    </row>
    <row r="728" spans="1:18" x14ac:dyDescent="0.75">
      <c r="A728" s="427" t="str">
        <f>IF(ISBLANK(INDEX('Policy Characteristics'!A:A,MATCH($C728,'Policy Characteristics'!$C:$C,0))),"",INDEX('Policy Characteristics'!A:A,MATCH($C728,'Policy Characteristics'!$C:$C,0)))</f>
        <v>Industry</v>
      </c>
      <c r="B728" s="427" t="str">
        <f>IF(ISBLANK(INDEX('Policy Characteristics'!B:B,MATCH($C728,'Policy Characteristics'!$C:$C,0))),"",INDEX('Policy Characteristics'!B:B,MATCH($C728,'Policy Characteristics'!$C:$C,0)))</f>
        <v>Electrification + Hydrogen</v>
      </c>
      <c r="C728" s="431" t="str">
        <f t="shared" si="38"/>
        <v>Fraction of Industrial Fuel Use Shifted to Other Fuels</v>
      </c>
      <c r="D728" s="9" t="s">
        <v>3259</v>
      </c>
      <c r="E728" s="53" t="s">
        <v>2483</v>
      </c>
      <c r="F728" s="211" t="s">
        <v>3223</v>
      </c>
      <c r="G728" s="53" t="s">
        <v>3282</v>
      </c>
      <c r="H728" s="54">
        <v>1281</v>
      </c>
      <c r="I728" s="53" t="s">
        <v>46</v>
      </c>
      <c r="J728" s="429" t="str">
        <f>IF(ISBLANK(INDEX('Policy Characteristics'!D:D,MATCH($C728,'Policy Characteristics'!$C:$C,0))),"",INDEX('Policy Characteristics'!D:D,MATCH($C728,'Policy Characteristics'!$C:$C,0)))</f>
        <v>Electrification + Hydrogen</v>
      </c>
      <c r="K728" s="427" t="str">
        <f>IF(ISBLANK(INDEX('Policy Characteristics'!E:E,MATCH($C728,'Policy Characteristics'!$C:$C,0))),"",INDEX('Policy Characteristics'!E:E,MATCH($C728,'Policy Characteristics'!$C:$C,0)))</f>
        <v>indst fuel type shifting</v>
      </c>
      <c r="L728" s="450">
        <f>IF(ISBLANK(INDEX('Policy Characteristics'!F:F,MATCH($C728,'Policy Characteristics'!$C:$C,0))),"",INDEX('Policy Characteristics'!F:F,MATCH($C728,'Policy Characteristics'!$C:$C,0)))</f>
        <v>0</v>
      </c>
      <c r="M728" s="450">
        <f>IF(ISBLANK(INDEX('Policy Characteristics'!G:G,MATCH($C728,'Policy Characteristics'!$C:$C,0))),"",INDEX('Policy Characteristics'!G:G,MATCH($C728,'Policy Characteristics'!$C:$C,0)))</f>
        <v>1</v>
      </c>
      <c r="N728" s="450">
        <f>IF(ISBLANK(INDEX('Policy Characteristics'!H:H,MATCH($C728,'Policy Characteristics'!$C:$C,0))),"",INDEX('Policy Characteristics'!H:H,MATCH($C728,'Policy Characteristics'!$C:$C,0)))</f>
        <v>0.01</v>
      </c>
      <c r="O728" s="427" t="str">
        <f>IF(ISBLANK(INDEX('Policy Characteristics'!I:I,MATCH($C728,'Policy Characteristics'!$C:$C,0))),"",INDEX('Policy Characteristics'!I:I,MATCH($C728,'Policy Characteristics'!$C:$C,0)))</f>
        <v>% of fuel shifted</v>
      </c>
      <c r="P728" s="42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8" s="427" t="str">
        <f>IF(ISBLANK(INDEX('Policy Characteristics'!K:K,MATCH($C728,'Policy Characteristics'!$C:$C,0))),"",INDEX('Policy Characteristics'!K:K,MATCH($C728,'Policy Characteristics'!$C:$C,0)))</f>
        <v>industry-ag-main.html#fuel-switching</v>
      </c>
      <c r="R728" s="427" t="str">
        <f>IF(ISBLANK(INDEX('Policy Characteristics'!L:L,MATCH($C728,'Policy Characteristics'!$C:$C,0))),"",INDEX('Policy Characteristics'!L:L,MATCH($C728,'Policy Characteristics'!$C:$C,0)))</f>
        <v>industry-elec-and-hydrogen.html</v>
      </c>
    </row>
    <row r="729" spans="1:18" x14ac:dyDescent="0.75">
      <c r="A729" s="427" t="str">
        <f>IF(ISBLANK(INDEX('Policy Characteristics'!A:A,MATCH($C729,'Policy Characteristics'!$C:$C,0))),"",INDEX('Policy Characteristics'!A:A,MATCH($C729,'Policy Characteristics'!$C:$C,0)))</f>
        <v>Industry</v>
      </c>
      <c r="B729" s="427" t="str">
        <f>IF(ISBLANK(INDEX('Policy Characteristics'!B:B,MATCH($C729,'Policy Characteristics'!$C:$C,0))),"",INDEX('Policy Characteristics'!B:B,MATCH($C729,'Policy Characteristics'!$C:$C,0)))</f>
        <v>Electrification + Hydrogen</v>
      </c>
      <c r="C729" s="431" t="str">
        <f t="shared" si="38"/>
        <v>Fraction of Industrial Fuel Use Shifted to Other Fuels</v>
      </c>
      <c r="D729" s="9" t="s">
        <v>3259</v>
      </c>
      <c r="E729" s="53" t="s">
        <v>2484</v>
      </c>
      <c r="F729" s="211" t="s">
        <v>3223</v>
      </c>
      <c r="G729" s="53" t="s">
        <v>3283</v>
      </c>
      <c r="H729" s="54">
        <v>1282</v>
      </c>
      <c r="I729" s="53" t="s">
        <v>46</v>
      </c>
      <c r="J729" s="429" t="str">
        <f>IF(ISBLANK(INDEX('Policy Characteristics'!D:D,MATCH($C729,'Policy Characteristics'!$C:$C,0))),"",INDEX('Policy Characteristics'!D:D,MATCH($C729,'Policy Characteristics'!$C:$C,0)))</f>
        <v>Electrification + Hydrogen</v>
      </c>
      <c r="K729" s="427" t="str">
        <f>IF(ISBLANK(INDEX('Policy Characteristics'!E:E,MATCH($C729,'Policy Characteristics'!$C:$C,0))),"",INDEX('Policy Characteristics'!E:E,MATCH($C729,'Policy Characteristics'!$C:$C,0)))</f>
        <v>indst fuel type shifting</v>
      </c>
      <c r="L729" s="450">
        <f>IF(ISBLANK(INDEX('Policy Characteristics'!F:F,MATCH($C729,'Policy Characteristics'!$C:$C,0))),"",INDEX('Policy Characteristics'!F:F,MATCH($C729,'Policy Characteristics'!$C:$C,0)))</f>
        <v>0</v>
      </c>
      <c r="M729" s="450">
        <f>IF(ISBLANK(INDEX('Policy Characteristics'!G:G,MATCH($C729,'Policy Characteristics'!$C:$C,0))),"",INDEX('Policy Characteristics'!G:G,MATCH($C729,'Policy Characteristics'!$C:$C,0)))</f>
        <v>1</v>
      </c>
      <c r="N729" s="450">
        <f>IF(ISBLANK(INDEX('Policy Characteristics'!H:H,MATCH($C729,'Policy Characteristics'!$C:$C,0))),"",INDEX('Policy Characteristics'!H:H,MATCH($C729,'Policy Characteristics'!$C:$C,0)))</f>
        <v>0.01</v>
      </c>
      <c r="O729" s="427" t="str">
        <f>IF(ISBLANK(INDEX('Policy Characteristics'!I:I,MATCH($C729,'Policy Characteristics'!$C:$C,0))),"",INDEX('Policy Characteristics'!I:I,MATCH($C729,'Policy Characteristics'!$C:$C,0)))</f>
        <v>% of fuel shifted</v>
      </c>
      <c r="P729" s="42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9" s="427" t="str">
        <f>IF(ISBLANK(INDEX('Policy Characteristics'!K:K,MATCH($C729,'Policy Characteristics'!$C:$C,0))),"",INDEX('Policy Characteristics'!K:K,MATCH($C729,'Policy Characteristics'!$C:$C,0)))</f>
        <v>industry-ag-main.html#fuel-switching</v>
      </c>
      <c r="R729" s="427" t="str">
        <f>IF(ISBLANK(INDEX('Policy Characteristics'!L:L,MATCH($C729,'Policy Characteristics'!$C:$C,0))),"",INDEX('Policy Characteristics'!L:L,MATCH($C729,'Policy Characteristics'!$C:$C,0)))</f>
        <v>industry-elec-and-hydrogen.html</v>
      </c>
    </row>
    <row r="730" spans="1:18" x14ac:dyDescent="0.75">
      <c r="A730" s="427" t="str">
        <f>IF(ISBLANK(INDEX('Policy Characteristics'!A:A,MATCH($C730,'Policy Characteristics'!$C:$C,0))),"",INDEX('Policy Characteristics'!A:A,MATCH($C730,'Policy Characteristics'!$C:$C,0)))</f>
        <v>Industry</v>
      </c>
      <c r="B730" s="427" t="str">
        <f>IF(ISBLANK(INDEX('Policy Characteristics'!B:B,MATCH($C730,'Policy Characteristics'!$C:$C,0))),"",INDEX('Policy Characteristics'!B:B,MATCH($C730,'Policy Characteristics'!$C:$C,0)))</f>
        <v>Electrification + Hydrogen</v>
      </c>
      <c r="C730" s="431" t="str">
        <f t="shared" si="38"/>
        <v>Fraction of Industrial Fuel Use Shifted to Other Fuels</v>
      </c>
      <c r="D730" s="9" t="s">
        <v>3259</v>
      </c>
      <c r="E730" s="53" t="s">
        <v>2485</v>
      </c>
      <c r="F730" s="211" t="s">
        <v>3223</v>
      </c>
      <c r="G730" s="53" t="s">
        <v>3284</v>
      </c>
      <c r="H730" s="54">
        <v>1283</v>
      </c>
      <c r="I730" s="53" t="s">
        <v>46</v>
      </c>
      <c r="J730" s="429" t="str">
        <f>IF(ISBLANK(INDEX('Policy Characteristics'!D:D,MATCH($C730,'Policy Characteristics'!$C:$C,0))),"",INDEX('Policy Characteristics'!D:D,MATCH($C730,'Policy Characteristics'!$C:$C,0)))</f>
        <v>Electrification + Hydrogen</v>
      </c>
      <c r="K730" s="427" t="str">
        <f>IF(ISBLANK(INDEX('Policy Characteristics'!E:E,MATCH($C730,'Policy Characteristics'!$C:$C,0))),"",INDEX('Policy Characteristics'!E:E,MATCH($C730,'Policy Characteristics'!$C:$C,0)))</f>
        <v>indst fuel type shifting</v>
      </c>
      <c r="L730" s="450">
        <f>IF(ISBLANK(INDEX('Policy Characteristics'!F:F,MATCH($C730,'Policy Characteristics'!$C:$C,0))),"",INDEX('Policy Characteristics'!F:F,MATCH($C730,'Policy Characteristics'!$C:$C,0)))</f>
        <v>0</v>
      </c>
      <c r="M730" s="450">
        <f>IF(ISBLANK(INDEX('Policy Characteristics'!G:G,MATCH($C730,'Policy Characteristics'!$C:$C,0))),"",INDEX('Policy Characteristics'!G:G,MATCH($C730,'Policy Characteristics'!$C:$C,0)))</f>
        <v>1</v>
      </c>
      <c r="N730" s="450">
        <f>IF(ISBLANK(INDEX('Policy Characteristics'!H:H,MATCH($C730,'Policy Characteristics'!$C:$C,0))),"",INDEX('Policy Characteristics'!H:H,MATCH($C730,'Policy Characteristics'!$C:$C,0)))</f>
        <v>0.01</v>
      </c>
      <c r="O730" s="427" t="str">
        <f>IF(ISBLANK(INDEX('Policy Characteristics'!I:I,MATCH($C730,'Policy Characteristics'!$C:$C,0))),"",INDEX('Policy Characteristics'!I:I,MATCH($C730,'Policy Characteristics'!$C:$C,0)))</f>
        <v>% of fuel shifted</v>
      </c>
      <c r="P730" s="42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0" s="427" t="str">
        <f>IF(ISBLANK(INDEX('Policy Characteristics'!K:K,MATCH($C730,'Policy Characteristics'!$C:$C,0))),"",INDEX('Policy Characteristics'!K:K,MATCH($C730,'Policy Characteristics'!$C:$C,0)))</f>
        <v>industry-ag-main.html#fuel-switching</v>
      </c>
      <c r="R730" s="427" t="str">
        <f>IF(ISBLANK(INDEX('Policy Characteristics'!L:L,MATCH($C730,'Policy Characteristics'!$C:$C,0))),"",INDEX('Policy Characteristics'!L:L,MATCH($C730,'Policy Characteristics'!$C:$C,0)))</f>
        <v>industry-elec-and-hydrogen.html</v>
      </c>
    </row>
    <row r="731" spans="1:18" x14ac:dyDescent="0.75">
      <c r="A731" s="427" t="str">
        <f>IF(ISBLANK(INDEX('Policy Characteristics'!A:A,MATCH($C731,'Policy Characteristics'!$C:$C,0))),"",INDEX('Policy Characteristics'!A:A,MATCH($C731,'Policy Characteristics'!$C:$C,0)))</f>
        <v>Industry</v>
      </c>
      <c r="B731" s="427" t="str">
        <f>IF(ISBLANK(INDEX('Policy Characteristics'!B:B,MATCH($C731,'Policy Characteristics'!$C:$C,0))),"",INDEX('Policy Characteristics'!B:B,MATCH($C731,'Policy Characteristics'!$C:$C,0)))</f>
        <v>Electrification + Hydrogen</v>
      </c>
      <c r="C731" s="431" t="str">
        <f t="shared" si="38"/>
        <v>Fraction of Industrial Fuel Use Shifted to Other Fuels</v>
      </c>
      <c r="D731" s="9" t="s">
        <v>3259</v>
      </c>
      <c r="E731" s="53" t="s">
        <v>2837</v>
      </c>
      <c r="F731" s="211" t="s">
        <v>3223</v>
      </c>
      <c r="G731" s="53" t="s">
        <v>3285</v>
      </c>
      <c r="H731" s="54">
        <v>1284</v>
      </c>
      <c r="I731" s="53" t="s">
        <v>46</v>
      </c>
      <c r="J731" s="429" t="str">
        <f>IF(ISBLANK(INDEX('Policy Characteristics'!D:D,MATCH($C731,'Policy Characteristics'!$C:$C,0))),"",INDEX('Policy Characteristics'!D:D,MATCH($C731,'Policy Characteristics'!$C:$C,0)))</f>
        <v>Electrification + Hydrogen</v>
      </c>
      <c r="K731" s="427" t="str">
        <f>IF(ISBLANK(INDEX('Policy Characteristics'!E:E,MATCH($C731,'Policy Characteristics'!$C:$C,0))),"",INDEX('Policy Characteristics'!E:E,MATCH($C731,'Policy Characteristics'!$C:$C,0)))</f>
        <v>indst fuel type shifting</v>
      </c>
      <c r="L731" s="450">
        <f>IF(ISBLANK(INDEX('Policy Characteristics'!F:F,MATCH($C731,'Policy Characteristics'!$C:$C,0))),"",INDEX('Policy Characteristics'!F:F,MATCH($C731,'Policy Characteristics'!$C:$C,0)))</f>
        <v>0</v>
      </c>
      <c r="M731" s="450">
        <f>IF(ISBLANK(INDEX('Policy Characteristics'!G:G,MATCH($C731,'Policy Characteristics'!$C:$C,0))),"",INDEX('Policy Characteristics'!G:G,MATCH($C731,'Policy Characteristics'!$C:$C,0)))</f>
        <v>1</v>
      </c>
      <c r="N731" s="450">
        <f>IF(ISBLANK(INDEX('Policy Characteristics'!H:H,MATCH($C731,'Policy Characteristics'!$C:$C,0))),"",INDEX('Policy Characteristics'!H:H,MATCH($C731,'Policy Characteristics'!$C:$C,0)))</f>
        <v>0.01</v>
      </c>
      <c r="O731" s="427" t="str">
        <f>IF(ISBLANK(INDEX('Policy Characteristics'!I:I,MATCH($C731,'Policy Characteristics'!$C:$C,0))),"",INDEX('Policy Characteristics'!I:I,MATCH($C731,'Policy Characteristics'!$C:$C,0)))</f>
        <v>% of fuel shifted</v>
      </c>
      <c r="P731" s="42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1" s="427" t="str">
        <f>IF(ISBLANK(INDEX('Policy Characteristics'!K:K,MATCH($C731,'Policy Characteristics'!$C:$C,0))),"",INDEX('Policy Characteristics'!K:K,MATCH($C731,'Policy Characteristics'!$C:$C,0)))</f>
        <v>industry-ag-main.html#fuel-switching</v>
      </c>
      <c r="R731" s="427" t="str">
        <f>IF(ISBLANK(INDEX('Policy Characteristics'!L:L,MATCH($C731,'Policy Characteristics'!$C:$C,0))),"",INDEX('Policy Characteristics'!L:L,MATCH($C731,'Policy Characteristics'!$C:$C,0)))</f>
        <v>industry-elec-and-hydrogen.html</v>
      </c>
    </row>
    <row r="732" spans="1:18" x14ac:dyDescent="0.75">
      <c r="A732" s="427" t="str">
        <f>IF(ISBLANK(INDEX('Policy Characteristics'!A:A,MATCH($C732,'Policy Characteristics'!$C:$C,0))),"",INDEX('Policy Characteristics'!A:A,MATCH($C732,'Policy Characteristics'!$C:$C,0)))</f>
        <v>Industry</v>
      </c>
      <c r="B732" s="427" t="str">
        <f>IF(ISBLANK(INDEX('Policy Characteristics'!B:B,MATCH($C732,'Policy Characteristics'!$C:$C,0))),"",INDEX('Policy Characteristics'!B:B,MATCH($C732,'Policy Characteristics'!$C:$C,0)))</f>
        <v>Electrification + Hydrogen</v>
      </c>
      <c r="C732" s="431" t="str">
        <f t="shared" si="38"/>
        <v>Fraction of Industrial Fuel Use Shifted to Other Fuels</v>
      </c>
      <c r="D732" s="9" t="s">
        <v>3259</v>
      </c>
      <c r="E732" s="53" t="s">
        <v>2838</v>
      </c>
      <c r="F732" s="211" t="s">
        <v>3223</v>
      </c>
      <c r="G732" s="53" t="s">
        <v>3286</v>
      </c>
      <c r="H732" s="54">
        <v>1285</v>
      </c>
      <c r="I732" s="53" t="s">
        <v>46</v>
      </c>
      <c r="J732" s="429" t="str">
        <f>IF(ISBLANK(INDEX('Policy Characteristics'!D:D,MATCH($C732,'Policy Characteristics'!$C:$C,0))),"",INDEX('Policy Characteristics'!D:D,MATCH($C732,'Policy Characteristics'!$C:$C,0)))</f>
        <v>Electrification + Hydrogen</v>
      </c>
      <c r="K732" s="427" t="str">
        <f>IF(ISBLANK(INDEX('Policy Characteristics'!E:E,MATCH($C732,'Policy Characteristics'!$C:$C,0))),"",INDEX('Policy Characteristics'!E:E,MATCH($C732,'Policy Characteristics'!$C:$C,0)))</f>
        <v>indst fuel type shifting</v>
      </c>
      <c r="L732" s="450">
        <f>IF(ISBLANK(INDEX('Policy Characteristics'!F:F,MATCH($C732,'Policy Characteristics'!$C:$C,0))),"",INDEX('Policy Characteristics'!F:F,MATCH($C732,'Policy Characteristics'!$C:$C,0)))</f>
        <v>0</v>
      </c>
      <c r="M732" s="450">
        <f>IF(ISBLANK(INDEX('Policy Characteristics'!G:G,MATCH($C732,'Policy Characteristics'!$C:$C,0))),"",INDEX('Policy Characteristics'!G:G,MATCH($C732,'Policy Characteristics'!$C:$C,0)))</f>
        <v>1</v>
      </c>
      <c r="N732" s="450">
        <f>IF(ISBLANK(INDEX('Policy Characteristics'!H:H,MATCH($C732,'Policy Characteristics'!$C:$C,0))),"",INDEX('Policy Characteristics'!H:H,MATCH($C732,'Policy Characteristics'!$C:$C,0)))</f>
        <v>0.01</v>
      </c>
      <c r="O732" s="427" t="str">
        <f>IF(ISBLANK(INDEX('Policy Characteristics'!I:I,MATCH($C732,'Policy Characteristics'!$C:$C,0))),"",INDEX('Policy Characteristics'!I:I,MATCH($C732,'Policy Characteristics'!$C:$C,0)))</f>
        <v>% of fuel shifted</v>
      </c>
      <c r="P732" s="42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2" s="427" t="str">
        <f>IF(ISBLANK(INDEX('Policy Characteristics'!K:K,MATCH($C732,'Policy Characteristics'!$C:$C,0))),"",INDEX('Policy Characteristics'!K:K,MATCH($C732,'Policy Characteristics'!$C:$C,0)))</f>
        <v>industry-ag-main.html#fuel-switching</v>
      </c>
      <c r="R732" s="427" t="str">
        <f>IF(ISBLANK(INDEX('Policy Characteristics'!L:L,MATCH($C732,'Policy Characteristics'!$C:$C,0))),"",INDEX('Policy Characteristics'!L:L,MATCH($C732,'Policy Characteristics'!$C:$C,0)))</f>
        <v>industry-elec-and-hydrogen.html</v>
      </c>
    </row>
    <row r="733" spans="1:18" x14ac:dyDescent="0.75">
      <c r="A733" s="427" t="str">
        <f>IF(ISBLANK(INDEX('Policy Characteristics'!A:A,MATCH($C733,'Policy Characteristics'!$C:$C,0))),"",INDEX('Policy Characteristics'!A:A,MATCH($C733,'Policy Characteristics'!$C:$C,0)))</f>
        <v>Industry</v>
      </c>
      <c r="B733" s="427" t="str">
        <f>IF(ISBLANK(INDEX('Policy Characteristics'!B:B,MATCH($C733,'Policy Characteristics'!$C:$C,0))),"",INDEX('Policy Characteristics'!B:B,MATCH($C733,'Policy Characteristics'!$C:$C,0)))</f>
        <v>Electrification + Hydrogen</v>
      </c>
      <c r="C733" s="431" t="str">
        <f t="shared" si="38"/>
        <v>Fraction of Industrial Fuel Use Shifted to Other Fuels</v>
      </c>
      <c r="D733" s="9" t="s">
        <v>3259</v>
      </c>
      <c r="E733" s="53" t="s">
        <v>2839</v>
      </c>
      <c r="F733" s="211" t="s">
        <v>3223</v>
      </c>
      <c r="G733" s="53" t="s">
        <v>3287</v>
      </c>
      <c r="H733" s="54">
        <v>1286</v>
      </c>
      <c r="I733" s="53" t="s">
        <v>46</v>
      </c>
      <c r="J733" s="429" t="str">
        <f>IF(ISBLANK(INDEX('Policy Characteristics'!D:D,MATCH($C733,'Policy Characteristics'!$C:$C,0))),"",INDEX('Policy Characteristics'!D:D,MATCH($C733,'Policy Characteristics'!$C:$C,0)))</f>
        <v>Electrification + Hydrogen</v>
      </c>
      <c r="K733" s="427" t="str">
        <f>IF(ISBLANK(INDEX('Policy Characteristics'!E:E,MATCH($C733,'Policy Characteristics'!$C:$C,0))),"",INDEX('Policy Characteristics'!E:E,MATCH($C733,'Policy Characteristics'!$C:$C,0)))</f>
        <v>indst fuel type shifting</v>
      </c>
      <c r="L733" s="450">
        <f>IF(ISBLANK(INDEX('Policy Characteristics'!F:F,MATCH($C733,'Policy Characteristics'!$C:$C,0))),"",INDEX('Policy Characteristics'!F:F,MATCH($C733,'Policy Characteristics'!$C:$C,0)))</f>
        <v>0</v>
      </c>
      <c r="M733" s="450">
        <f>IF(ISBLANK(INDEX('Policy Characteristics'!G:G,MATCH($C733,'Policy Characteristics'!$C:$C,0))),"",INDEX('Policy Characteristics'!G:G,MATCH($C733,'Policy Characteristics'!$C:$C,0)))</f>
        <v>1</v>
      </c>
      <c r="N733" s="450">
        <f>IF(ISBLANK(INDEX('Policy Characteristics'!H:H,MATCH($C733,'Policy Characteristics'!$C:$C,0))),"",INDEX('Policy Characteristics'!H:H,MATCH($C733,'Policy Characteristics'!$C:$C,0)))</f>
        <v>0.01</v>
      </c>
      <c r="O733" s="427" t="str">
        <f>IF(ISBLANK(INDEX('Policy Characteristics'!I:I,MATCH($C733,'Policy Characteristics'!$C:$C,0))),"",INDEX('Policy Characteristics'!I:I,MATCH($C733,'Policy Characteristics'!$C:$C,0)))</f>
        <v>% of fuel shifted</v>
      </c>
      <c r="P733" s="42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3" s="427" t="str">
        <f>IF(ISBLANK(INDEX('Policy Characteristics'!K:K,MATCH($C733,'Policy Characteristics'!$C:$C,0))),"",INDEX('Policy Characteristics'!K:K,MATCH($C733,'Policy Characteristics'!$C:$C,0)))</f>
        <v>industry-ag-main.html#fuel-switching</v>
      </c>
      <c r="R733" s="427" t="str">
        <f>IF(ISBLANK(INDEX('Policy Characteristics'!L:L,MATCH($C733,'Policy Characteristics'!$C:$C,0))),"",INDEX('Policy Characteristics'!L:L,MATCH($C733,'Policy Characteristics'!$C:$C,0)))</f>
        <v>industry-elec-and-hydrogen.html</v>
      </c>
    </row>
    <row r="734" spans="1:18" x14ac:dyDescent="0.75">
      <c r="A734" s="427" t="str">
        <f>IF(ISBLANK(INDEX('Policy Characteristics'!A:A,MATCH($C734,'Policy Characteristics'!$C:$C,0))),"",INDEX('Policy Characteristics'!A:A,MATCH($C734,'Policy Characteristics'!$C:$C,0)))</f>
        <v>Industry</v>
      </c>
      <c r="B734" s="427" t="str">
        <f>IF(ISBLANK(INDEX('Policy Characteristics'!B:B,MATCH($C734,'Policy Characteristics'!$C:$C,0))),"",INDEX('Policy Characteristics'!B:B,MATCH($C734,'Policy Characteristics'!$C:$C,0)))</f>
        <v>Electrification + Hydrogen</v>
      </c>
      <c r="C734" s="431" t="str">
        <f t="shared" si="38"/>
        <v>Fraction of Industrial Fuel Use Shifted to Other Fuels</v>
      </c>
      <c r="D734" s="9" t="s">
        <v>3259</v>
      </c>
      <c r="E734" s="53" t="s">
        <v>2836</v>
      </c>
      <c r="F734" s="211" t="s">
        <v>3223</v>
      </c>
      <c r="G734" s="53" t="s">
        <v>3288</v>
      </c>
      <c r="H734" s="54">
        <v>1287</v>
      </c>
      <c r="I734" s="53" t="s">
        <v>45</v>
      </c>
      <c r="J734" s="429" t="str">
        <f>IF(ISBLANK(INDEX('Policy Characteristics'!D:D,MATCH($C734,'Policy Characteristics'!$C:$C,0))),"",INDEX('Policy Characteristics'!D:D,MATCH($C734,'Policy Characteristics'!$C:$C,0)))</f>
        <v>Electrification + Hydrogen</v>
      </c>
      <c r="K734" s="427" t="str">
        <f>IF(ISBLANK(INDEX('Policy Characteristics'!E:E,MATCH($C734,'Policy Characteristics'!$C:$C,0))),"",INDEX('Policy Characteristics'!E:E,MATCH($C734,'Policy Characteristics'!$C:$C,0)))</f>
        <v>indst fuel type shifting</v>
      </c>
      <c r="L734" s="450">
        <f>IF(ISBLANK(INDEX('Policy Characteristics'!F:F,MATCH($C734,'Policy Characteristics'!$C:$C,0))),"",INDEX('Policy Characteristics'!F:F,MATCH($C734,'Policy Characteristics'!$C:$C,0)))</f>
        <v>0</v>
      </c>
      <c r="M734" s="450">
        <f>IF(ISBLANK(INDEX('Policy Characteristics'!G:G,MATCH($C734,'Policy Characteristics'!$C:$C,0))),"",INDEX('Policy Characteristics'!G:G,MATCH($C734,'Policy Characteristics'!$C:$C,0)))</f>
        <v>1</v>
      </c>
      <c r="N734" s="450">
        <f>IF(ISBLANK(INDEX('Policy Characteristics'!H:H,MATCH($C734,'Policy Characteristics'!$C:$C,0))),"",INDEX('Policy Characteristics'!H:H,MATCH($C734,'Policy Characteristics'!$C:$C,0)))</f>
        <v>0.01</v>
      </c>
      <c r="O734" s="427" t="str">
        <f>IF(ISBLANK(INDEX('Policy Characteristics'!I:I,MATCH($C734,'Policy Characteristics'!$C:$C,0))),"",INDEX('Policy Characteristics'!I:I,MATCH($C734,'Policy Characteristics'!$C:$C,0)))</f>
        <v>% of fuel shifted</v>
      </c>
      <c r="P734" s="42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4" s="427" t="str">
        <f>IF(ISBLANK(INDEX('Policy Characteristics'!K:K,MATCH($C734,'Policy Characteristics'!$C:$C,0))),"",INDEX('Policy Characteristics'!K:K,MATCH($C734,'Policy Characteristics'!$C:$C,0)))</f>
        <v>industry-ag-main.html#fuel-switching</v>
      </c>
      <c r="R734" s="427" t="str">
        <f>IF(ISBLANK(INDEX('Policy Characteristics'!L:L,MATCH($C734,'Policy Characteristics'!$C:$C,0))),"",INDEX('Policy Characteristics'!L:L,MATCH($C734,'Policy Characteristics'!$C:$C,0)))</f>
        <v>industry-elec-and-hydrogen.html</v>
      </c>
    </row>
    <row r="735" spans="1:18" x14ac:dyDescent="0.75">
      <c r="A735" s="427" t="str">
        <f>IF(ISBLANK(INDEX('Policy Characteristics'!A:A,MATCH($C735,'Policy Characteristics'!$C:$C,0))),"",INDEX('Policy Characteristics'!A:A,MATCH($C735,'Policy Characteristics'!$C:$C,0)))</f>
        <v>Industry</v>
      </c>
      <c r="B735" s="427" t="str">
        <f>IF(ISBLANK(INDEX('Policy Characteristics'!B:B,MATCH($C735,'Policy Characteristics'!$C:$C,0))),"",INDEX('Policy Characteristics'!B:B,MATCH($C735,'Policy Characteristics'!$C:$C,0)))</f>
        <v>Electrification + Hydrogen</v>
      </c>
      <c r="C735" s="431" t="str">
        <f t="shared" si="38"/>
        <v>Fraction of Industrial Fuel Use Shifted to Other Fuels</v>
      </c>
      <c r="D735" s="9" t="s">
        <v>3260</v>
      </c>
      <c r="E735" s="53" t="s">
        <v>2480</v>
      </c>
      <c r="F735" s="211" t="s">
        <v>3224</v>
      </c>
      <c r="G735" s="53" t="s">
        <v>3279</v>
      </c>
      <c r="H735" s="54">
        <v>1288</v>
      </c>
      <c r="I735" s="53" t="s">
        <v>45</v>
      </c>
      <c r="J735" s="429" t="str">
        <f>IF(ISBLANK(INDEX('Policy Characteristics'!D:D,MATCH($C735,'Policy Characteristics'!$C:$C,0))),"",INDEX('Policy Characteristics'!D:D,MATCH($C735,'Policy Characteristics'!$C:$C,0)))</f>
        <v>Electrification + Hydrogen</v>
      </c>
      <c r="K735" s="427" t="str">
        <f>IF(ISBLANK(INDEX('Policy Characteristics'!E:E,MATCH($C735,'Policy Characteristics'!$C:$C,0))),"",INDEX('Policy Characteristics'!E:E,MATCH($C735,'Policy Characteristics'!$C:$C,0)))</f>
        <v>indst fuel type shifting</v>
      </c>
      <c r="L735" s="450">
        <f>IF(ISBLANK(INDEX('Policy Characteristics'!F:F,MATCH($C735,'Policy Characteristics'!$C:$C,0))),"",INDEX('Policy Characteristics'!F:F,MATCH($C735,'Policy Characteristics'!$C:$C,0)))</f>
        <v>0</v>
      </c>
      <c r="M735" s="450">
        <f>IF(ISBLANK(INDEX('Policy Characteristics'!G:G,MATCH($C735,'Policy Characteristics'!$C:$C,0))),"",INDEX('Policy Characteristics'!G:G,MATCH($C735,'Policy Characteristics'!$C:$C,0)))</f>
        <v>1</v>
      </c>
      <c r="N735" s="450">
        <f>IF(ISBLANK(INDEX('Policy Characteristics'!H:H,MATCH($C735,'Policy Characteristics'!$C:$C,0))),"",INDEX('Policy Characteristics'!H:H,MATCH($C735,'Policy Characteristics'!$C:$C,0)))</f>
        <v>0.01</v>
      </c>
      <c r="O735" s="427" t="str">
        <f>IF(ISBLANK(INDEX('Policy Characteristics'!I:I,MATCH($C735,'Policy Characteristics'!$C:$C,0))),"",INDEX('Policy Characteristics'!I:I,MATCH($C735,'Policy Characteristics'!$C:$C,0)))</f>
        <v>% of fuel shifted</v>
      </c>
      <c r="P735" s="42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5" s="427" t="str">
        <f>IF(ISBLANK(INDEX('Policy Characteristics'!K:K,MATCH($C735,'Policy Characteristics'!$C:$C,0))),"",INDEX('Policy Characteristics'!K:K,MATCH($C735,'Policy Characteristics'!$C:$C,0)))</f>
        <v>industry-ag-main.html#fuel-switching</v>
      </c>
      <c r="R735" s="427" t="str">
        <f>IF(ISBLANK(INDEX('Policy Characteristics'!L:L,MATCH($C735,'Policy Characteristics'!$C:$C,0))),"",INDEX('Policy Characteristics'!L:L,MATCH($C735,'Policy Characteristics'!$C:$C,0)))</f>
        <v>industry-elec-and-hydrogen.html</v>
      </c>
    </row>
    <row r="736" spans="1:18" x14ac:dyDescent="0.75">
      <c r="A736" s="427" t="str">
        <f>IF(ISBLANK(INDEX('Policy Characteristics'!A:A,MATCH($C736,'Policy Characteristics'!$C:$C,0))),"",INDEX('Policy Characteristics'!A:A,MATCH($C736,'Policy Characteristics'!$C:$C,0)))</f>
        <v>Industry</v>
      </c>
      <c r="B736" s="427" t="str">
        <f>IF(ISBLANK(INDEX('Policy Characteristics'!B:B,MATCH($C736,'Policy Characteristics'!$C:$C,0))),"",INDEX('Policy Characteristics'!B:B,MATCH($C736,'Policy Characteristics'!$C:$C,0)))</f>
        <v>Electrification + Hydrogen</v>
      </c>
      <c r="C736" s="431" t="str">
        <f t="shared" ref="C736:C799" si="39">C$655</f>
        <v>Fraction of Industrial Fuel Use Shifted to Other Fuels</v>
      </c>
      <c r="D736" s="9" t="s">
        <v>3260</v>
      </c>
      <c r="E736" s="53" t="s">
        <v>2481</v>
      </c>
      <c r="F736" s="211" t="s">
        <v>3224</v>
      </c>
      <c r="G736" s="53" t="s">
        <v>3280</v>
      </c>
      <c r="H736" s="54">
        <v>1289</v>
      </c>
      <c r="I736" s="53" t="s">
        <v>46</v>
      </c>
      <c r="J736" s="429" t="str">
        <f>IF(ISBLANK(INDEX('Policy Characteristics'!D:D,MATCH($C736,'Policy Characteristics'!$C:$C,0))),"",INDEX('Policy Characteristics'!D:D,MATCH($C736,'Policy Characteristics'!$C:$C,0)))</f>
        <v>Electrification + Hydrogen</v>
      </c>
      <c r="K736" s="427" t="str">
        <f>IF(ISBLANK(INDEX('Policy Characteristics'!E:E,MATCH($C736,'Policy Characteristics'!$C:$C,0))),"",INDEX('Policy Characteristics'!E:E,MATCH($C736,'Policy Characteristics'!$C:$C,0)))</f>
        <v>indst fuel type shifting</v>
      </c>
      <c r="L736" s="450">
        <f>IF(ISBLANK(INDEX('Policy Characteristics'!F:F,MATCH($C736,'Policy Characteristics'!$C:$C,0))),"",INDEX('Policy Characteristics'!F:F,MATCH($C736,'Policy Characteristics'!$C:$C,0)))</f>
        <v>0</v>
      </c>
      <c r="M736" s="450">
        <f>IF(ISBLANK(INDEX('Policy Characteristics'!G:G,MATCH($C736,'Policy Characteristics'!$C:$C,0))),"",INDEX('Policy Characteristics'!G:G,MATCH($C736,'Policy Characteristics'!$C:$C,0)))</f>
        <v>1</v>
      </c>
      <c r="N736" s="450">
        <f>IF(ISBLANK(INDEX('Policy Characteristics'!H:H,MATCH($C736,'Policy Characteristics'!$C:$C,0))),"",INDEX('Policy Characteristics'!H:H,MATCH($C736,'Policy Characteristics'!$C:$C,0)))</f>
        <v>0.01</v>
      </c>
      <c r="O736" s="427" t="str">
        <f>IF(ISBLANK(INDEX('Policy Characteristics'!I:I,MATCH($C736,'Policy Characteristics'!$C:$C,0))),"",INDEX('Policy Characteristics'!I:I,MATCH($C736,'Policy Characteristics'!$C:$C,0)))</f>
        <v>% of fuel shifted</v>
      </c>
      <c r="P736" s="42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6" s="427" t="str">
        <f>IF(ISBLANK(INDEX('Policy Characteristics'!K:K,MATCH($C736,'Policy Characteristics'!$C:$C,0))),"",INDEX('Policy Characteristics'!K:K,MATCH($C736,'Policy Characteristics'!$C:$C,0)))</f>
        <v>industry-ag-main.html#fuel-switching</v>
      </c>
      <c r="R736" s="427" t="str">
        <f>IF(ISBLANK(INDEX('Policy Characteristics'!L:L,MATCH($C736,'Policy Characteristics'!$C:$C,0))),"",INDEX('Policy Characteristics'!L:L,MATCH($C736,'Policy Characteristics'!$C:$C,0)))</f>
        <v>industry-elec-and-hydrogen.html</v>
      </c>
    </row>
    <row r="737" spans="1:18" x14ac:dyDescent="0.75">
      <c r="A737" s="427" t="str">
        <f>IF(ISBLANK(INDEX('Policy Characteristics'!A:A,MATCH($C737,'Policy Characteristics'!$C:$C,0))),"",INDEX('Policy Characteristics'!A:A,MATCH($C737,'Policy Characteristics'!$C:$C,0)))</f>
        <v>Industry</v>
      </c>
      <c r="B737" s="427" t="str">
        <f>IF(ISBLANK(INDEX('Policy Characteristics'!B:B,MATCH($C737,'Policy Characteristics'!$C:$C,0))),"",INDEX('Policy Characteristics'!B:B,MATCH($C737,'Policy Characteristics'!$C:$C,0)))</f>
        <v>Electrification + Hydrogen</v>
      </c>
      <c r="C737" s="431" t="str">
        <f t="shared" si="39"/>
        <v>Fraction of Industrial Fuel Use Shifted to Other Fuels</v>
      </c>
      <c r="D737" s="9" t="s">
        <v>3260</v>
      </c>
      <c r="E737" s="53" t="s">
        <v>2482</v>
      </c>
      <c r="F737" s="211" t="s">
        <v>3224</v>
      </c>
      <c r="G737" s="53" t="s">
        <v>3281</v>
      </c>
      <c r="H737" s="54">
        <v>1290</v>
      </c>
      <c r="I737" s="53" t="s">
        <v>46</v>
      </c>
      <c r="J737" s="429" t="str">
        <f>IF(ISBLANK(INDEX('Policy Characteristics'!D:D,MATCH($C737,'Policy Characteristics'!$C:$C,0))),"",INDEX('Policy Characteristics'!D:D,MATCH($C737,'Policy Characteristics'!$C:$C,0)))</f>
        <v>Electrification + Hydrogen</v>
      </c>
      <c r="K737" s="427" t="str">
        <f>IF(ISBLANK(INDEX('Policy Characteristics'!E:E,MATCH($C737,'Policy Characteristics'!$C:$C,0))),"",INDEX('Policy Characteristics'!E:E,MATCH($C737,'Policy Characteristics'!$C:$C,0)))</f>
        <v>indst fuel type shifting</v>
      </c>
      <c r="L737" s="450">
        <f>IF(ISBLANK(INDEX('Policy Characteristics'!F:F,MATCH($C737,'Policy Characteristics'!$C:$C,0))),"",INDEX('Policy Characteristics'!F:F,MATCH($C737,'Policy Characteristics'!$C:$C,0)))</f>
        <v>0</v>
      </c>
      <c r="M737" s="450">
        <f>IF(ISBLANK(INDEX('Policy Characteristics'!G:G,MATCH($C737,'Policy Characteristics'!$C:$C,0))),"",INDEX('Policy Characteristics'!G:G,MATCH($C737,'Policy Characteristics'!$C:$C,0)))</f>
        <v>1</v>
      </c>
      <c r="N737" s="450">
        <f>IF(ISBLANK(INDEX('Policy Characteristics'!H:H,MATCH($C737,'Policy Characteristics'!$C:$C,0))),"",INDEX('Policy Characteristics'!H:H,MATCH($C737,'Policy Characteristics'!$C:$C,0)))</f>
        <v>0.01</v>
      </c>
      <c r="O737" s="427" t="str">
        <f>IF(ISBLANK(INDEX('Policy Characteristics'!I:I,MATCH($C737,'Policy Characteristics'!$C:$C,0))),"",INDEX('Policy Characteristics'!I:I,MATCH($C737,'Policy Characteristics'!$C:$C,0)))</f>
        <v>% of fuel shifted</v>
      </c>
      <c r="P737" s="42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7" s="427" t="str">
        <f>IF(ISBLANK(INDEX('Policy Characteristics'!K:K,MATCH($C737,'Policy Characteristics'!$C:$C,0))),"",INDEX('Policy Characteristics'!K:K,MATCH($C737,'Policy Characteristics'!$C:$C,0)))</f>
        <v>industry-ag-main.html#fuel-switching</v>
      </c>
      <c r="R737" s="427" t="str">
        <f>IF(ISBLANK(INDEX('Policy Characteristics'!L:L,MATCH($C737,'Policy Characteristics'!$C:$C,0))),"",INDEX('Policy Characteristics'!L:L,MATCH($C737,'Policy Characteristics'!$C:$C,0)))</f>
        <v>industry-elec-and-hydrogen.html</v>
      </c>
    </row>
    <row r="738" spans="1:18" x14ac:dyDescent="0.75">
      <c r="A738" s="427" t="str">
        <f>IF(ISBLANK(INDEX('Policy Characteristics'!A:A,MATCH($C738,'Policy Characteristics'!$C:$C,0))),"",INDEX('Policy Characteristics'!A:A,MATCH($C738,'Policy Characteristics'!$C:$C,0)))</f>
        <v>Industry</v>
      </c>
      <c r="B738" s="427" t="str">
        <f>IF(ISBLANK(INDEX('Policy Characteristics'!B:B,MATCH($C738,'Policy Characteristics'!$C:$C,0))),"",INDEX('Policy Characteristics'!B:B,MATCH($C738,'Policy Characteristics'!$C:$C,0)))</f>
        <v>Electrification + Hydrogen</v>
      </c>
      <c r="C738" s="431" t="str">
        <f t="shared" si="39"/>
        <v>Fraction of Industrial Fuel Use Shifted to Other Fuels</v>
      </c>
      <c r="D738" s="9" t="s">
        <v>3260</v>
      </c>
      <c r="E738" s="53" t="s">
        <v>2483</v>
      </c>
      <c r="F738" s="211" t="s">
        <v>3224</v>
      </c>
      <c r="G738" s="53" t="s">
        <v>3282</v>
      </c>
      <c r="H738" s="54">
        <v>1291</v>
      </c>
      <c r="I738" s="53" t="s">
        <v>46</v>
      </c>
      <c r="J738" s="429" t="str">
        <f>IF(ISBLANK(INDEX('Policy Characteristics'!D:D,MATCH($C738,'Policy Characteristics'!$C:$C,0))),"",INDEX('Policy Characteristics'!D:D,MATCH($C738,'Policy Characteristics'!$C:$C,0)))</f>
        <v>Electrification + Hydrogen</v>
      </c>
      <c r="K738" s="427" t="str">
        <f>IF(ISBLANK(INDEX('Policy Characteristics'!E:E,MATCH($C738,'Policy Characteristics'!$C:$C,0))),"",INDEX('Policy Characteristics'!E:E,MATCH($C738,'Policy Characteristics'!$C:$C,0)))</f>
        <v>indst fuel type shifting</v>
      </c>
      <c r="L738" s="450">
        <f>IF(ISBLANK(INDEX('Policy Characteristics'!F:F,MATCH($C738,'Policy Characteristics'!$C:$C,0))),"",INDEX('Policy Characteristics'!F:F,MATCH($C738,'Policy Characteristics'!$C:$C,0)))</f>
        <v>0</v>
      </c>
      <c r="M738" s="450">
        <f>IF(ISBLANK(INDEX('Policy Characteristics'!G:G,MATCH($C738,'Policy Characteristics'!$C:$C,0))),"",INDEX('Policy Characteristics'!G:G,MATCH($C738,'Policy Characteristics'!$C:$C,0)))</f>
        <v>1</v>
      </c>
      <c r="N738" s="450">
        <f>IF(ISBLANK(INDEX('Policy Characteristics'!H:H,MATCH($C738,'Policy Characteristics'!$C:$C,0))),"",INDEX('Policy Characteristics'!H:H,MATCH($C738,'Policy Characteristics'!$C:$C,0)))</f>
        <v>0.01</v>
      </c>
      <c r="O738" s="427" t="str">
        <f>IF(ISBLANK(INDEX('Policy Characteristics'!I:I,MATCH($C738,'Policy Characteristics'!$C:$C,0))),"",INDEX('Policy Characteristics'!I:I,MATCH($C738,'Policy Characteristics'!$C:$C,0)))</f>
        <v>% of fuel shifted</v>
      </c>
      <c r="P738" s="42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8" s="427" t="str">
        <f>IF(ISBLANK(INDEX('Policy Characteristics'!K:K,MATCH($C738,'Policy Characteristics'!$C:$C,0))),"",INDEX('Policy Characteristics'!K:K,MATCH($C738,'Policy Characteristics'!$C:$C,0)))</f>
        <v>industry-ag-main.html#fuel-switching</v>
      </c>
      <c r="R738" s="427" t="str">
        <f>IF(ISBLANK(INDEX('Policy Characteristics'!L:L,MATCH($C738,'Policy Characteristics'!$C:$C,0))),"",INDEX('Policy Characteristics'!L:L,MATCH($C738,'Policy Characteristics'!$C:$C,0)))</f>
        <v>industry-elec-and-hydrogen.html</v>
      </c>
    </row>
    <row r="739" spans="1:18" x14ac:dyDescent="0.75">
      <c r="A739" s="427" t="str">
        <f>IF(ISBLANK(INDEX('Policy Characteristics'!A:A,MATCH($C739,'Policy Characteristics'!$C:$C,0))),"",INDEX('Policy Characteristics'!A:A,MATCH($C739,'Policy Characteristics'!$C:$C,0)))</f>
        <v>Industry</v>
      </c>
      <c r="B739" s="427" t="str">
        <f>IF(ISBLANK(INDEX('Policy Characteristics'!B:B,MATCH($C739,'Policy Characteristics'!$C:$C,0))),"",INDEX('Policy Characteristics'!B:B,MATCH($C739,'Policy Characteristics'!$C:$C,0)))</f>
        <v>Electrification + Hydrogen</v>
      </c>
      <c r="C739" s="431" t="str">
        <f t="shared" si="39"/>
        <v>Fraction of Industrial Fuel Use Shifted to Other Fuels</v>
      </c>
      <c r="D739" s="9" t="s">
        <v>3260</v>
      </c>
      <c r="E739" s="53" t="s">
        <v>2484</v>
      </c>
      <c r="F739" s="211" t="s">
        <v>3224</v>
      </c>
      <c r="G739" s="53" t="s">
        <v>3283</v>
      </c>
      <c r="H739" s="54">
        <v>1292</v>
      </c>
      <c r="I739" s="53" t="s">
        <v>46</v>
      </c>
      <c r="J739" s="429" t="str">
        <f>IF(ISBLANK(INDEX('Policy Characteristics'!D:D,MATCH($C739,'Policy Characteristics'!$C:$C,0))),"",INDEX('Policy Characteristics'!D:D,MATCH($C739,'Policy Characteristics'!$C:$C,0)))</f>
        <v>Electrification + Hydrogen</v>
      </c>
      <c r="K739" s="427" t="str">
        <f>IF(ISBLANK(INDEX('Policy Characteristics'!E:E,MATCH($C739,'Policy Characteristics'!$C:$C,0))),"",INDEX('Policy Characteristics'!E:E,MATCH($C739,'Policy Characteristics'!$C:$C,0)))</f>
        <v>indst fuel type shifting</v>
      </c>
      <c r="L739" s="450">
        <f>IF(ISBLANK(INDEX('Policy Characteristics'!F:F,MATCH($C739,'Policy Characteristics'!$C:$C,0))),"",INDEX('Policy Characteristics'!F:F,MATCH($C739,'Policy Characteristics'!$C:$C,0)))</f>
        <v>0</v>
      </c>
      <c r="M739" s="450">
        <f>IF(ISBLANK(INDEX('Policy Characteristics'!G:G,MATCH($C739,'Policy Characteristics'!$C:$C,0))),"",INDEX('Policy Characteristics'!G:G,MATCH($C739,'Policy Characteristics'!$C:$C,0)))</f>
        <v>1</v>
      </c>
      <c r="N739" s="450">
        <f>IF(ISBLANK(INDEX('Policy Characteristics'!H:H,MATCH($C739,'Policy Characteristics'!$C:$C,0))),"",INDEX('Policy Characteristics'!H:H,MATCH($C739,'Policy Characteristics'!$C:$C,0)))</f>
        <v>0.01</v>
      </c>
      <c r="O739" s="427" t="str">
        <f>IF(ISBLANK(INDEX('Policy Characteristics'!I:I,MATCH($C739,'Policy Characteristics'!$C:$C,0))),"",INDEX('Policy Characteristics'!I:I,MATCH($C739,'Policy Characteristics'!$C:$C,0)))</f>
        <v>% of fuel shifted</v>
      </c>
      <c r="P739" s="42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9" s="427" t="str">
        <f>IF(ISBLANK(INDEX('Policy Characteristics'!K:K,MATCH($C739,'Policy Characteristics'!$C:$C,0))),"",INDEX('Policy Characteristics'!K:K,MATCH($C739,'Policy Characteristics'!$C:$C,0)))</f>
        <v>industry-ag-main.html#fuel-switching</v>
      </c>
      <c r="R739" s="427" t="str">
        <f>IF(ISBLANK(INDEX('Policy Characteristics'!L:L,MATCH($C739,'Policy Characteristics'!$C:$C,0))),"",INDEX('Policy Characteristics'!L:L,MATCH($C739,'Policy Characteristics'!$C:$C,0)))</f>
        <v>industry-elec-and-hydrogen.html</v>
      </c>
    </row>
    <row r="740" spans="1:18" x14ac:dyDescent="0.75">
      <c r="A740" s="427" t="str">
        <f>IF(ISBLANK(INDEX('Policy Characteristics'!A:A,MATCH($C740,'Policy Characteristics'!$C:$C,0))),"",INDEX('Policy Characteristics'!A:A,MATCH($C740,'Policy Characteristics'!$C:$C,0)))</f>
        <v>Industry</v>
      </c>
      <c r="B740" s="427" t="str">
        <f>IF(ISBLANK(INDEX('Policy Characteristics'!B:B,MATCH($C740,'Policy Characteristics'!$C:$C,0))),"",INDEX('Policy Characteristics'!B:B,MATCH($C740,'Policy Characteristics'!$C:$C,0)))</f>
        <v>Electrification + Hydrogen</v>
      </c>
      <c r="C740" s="431" t="str">
        <f t="shared" si="39"/>
        <v>Fraction of Industrial Fuel Use Shifted to Other Fuels</v>
      </c>
      <c r="D740" s="9" t="s">
        <v>3260</v>
      </c>
      <c r="E740" s="53" t="s">
        <v>2485</v>
      </c>
      <c r="F740" s="211" t="s">
        <v>3224</v>
      </c>
      <c r="G740" s="53" t="s">
        <v>3284</v>
      </c>
      <c r="H740" s="54">
        <v>1293</v>
      </c>
      <c r="I740" s="53" t="s">
        <v>46</v>
      </c>
      <c r="J740" s="429" t="str">
        <f>IF(ISBLANK(INDEX('Policy Characteristics'!D:D,MATCH($C740,'Policy Characteristics'!$C:$C,0))),"",INDEX('Policy Characteristics'!D:D,MATCH($C740,'Policy Characteristics'!$C:$C,0)))</f>
        <v>Electrification + Hydrogen</v>
      </c>
      <c r="K740" s="427" t="str">
        <f>IF(ISBLANK(INDEX('Policy Characteristics'!E:E,MATCH($C740,'Policy Characteristics'!$C:$C,0))),"",INDEX('Policy Characteristics'!E:E,MATCH($C740,'Policy Characteristics'!$C:$C,0)))</f>
        <v>indst fuel type shifting</v>
      </c>
      <c r="L740" s="450">
        <f>IF(ISBLANK(INDEX('Policy Characteristics'!F:F,MATCH($C740,'Policy Characteristics'!$C:$C,0))),"",INDEX('Policy Characteristics'!F:F,MATCH($C740,'Policy Characteristics'!$C:$C,0)))</f>
        <v>0</v>
      </c>
      <c r="M740" s="450">
        <f>IF(ISBLANK(INDEX('Policy Characteristics'!G:G,MATCH($C740,'Policy Characteristics'!$C:$C,0))),"",INDEX('Policy Characteristics'!G:G,MATCH($C740,'Policy Characteristics'!$C:$C,0)))</f>
        <v>1</v>
      </c>
      <c r="N740" s="450">
        <f>IF(ISBLANK(INDEX('Policy Characteristics'!H:H,MATCH($C740,'Policy Characteristics'!$C:$C,0))),"",INDEX('Policy Characteristics'!H:H,MATCH($C740,'Policy Characteristics'!$C:$C,0)))</f>
        <v>0.01</v>
      </c>
      <c r="O740" s="427" t="str">
        <f>IF(ISBLANK(INDEX('Policy Characteristics'!I:I,MATCH($C740,'Policy Characteristics'!$C:$C,0))),"",INDEX('Policy Characteristics'!I:I,MATCH($C740,'Policy Characteristics'!$C:$C,0)))</f>
        <v>% of fuel shifted</v>
      </c>
      <c r="P740" s="42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0" s="427" t="str">
        <f>IF(ISBLANK(INDEX('Policy Characteristics'!K:K,MATCH($C740,'Policy Characteristics'!$C:$C,0))),"",INDEX('Policy Characteristics'!K:K,MATCH($C740,'Policy Characteristics'!$C:$C,0)))</f>
        <v>industry-ag-main.html#fuel-switching</v>
      </c>
      <c r="R740" s="427" t="str">
        <f>IF(ISBLANK(INDEX('Policy Characteristics'!L:L,MATCH($C740,'Policy Characteristics'!$C:$C,0))),"",INDEX('Policy Characteristics'!L:L,MATCH($C740,'Policy Characteristics'!$C:$C,0)))</f>
        <v>industry-elec-and-hydrogen.html</v>
      </c>
    </row>
    <row r="741" spans="1:18" x14ac:dyDescent="0.75">
      <c r="A741" s="427" t="str">
        <f>IF(ISBLANK(INDEX('Policy Characteristics'!A:A,MATCH($C741,'Policy Characteristics'!$C:$C,0))),"",INDEX('Policy Characteristics'!A:A,MATCH($C741,'Policy Characteristics'!$C:$C,0)))</f>
        <v>Industry</v>
      </c>
      <c r="B741" s="427" t="str">
        <f>IF(ISBLANK(INDEX('Policy Characteristics'!B:B,MATCH($C741,'Policy Characteristics'!$C:$C,0))),"",INDEX('Policy Characteristics'!B:B,MATCH($C741,'Policy Characteristics'!$C:$C,0)))</f>
        <v>Electrification + Hydrogen</v>
      </c>
      <c r="C741" s="431" t="str">
        <f t="shared" si="39"/>
        <v>Fraction of Industrial Fuel Use Shifted to Other Fuels</v>
      </c>
      <c r="D741" s="9" t="s">
        <v>3260</v>
      </c>
      <c r="E741" s="53" t="s">
        <v>2837</v>
      </c>
      <c r="F741" s="211" t="s">
        <v>3224</v>
      </c>
      <c r="G741" s="53" t="s">
        <v>3285</v>
      </c>
      <c r="H741" s="54">
        <v>1294</v>
      </c>
      <c r="I741" s="53" t="s">
        <v>46</v>
      </c>
      <c r="J741" s="429" t="str">
        <f>IF(ISBLANK(INDEX('Policy Characteristics'!D:D,MATCH($C741,'Policy Characteristics'!$C:$C,0))),"",INDEX('Policy Characteristics'!D:D,MATCH($C741,'Policy Characteristics'!$C:$C,0)))</f>
        <v>Electrification + Hydrogen</v>
      </c>
      <c r="K741" s="427" t="str">
        <f>IF(ISBLANK(INDEX('Policy Characteristics'!E:E,MATCH($C741,'Policy Characteristics'!$C:$C,0))),"",INDEX('Policy Characteristics'!E:E,MATCH($C741,'Policy Characteristics'!$C:$C,0)))</f>
        <v>indst fuel type shifting</v>
      </c>
      <c r="L741" s="450">
        <f>IF(ISBLANK(INDEX('Policy Characteristics'!F:F,MATCH($C741,'Policy Characteristics'!$C:$C,0))),"",INDEX('Policy Characteristics'!F:F,MATCH($C741,'Policy Characteristics'!$C:$C,0)))</f>
        <v>0</v>
      </c>
      <c r="M741" s="450">
        <f>IF(ISBLANK(INDEX('Policy Characteristics'!G:G,MATCH($C741,'Policy Characteristics'!$C:$C,0))),"",INDEX('Policy Characteristics'!G:G,MATCH($C741,'Policy Characteristics'!$C:$C,0)))</f>
        <v>1</v>
      </c>
      <c r="N741" s="450">
        <f>IF(ISBLANK(INDEX('Policy Characteristics'!H:H,MATCH($C741,'Policy Characteristics'!$C:$C,0))),"",INDEX('Policy Characteristics'!H:H,MATCH($C741,'Policy Characteristics'!$C:$C,0)))</f>
        <v>0.01</v>
      </c>
      <c r="O741" s="427" t="str">
        <f>IF(ISBLANK(INDEX('Policy Characteristics'!I:I,MATCH($C741,'Policy Characteristics'!$C:$C,0))),"",INDEX('Policy Characteristics'!I:I,MATCH($C741,'Policy Characteristics'!$C:$C,0)))</f>
        <v>% of fuel shifted</v>
      </c>
      <c r="P741" s="42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1" s="427" t="str">
        <f>IF(ISBLANK(INDEX('Policy Characteristics'!K:K,MATCH($C741,'Policy Characteristics'!$C:$C,0))),"",INDEX('Policy Characteristics'!K:K,MATCH($C741,'Policy Characteristics'!$C:$C,0)))</f>
        <v>industry-ag-main.html#fuel-switching</v>
      </c>
      <c r="R741" s="427" t="str">
        <f>IF(ISBLANK(INDEX('Policy Characteristics'!L:L,MATCH($C741,'Policy Characteristics'!$C:$C,0))),"",INDEX('Policy Characteristics'!L:L,MATCH($C741,'Policy Characteristics'!$C:$C,0)))</f>
        <v>industry-elec-and-hydrogen.html</v>
      </c>
    </row>
    <row r="742" spans="1:18" x14ac:dyDescent="0.75">
      <c r="A742" s="427" t="str">
        <f>IF(ISBLANK(INDEX('Policy Characteristics'!A:A,MATCH($C742,'Policy Characteristics'!$C:$C,0))),"",INDEX('Policy Characteristics'!A:A,MATCH($C742,'Policy Characteristics'!$C:$C,0)))</f>
        <v>Industry</v>
      </c>
      <c r="B742" s="427" t="str">
        <f>IF(ISBLANK(INDEX('Policy Characteristics'!B:B,MATCH($C742,'Policy Characteristics'!$C:$C,0))),"",INDEX('Policy Characteristics'!B:B,MATCH($C742,'Policy Characteristics'!$C:$C,0)))</f>
        <v>Electrification + Hydrogen</v>
      </c>
      <c r="C742" s="431" t="str">
        <f t="shared" si="39"/>
        <v>Fraction of Industrial Fuel Use Shifted to Other Fuels</v>
      </c>
      <c r="D742" s="9" t="s">
        <v>3260</v>
      </c>
      <c r="E742" s="53" t="s">
        <v>2838</v>
      </c>
      <c r="F742" s="211" t="s">
        <v>3224</v>
      </c>
      <c r="G742" s="53" t="s">
        <v>3286</v>
      </c>
      <c r="H742" s="54">
        <v>1295</v>
      </c>
      <c r="I742" s="53" t="s">
        <v>46</v>
      </c>
      <c r="J742" s="429" t="str">
        <f>IF(ISBLANK(INDEX('Policy Characteristics'!D:D,MATCH($C742,'Policy Characteristics'!$C:$C,0))),"",INDEX('Policy Characteristics'!D:D,MATCH($C742,'Policy Characteristics'!$C:$C,0)))</f>
        <v>Electrification + Hydrogen</v>
      </c>
      <c r="K742" s="427" t="str">
        <f>IF(ISBLANK(INDEX('Policy Characteristics'!E:E,MATCH($C742,'Policy Characteristics'!$C:$C,0))),"",INDEX('Policy Characteristics'!E:E,MATCH($C742,'Policy Characteristics'!$C:$C,0)))</f>
        <v>indst fuel type shifting</v>
      </c>
      <c r="L742" s="450">
        <f>IF(ISBLANK(INDEX('Policy Characteristics'!F:F,MATCH($C742,'Policy Characteristics'!$C:$C,0))),"",INDEX('Policy Characteristics'!F:F,MATCH($C742,'Policy Characteristics'!$C:$C,0)))</f>
        <v>0</v>
      </c>
      <c r="M742" s="450">
        <f>IF(ISBLANK(INDEX('Policy Characteristics'!G:G,MATCH($C742,'Policy Characteristics'!$C:$C,0))),"",INDEX('Policy Characteristics'!G:G,MATCH($C742,'Policy Characteristics'!$C:$C,0)))</f>
        <v>1</v>
      </c>
      <c r="N742" s="450">
        <f>IF(ISBLANK(INDEX('Policy Characteristics'!H:H,MATCH($C742,'Policy Characteristics'!$C:$C,0))),"",INDEX('Policy Characteristics'!H:H,MATCH($C742,'Policy Characteristics'!$C:$C,0)))</f>
        <v>0.01</v>
      </c>
      <c r="O742" s="427" t="str">
        <f>IF(ISBLANK(INDEX('Policy Characteristics'!I:I,MATCH($C742,'Policy Characteristics'!$C:$C,0))),"",INDEX('Policy Characteristics'!I:I,MATCH($C742,'Policy Characteristics'!$C:$C,0)))</f>
        <v>% of fuel shifted</v>
      </c>
      <c r="P742" s="42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2" s="427" t="str">
        <f>IF(ISBLANK(INDEX('Policy Characteristics'!K:K,MATCH($C742,'Policy Characteristics'!$C:$C,0))),"",INDEX('Policy Characteristics'!K:K,MATCH($C742,'Policy Characteristics'!$C:$C,0)))</f>
        <v>industry-ag-main.html#fuel-switching</v>
      </c>
      <c r="R742" s="427" t="str">
        <f>IF(ISBLANK(INDEX('Policy Characteristics'!L:L,MATCH($C742,'Policy Characteristics'!$C:$C,0))),"",INDEX('Policy Characteristics'!L:L,MATCH($C742,'Policy Characteristics'!$C:$C,0)))</f>
        <v>industry-elec-and-hydrogen.html</v>
      </c>
    </row>
    <row r="743" spans="1:18" x14ac:dyDescent="0.75">
      <c r="A743" s="427" t="str">
        <f>IF(ISBLANK(INDEX('Policy Characteristics'!A:A,MATCH($C743,'Policy Characteristics'!$C:$C,0))),"",INDEX('Policy Characteristics'!A:A,MATCH($C743,'Policy Characteristics'!$C:$C,0)))</f>
        <v>Industry</v>
      </c>
      <c r="B743" s="427" t="str">
        <f>IF(ISBLANK(INDEX('Policy Characteristics'!B:B,MATCH($C743,'Policy Characteristics'!$C:$C,0))),"",INDEX('Policy Characteristics'!B:B,MATCH($C743,'Policy Characteristics'!$C:$C,0)))</f>
        <v>Electrification + Hydrogen</v>
      </c>
      <c r="C743" s="431" t="str">
        <f t="shared" si="39"/>
        <v>Fraction of Industrial Fuel Use Shifted to Other Fuels</v>
      </c>
      <c r="D743" s="9" t="s">
        <v>3260</v>
      </c>
      <c r="E743" s="53" t="s">
        <v>2839</v>
      </c>
      <c r="F743" s="211" t="s">
        <v>3224</v>
      </c>
      <c r="G743" s="53" t="s">
        <v>3287</v>
      </c>
      <c r="H743" s="54">
        <v>1296</v>
      </c>
      <c r="I743" s="53" t="s">
        <v>46</v>
      </c>
      <c r="J743" s="429" t="str">
        <f>IF(ISBLANK(INDEX('Policy Characteristics'!D:D,MATCH($C743,'Policy Characteristics'!$C:$C,0))),"",INDEX('Policy Characteristics'!D:D,MATCH($C743,'Policy Characteristics'!$C:$C,0)))</f>
        <v>Electrification + Hydrogen</v>
      </c>
      <c r="K743" s="427" t="str">
        <f>IF(ISBLANK(INDEX('Policy Characteristics'!E:E,MATCH($C743,'Policy Characteristics'!$C:$C,0))),"",INDEX('Policy Characteristics'!E:E,MATCH($C743,'Policy Characteristics'!$C:$C,0)))</f>
        <v>indst fuel type shifting</v>
      </c>
      <c r="L743" s="450">
        <f>IF(ISBLANK(INDEX('Policy Characteristics'!F:F,MATCH($C743,'Policy Characteristics'!$C:$C,0))),"",INDEX('Policy Characteristics'!F:F,MATCH($C743,'Policy Characteristics'!$C:$C,0)))</f>
        <v>0</v>
      </c>
      <c r="M743" s="450">
        <f>IF(ISBLANK(INDEX('Policy Characteristics'!G:G,MATCH($C743,'Policy Characteristics'!$C:$C,0))),"",INDEX('Policy Characteristics'!G:G,MATCH($C743,'Policy Characteristics'!$C:$C,0)))</f>
        <v>1</v>
      </c>
      <c r="N743" s="450">
        <f>IF(ISBLANK(INDEX('Policy Characteristics'!H:H,MATCH($C743,'Policy Characteristics'!$C:$C,0))),"",INDEX('Policy Characteristics'!H:H,MATCH($C743,'Policy Characteristics'!$C:$C,0)))</f>
        <v>0.01</v>
      </c>
      <c r="O743" s="427" t="str">
        <f>IF(ISBLANK(INDEX('Policy Characteristics'!I:I,MATCH($C743,'Policy Characteristics'!$C:$C,0))),"",INDEX('Policy Characteristics'!I:I,MATCH($C743,'Policy Characteristics'!$C:$C,0)))</f>
        <v>% of fuel shifted</v>
      </c>
      <c r="P743" s="42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3" s="427" t="str">
        <f>IF(ISBLANK(INDEX('Policy Characteristics'!K:K,MATCH($C743,'Policy Characteristics'!$C:$C,0))),"",INDEX('Policy Characteristics'!K:K,MATCH($C743,'Policy Characteristics'!$C:$C,0)))</f>
        <v>industry-ag-main.html#fuel-switching</v>
      </c>
      <c r="R743" s="427" t="str">
        <f>IF(ISBLANK(INDEX('Policy Characteristics'!L:L,MATCH($C743,'Policy Characteristics'!$C:$C,0))),"",INDEX('Policy Characteristics'!L:L,MATCH($C743,'Policy Characteristics'!$C:$C,0)))</f>
        <v>industry-elec-and-hydrogen.html</v>
      </c>
    </row>
    <row r="744" spans="1:18" x14ac:dyDescent="0.75">
      <c r="A744" s="427" t="str">
        <f>IF(ISBLANK(INDEX('Policy Characteristics'!A:A,MATCH($C744,'Policy Characteristics'!$C:$C,0))),"",INDEX('Policy Characteristics'!A:A,MATCH($C744,'Policy Characteristics'!$C:$C,0)))</f>
        <v>Industry</v>
      </c>
      <c r="B744" s="427" t="str">
        <f>IF(ISBLANK(INDEX('Policy Characteristics'!B:B,MATCH($C744,'Policy Characteristics'!$C:$C,0))),"",INDEX('Policy Characteristics'!B:B,MATCH($C744,'Policy Characteristics'!$C:$C,0)))</f>
        <v>Electrification + Hydrogen</v>
      </c>
      <c r="C744" s="431" t="str">
        <f t="shared" si="39"/>
        <v>Fraction of Industrial Fuel Use Shifted to Other Fuels</v>
      </c>
      <c r="D744" s="9" t="s">
        <v>3260</v>
      </c>
      <c r="E744" s="53" t="s">
        <v>2836</v>
      </c>
      <c r="F744" s="211" t="s">
        <v>3224</v>
      </c>
      <c r="G744" s="53" t="s">
        <v>3288</v>
      </c>
      <c r="H744" s="54">
        <v>1297</v>
      </c>
      <c r="I744" s="53" t="s">
        <v>45</v>
      </c>
      <c r="J744" s="429" t="str">
        <f>IF(ISBLANK(INDEX('Policy Characteristics'!D:D,MATCH($C744,'Policy Characteristics'!$C:$C,0))),"",INDEX('Policy Characteristics'!D:D,MATCH($C744,'Policy Characteristics'!$C:$C,0)))</f>
        <v>Electrification + Hydrogen</v>
      </c>
      <c r="K744" s="427" t="str">
        <f>IF(ISBLANK(INDEX('Policy Characteristics'!E:E,MATCH($C744,'Policy Characteristics'!$C:$C,0))),"",INDEX('Policy Characteristics'!E:E,MATCH($C744,'Policy Characteristics'!$C:$C,0)))</f>
        <v>indst fuel type shifting</v>
      </c>
      <c r="L744" s="450">
        <f>IF(ISBLANK(INDEX('Policy Characteristics'!F:F,MATCH($C744,'Policy Characteristics'!$C:$C,0))),"",INDEX('Policy Characteristics'!F:F,MATCH($C744,'Policy Characteristics'!$C:$C,0)))</f>
        <v>0</v>
      </c>
      <c r="M744" s="450">
        <f>IF(ISBLANK(INDEX('Policy Characteristics'!G:G,MATCH($C744,'Policy Characteristics'!$C:$C,0))),"",INDEX('Policy Characteristics'!G:G,MATCH($C744,'Policy Characteristics'!$C:$C,0)))</f>
        <v>1</v>
      </c>
      <c r="N744" s="450">
        <f>IF(ISBLANK(INDEX('Policy Characteristics'!H:H,MATCH($C744,'Policy Characteristics'!$C:$C,0))),"",INDEX('Policy Characteristics'!H:H,MATCH($C744,'Policy Characteristics'!$C:$C,0)))</f>
        <v>0.01</v>
      </c>
      <c r="O744" s="427" t="str">
        <f>IF(ISBLANK(INDEX('Policy Characteristics'!I:I,MATCH($C744,'Policy Characteristics'!$C:$C,0))),"",INDEX('Policy Characteristics'!I:I,MATCH($C744,'Policy Characteristics'!$C:$C,0)))</f>
        <v>% of fuel shifted</v>
      </c>
      <c r="P744" s="42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4" s="427" t="str">
        <f>IF(ISBLANK(INDEX('Policy Characteristics'!K:K,MATCH($C744,'Policy Characteristics'!$C:$C,0))),"",INDEX('Policy Characteristics'!K:K,MATCH($C744,'Policy Characteristics'!$C:$C,0)))</f>
        <v>industry-ag-main.html#fuel-switching</v>
      </c>
      <c r="R744" s="427" t="str">
        <f>IF(ISBLANK(INDEX('Policy Characteristics'!L:L,MATCH($C744,'Policy Characteristics'!$C:$C,0))),"",INDEX('Policy Characteristics'!L:L,MATCH($C744,'Policy Characteristics'!$C:$C,0)))</f>
        <v>industry-elec-and-hydrogen.html</v>
      </c>
    </row>
    <row r="745" spans="1:18" x14ac:dyDescent="0.75">
      <c r="A745" s="427" t="str">
        <f>IF(ISBLANK(INDEX('Policy Characteristics'!A:A,MATCH($C745,'Policy Characteristics'!$C:$C,0))),"",INDEX('Policy Characteristics'!A:A,MATCH($C745,'Policy Characteristics'!$C:$C,0)))</f>
        <v>Industry</v>
      </c>
      <c r="B745" s="427" t="str">
        <f>IF(ISBLANK(INDEX('Policy Characteristics'!B:B,MATCH($C745,'Policy Characteristics'!$C:$C,0))),"",INDEX('Policy Characteristics'!B:B,MATCH($C745,'Policy Characteristics'!$C:$C,0)))</f>
        <v>Electrification + Hydrogen</v>
      </c>
      <c r="C745" s="431" t="str">
        <f t="shared" si="39"/>
        <v>Fraction of Industrial Fuel Use Shifted to Other Fuels</v>
      </c>
      <c r="D745" s="9" t="s">
        <v>3261</v>
      </c>
      <c r="E745" s="53" t="s">
        <v>2480</v>
      </c>
      <c r="F745" s="211" t="s">
        <v>2694</v>
      </c>
      <c r="G745" s="53" t="s">
        <v>3279</v>
      </c>
      <c r="H745" s="54">
        <v>1298</v>
      </c>
      <c r="I745" s="53" t="s">
        <v>45</v>
      </c>
      <c r="J745" s="429" t="str">
        <f>IF(ISBLANK(INDEX('Policy Characteristics'!D:D,MATCH($C745,'Policy Characteristics'!$C:$C,0))),"",INDEX('Policy Characteristics'!D:D,MATCH($C745,'Policy Characteristics'!$C:$C,0)))</f>
        <v>Electrification + Hydrogen</v>
      </c>
      <c r="K745" s="427" t="str">
        <f>IF(ISBLANK(INDEX('Policy Characteristics'!E:E,MATCH($C745,'Policy Characteristics'!$C:$C,0))),"",INDEX('Policy Characteristics'!E:E,MATCH($C745,'Policy Characteristics'!$C:$C,0)))</f>
        <v>indst fuel type shifting</v>
      </c>
      <c r="L745" s="450">
        <f>IF(ISBLANK(INDEX('Policy Characteristics'!F:F,MATCH($C745,'Policy Characteristics'!$C:$C,0))),"",INDEX('Policy Characteristics'!F:F,MATCH($C745,'Policy Characteristics'!$C:$C,0)))</f>
        <v>0</v>
      </c>
      <c r="M745" s="450">
        <f>IF(ISBLANK(INDEX('Policy Characteristics'!G:G,MATCH($C745,'Policy Characteristics'!$C:$C,0))),"",INDEX('Policy Characteristics'!G:G,MATCH($C745,'Policy Characteristics'!$C:$C,0)))</f>
        <v>1</v>
      </c>
      <c r="N745" s="450">
        <f>IF(ISBLANK(INDEX('Policy Characteristics'!H:H,MATCH($C745,'Policy Characteristics'!$C:$C,0))),"",INDEX('Policy Characteristics'!H:H,MATCH($C745,'Policy Characteristics'!$C:$C,0)))</f>
        <v>0.01</v>
      </c>
      <c r="O745" s="427" t="str">
        <f>IF(ISBLANK(INDEX('Policy Characteristics'!I:I,MATCH($C745,'Policy Characteristics'!$C:$C,0))),"",INDEX('Policy Characteristics'!I:I,MATCH($C745,'Policy Characteristics'!$C:$C,0)))</f>
        <v>% of fuel shifted</v>
      </c>
      <c r="P745" s="42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5" s="427" t="str">
        <f>IF(ISBLANK(INDEX('Policy Characteristics'!K:K,MATCH($C745,'Policy Characteristics'!$C:$C,0))),"",INDEX('Policy Characteristics'!K:K,MATCH($C745,'Policy Characteristics'!$C:$C,0)))</f>
        <v>industry-ag-main.html#fuel-switching</v>
      </c>
      <c r="R745" s="427" t="str">
        <f>IF(ISBLANK(INDEX('Policy Characteristics'!L:L,MATCH($C745,'Policy Characteristics'!$C:$C,0))),"",INDEX('Policy Characteristics'!L:L,MATCH($C745,'Policy Characteristics'!$C:$C,0)))</f>
        <v>industry-elec-and-hydrogen.html</v>
      </c>
    </row>
    <row r="746" spans="1:18" x14ac:dyDescent="0.75">
      <c r="A746" s="427" t="str">
        <f>IF(ISBLANK(INDEX('Policy Characteristics'!A:A,MATCH($C746,'Policy Characteristics'!$C:$C,0))),"",INDEX('Policy Characteristics'!A:A,MATCH($C746,'Policy Characteristics'!$C:$C,0)))</f>
        <v>Industry</v>
      </c>
      <c r="B746" s="427" t="str">
        <f>IF(ISBLANK(INDEX('Policy Characteristics'!B:B,MATCH($C746,'Policy Characteristics'!$C:$C,0))),"",INDEX('Policy Characteristics'!B:B,MATCH($C746,'Policy Characteristics'!$C:$C,0)))</f>
        <v>Electrification + Hydrogen</v>
      </c>
      <c r="C746" s="431" t="str">
        <f t="shared" si="39"/>
        <v>Fraction of Industrial Fuel Use Shifted to Other Fuels</v>
      </c>
      <c r="D746" s="9" t="s">
        <v>3261</v>
      </c>
      <c r="E746" s="53" t="s">
        <v>2481</v>
      </c>
      <c r="F746" s="211" t="s">
        <v>2694</v>
      </c>
      <c r="G746" s="53" t="s">
        <v>3280</v>
      </c>
      <c r="H746" s="54">
        <v>1299</v>
      </c>
      <c r="I746" s="53" t="s">
        <v>46</v>
      </c>
      <c r="J746" s="429" t="str">
        <f>IF(ISBLANK(INDEX('Policy Characteristics'!D:D,MATCH($C746,'Policy Characteristics'!$C:$C,0))),"",INDEX('Policy Characteristics'!D:D,MATCH($C746,'Policy Characteristics'!$C:$C,0)))</f>
        <v>Electrification + Hydrogen</v>
      </c>
      <c r="K746" s="427" t="str">
        <f>IF(ISBLANK(INDEX('Policy Characteristics'!E:E,MATCH($C746,'Policy Characteristics'!$C:$C,0))),"",INDEX('Policy Characteristics'!E:E,MATCH($C746,'Policy Characteristics'!$C:$C,0)))</f>
        <v>indst fuel type shifting</v>
      </c>
      <c r="L746" s="450">
        <f>IF(ISBLANK(INDEX('Policy Characteristics'!F:F,MATCH($C746,'Policy Characteristics'!$C:$C,0))),"",INDEX('Policy Characteristics'!F:F,MATCH($C746,'Policy Characteristics'!$C:$C,0)))</f>
        <v>0</v>
      </c>
      <c r="M746" s="450">
        <f>IF(ISBLANK(INDEX('Policy Characteristics'!G:G,MATCH($C746,'Policy Characteristics'!$C:$C,0))),"",INDEX('Policy Characteristics'!G:G,MATCH($C746,'Policy Characteristics'!$C:$C,0)))</f>
        <v>1</v>
      </c>
      <c r="N746" s="450">
        <f>IF(ISBLANK(INDEX('Policy Characteristics'!H:H,MATCH($C746,'Policy Characteristics'!$C:$C,0))),"",INDEX('Policy Characteristics'!H:H,MATCH($C746,'Policy Characteristics'!$C:$C,0)))</f>
        <v>0.01</v>
      </c>
      <c r="O746" s="427" t="str">
        <f>IF(ISBLANK(INDEX('Policy Characteristics'!I:I,MATCH($C746,'Policy Characteristics'!$C:$C,0))),"",INDEX('Policy Characteristics'!I:I,MATCH($C746,'Policy Characteristics'!$C:$C,0)))</f>
        <v>% of fuel shifted</v>
      </c>
      <c r="P746" s="42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6" s="427" t="str">
        <f>IF(ISBLANK(INDEX('Policy Characteristics'!K:K,MATCH($C746,'Policy Characteristics'!$C:$C,0))),"",INDEX('Policy Characteristics'!K:K,MATCH($C746,'Policy Characteristics'!$C:$C,0)))</f>
        <v>industry-ag-main.html#fuel-switching</v>
      </c>
      <c r="R746" s="427" t="str">
        <f>IF(ISBLANK(INDEX('Policy Characteristics'!L:L,MATCH($C746,'Policy Characteristics'!$C:$C,0))),"",INDEX('Policy Characteristics'!L:L,MATCH($C746,'Policy Characteristics'!$C:$C,0)))</f>
        <v>industry-elec-and-hydrogen.html</v>
      </c>
    </row>
    <row r="747" spans="1:18" x14ac:dyDescent="0.75">
      <c r="A747" s="427" t="str">
        <f>IF(ISBLANK(INDEX('Policy Characteristics'!A:A,MATCH($C747,'Policy Characteristics'!$C:$C,0))),"",INDEX('Policy Characteristics'!A:A,MATCH($C747,'Policy Characteristics'!$C:$C,0)))</f>
        <v>Industry</v>
      </c>
      <c r="B747" s="427" t="str">
        <f>IF(ISBLANK(INDEX('Policy Characteristics'!B:B,MATCH($C747,'Policy Characteristics'!$C:$C,0))),"",INDEX('Policy Characteristics'!B:B,MATCH($C747,'Policy Characteristics'!$C:$C,0)))</f>
        <v>Electrification + Hydrogen</v>
      </c>
      <c r="C747" s="431" t="str">
        <f t="shared" si="39"/>
        <v>Fraction of Industrial Fuel Use Shifted to Other Fuels</v>
      </c>
      <c r="D747" s="9" t="s">
        <v>3261</v>
      </c>
      <c r="E747" s="53" t="s">
        <v>2482</v>
      </c>
      <c r="F747" s="211" t="s">
        <v>2694</v>
      </c>
      <c r="G747" s="53" t="s">
        <v>3281</v>
      </c>
      <c r="H747" s="54">
        <v>1300</v>
      </c>
      <c r="I747" s="53" t="s">
        <v>46</v>
      </c>
      <c r="J747" s="429" t="str">
        <f>IF(ISBLANK(INDEX('Policy Characteristics'!D:D,MATCH($C747,'Policy Characteristics'!$C:$C,0))),"",INDEX('Policy Characteristics'!D:D,MATCH($C747,'Policy Characteristics'!$C:$C,0)))</f>
        <v>Electrification + Hydrogen</v>
      </c>
      <c r="K747" s="427" t="str">
        <f>IF(ISBLANK(INDEX('Policy Characteristics'!E:E,MATCH($C747,'Policy Characteristics'!$C:$C,0))),"",INDEX('Policy Characteristics'!E:E,MATCH($C747,'Policy Characteristics'!$C:$C,0)))</f>
        <v>indst fuel type shifting</v>
      </c>
      <c r="L747" s="450">
        <f>IF(ISBLANK(INDEX('Policy Characteristics'!F:F,MATCH($C747,'Policy Characteristics'!$C:$C,0))),"",INDEX('Policy Characteristics'!F:F,MATCH($C747,'Policy Characteristics'!$C:$C,0)))</f>
        <v>0</v>
      </c>
      <c r="M747" s="450">
        <f>IF(ISBLANK(INDEX('Policy Characteristics'!G:G,MATCH($C747,'Policy Characteristics'!$C:$C,0))),"",INDEX('Policy Characteristics'!G:G,MATCH($C747,'Policy Characteristics'!$C:$C,0)))</f>
        <v>1</v>
      </c>
      <c r="N747" s="450">
        <f>IF(ISBLANK(INDEX('Policy Characteristics'!H:H,MATCH($C747,'Policy Characteristics'!$C:$C,0))),"",INDEX('Policy Characteristics'!H:H,MATCH($C747,'Policy Characteristics'!$C:$C,0)))</f>
        <v>0.01</v>
      </c>
      <c r="O747" s="427" t="str">
        <f>IF(ISBLANK(INDEX('Policy Characteristics'!I:I,MATCH($C747,'Policy Characteristics'!$C:$C,0))),"",INDEX('Policy Characteristics'!I:I,MATCH($C747,'Policy Characteristics'!$C:$C,0)))</f>
        <v>% of fuel shifted</v>
      </c>
      <c r="P747" s="42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7" s="427" t="str">
        <f>IF(ISBLANK(INDEX('Policy Characteristics'!K:K,MATCH($C747,'Policy Characteristics'!$C:$C,0))),"",INDEX('Policy Characteristics'!K:K,MATCH($C747,'Policy Characteristics'!$C:$C,0)))</f>
        <v>industry-ag-main.html#fuel-switching</v>
      </c>
      <c r="R747" s="427" t="str">
        <f>IF(ISBLANK(INDEX('Policy Characteristics'!L:L,MATCH($C747,'Policy Characteristics'!$C:$C,0))),"",INDEX('Policy Characteristics'!L:L,MATCH($C747,'Policy Characteristics'!$C:$C,0)))</f>
        <v>industry-elec-and-hydrogen.html</v>
      </c>
    </row>
    <row r="748" spans="1:18" x14ac:dyDescent="0.75">
      <c r="A748" s="427" t="str">
        <f>IF(ISBLANK(INDEX('Policy Characteristics'!A:A,MATCH($C748,'Policy Characteristics'!$C:$C,0))),"",INDEX('Policy Characteristics'!A:A,MATCH($C748,'Policy Characteristics'!$C:$C,0)))</f>
        <v>Industry</v>
      </c>
      <c r="B748" s="427" t="str">
        <f>IF(ISBLANK(INDEX('Policy Characteristics'!B:B,MATCH($C748,'Policy Characteristics'!$C:$C,0))),"",INDEX('Policy Characteristics'!B:B,MATCH($C748,'Policy Characteristics'!$C:$C,0)))</f>
        <v>Electrification + Hydrogen</v>
      </c>
      <c r="C748" s="431" t="str">
        <f t="shared" si="39"/>
        <v>Fraction of Industrial Fuel Use Shifted to Other Fuels</v>
      </c>
      <c r="D748" s="9" t="s">
        <v>3261</v>
      </c>
      <c r="E748" s="53" t="s">
        <v>2483</v>
      </c>
      <c r="F748" s="211" t="s">
        <v>2694</v>
      </c>
      <c r="G748" s="53" t="s">
        <v>3282</v>
      </c>
      <c r="H748" s="54">
        <v>1301</v>
      </c>
      <c r="I748" s="53" t="s">
        <v>46</v>
      </c>
      <c r="J748" s="429" t="str">
        <f>IF(ISBLANK(INDEX('Policy Characteristics'!D:D,MATCH($C748,'Policy Characteristics'!$C:$C,0))),"",INDEX('Policy Characteristics'!D:D,MATCH($C748,'Policy Characteristics'!$C:$C,0)))</f>
        <v>Electrification + Hydrogen</v>
      </c>
      <c r="K748" s="427" t="str">
        <f>IF(ISBLANK(INDEX('Policy Characteristics'!E:E,MATCH($C748,'Policy Characteristics'!$C:$C,0))),"",INDEX('Policy Characteristics'!E:E,MATCH($C748,'Policy Characteristics'!$C:$C,0)))</f>
        <v>indst fuel type shifting</v>
      </c>
      <c r="L748" s="450">
        <f>IF(ISBLANK(INDEX('Policy Characteristics'!F:F,MATCH($C748,'Policy Characteristics'!$C:$C,0))),"",INDEX('Policy Characteristics'!F:F,MATCH($C748,'Policy Characteristics'!$C:$C,0)))</f>
        <v>0</v>
      </c>
      <c r="M748" s="450">
        <f>IF(ISBLANK(INDEX('Policy Characteristics'!G:G,MATCH($C748,'Policy Characteristics'!$C:$C,0))),"",INDEX('Policy Characteristics'!G:G,MATCH($C748,'Policy Characteristics'!$C:$C,0)))</f>
        <v>1</v>
      </c>
      <c r="N748" s="450">
        <f>IF(ISBLANK(INDEX('Policy Characteristics'!H:H,MATCH($C748,'Policy Characteristics'!$C:$C,0))),"",INDEX('Policy Characteristics'!H:H,MATCH($C748,'Policy Characteristics'!$C:$C,0)))</f>
        <v>0.01</v>
      </c>
      <c r="O748" s="427" t="str">
        <f>IF(ISBLANK(INDEX('Policy Characteristics'!I:I,MATCH($C748,'Policy Characteristics'!$C:$C,0))),"",INDEX('Policy Characteristics'!I:I,MATCH($C748,'Policy Characteristics'!$C:$C,0)))</f>
        <v>% of fuel shifted</v>
      </c>
      <c r="P748" s="42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8" s="427" t="str">
        <f>IF(ISBLANK(INDEX('Policy Characteristics'!K:K,MATCH($C748,'Policy Characteristics'!$C:$C,0))),"",INDEX('Policy Characteristics'!K:K,MATCH($C748,'Policy Characteristics'!$C:$C,0)))</f>
        <v>industry-ag-main.html#fuel-switching</v>
      </c>
      <c r="R748" s="427" t="str">
        <f>IF(ISBLANK(INDEX('Policy Characteristics'!L:L,MATCH($C748,'Policy Characteristics'!$C:$C,0))),"",INDEX('Policy Characteristics'!L:L,MATCH($C748,'Policy Characteristics'!$C:$C,0)))</f>
        <v>industry-elec-and-hydrogen.html</v>
      </c>
    </row>
    <row r="749" spans="1:18" x14ac:dyDescent="0.75">
      <c r="A749" s="427" t="str">
        <f>IF(ISBLANK(INDEX('Policy Characteristics'!A:A,MATCH($C749,'Policy Characteristics'!$C:$C,0))),"",INDEX('Policy Characteristics'!A:A,MATCH($C749,'Policy Characteristics'!$C:$C,0)))</f>
        <v>Industry</v>
      </c>
      <c r="B749" s="427" t="str">
        <f>IF(ISBLANK(INDEX('Policy Characteristics'!B:B,MATCH($C749,'Policy Characteristics'!$C:$C,0))),"",INDEX('Policy Characteristics'!B:B,MATCH($C749,'Policy Characteristics'!$C:$C,0)))</f>
        <v>Electrification + Hydrogen</v>
      </c>
      <c r="C749" s="431" t="str">
        <f t="shared" si="39"/>
        <v>Fraction of Industrial Fuel Use Shifted to Other Fuels</v>
      </c>
      <c r="D749" s="9" t="s">
        <v>3261</v>
      </c>
      <c r="E749" s="53" t="s">
        <v>2484</v>
      </c>
      <c r="F749" s="211" t="s">
        <v>2694</v>
      </c>
      <c r="G749" s="53" t="s">
        <v>3283</v>
      </c>
      <c r="H749" s="54">
        <v>1302</v>
      </c>
      <c r="I749" s="53" t="s">
        <v>46</v>
      </c>
      <c r="J749" s="429" t="str">
        <f>IF(ISBLANK(INDEX('Policy Characteristics'!D:D,MATCH($C749,'Policy Characteristics'!$C:$C,0))),"",INDEX('Policy Characteristics'!D:D,MATCH($C749,'Policy Characteristics'!$C:$C,0)))</f>
        <v>Electrification + Hydrogen</v>
      </c>
      <c r="K749" s="427" t="str">
        <f>IF(ISBLANK(INDEX('Policy Characteristics'!E:E,MATCH($C749,'Policy Characteristics'!$C:$C,0))),"",INDEX('Policy Characteristics'!E:E,MATCH($C749,'Policy Characteristics'!$C:$C,0)))</f>
        <v>indst fuel type shifting</v>
      </c>
      <c r="L749" s="450">
        <f>IF(ISBLANK(INDEX('Policy Characteristics'!F:F,MATCH($C749,'Policy Characteristics'!$C:$C,0))),"",INDEX('Policy Characteristics'!F:F,MATCH($C749,'Policy Characteristics'!$C:$C,0)))</f>
        <v>0</v>
      </c>
      <c r="M749" s="450">
        <f>IF(ISBLANK(INDEX('Policy Characteristics'!G:G,MATCH($C749,'Policy Characteristics'!$C:$C,0))),"",INDEX('Policy Characteristics'!G:G,MATCH($C749,'Policy Characteristics'!$C:$C,0)))</f>
        <v>1</v>
      </c>
      <c r="N749" s="450">
        <f>IF(ISBLANK(INDEX('Policy Characteristics'!H:H,MATCH($C749,'Policy Characteristics'!$C:$C,0))),"",INDEX('Policy Characteristics'!H:H,MATCH($C749,'Policy Characteristics'!$C:$C,0)))</f>
        <v>0.01</v>
      </c>
      <c r="O749" s="427" t="str">
        <f>IF(ISBLANK(INDEX('Policy Characteristics'!I:I,MATCH($C749,'Policy Characteristics'!$C:$C,0))),"",INDEX('Policy Characteristics'!I:I,MATCH($C749,'Policy Characteristics'!$C:$C,0)))</f>
        <v>% of fuel shifted</v>
      </c>
      <c r="P749" s="42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9" s="427" t="str">
        <f>IF(ISBLANK(INDEX('Policy Characteristics'!K:K,MATCH($C749,'Policy Characteristics'!$C:$C,0))),"",INDEX('Policy Characteristics'!K:K,MATCH($C749,'Policy Characteristics'!$C:$C,0)))</f>
        <v>industry-ag-main.html#fuel-switching</v>
      </c>
      <c r="R749" s="427" t="str">
        <f>IF(ISBLANK(INDEX('Policy Characteristics'!L:L,MATCH($C749,'Policy Characteristics'!$C:$C,0))),"",INDEX('Policy Characteristics'!L:L,MATCH($C749,'Policy Characteristics'!$C:$C,0)))</f>
        <v>industry-elec-and-hydrogen.html</v>
      </c>
    </row>
    <row r="750" spans="1:18" x14ac:dyDescent="0.75">
      <c r="A750" s="427" t="str">
        <f>IF(ISBLANK(INDEX('Policy Characteristics'!A:A,MATCH($C750,'Policy Characteristics'!$C:$C,0))),"",INDEX('Policy Characteristics'!A:A,MATCH($C750,'Policy Characteristics'!$C:$C,0)))</f>
        <v>Industry</v>
      </c>
      <c r="B750" s="427" t="str">
        <f>IF(ISBLANK(INDEX('Policy Characteristics'!B:B,MATCH($C750,'Policy Characteristics'!$C:$C,0))),"",INDEX('Policy Characteristics'!B:B,MATCH($C750,'Policy Characteristics'!$C:$C,0)))</f>
        <v>Electrification + Hydrogen</v>
      </c>
      <c r="C750" s="431" t="str">
        <f t="shared" si="39"/>
        <v>Fraction of Industrial Fuel Use Shifted to Other Fuels</v>
      </c>
      <c r="D750" s="9" t="s">
        <v>3261</v>
      </c>
      <c r="E750" s="53" t="s">
        <v>2485</v>
      </c>
      <c r="F750" s="211" t="s">
        <v>2694</v>
      </c>
      <c r="G750" s="53" t="s">
        <v>3284</v>
      </c>
      <c r="H750" s="54">
        <v>1303</v>
      </c>
      <c r="I750" s="53" t="s">
        <v>46</v>
      </c>
      <c r="J750" s="429" t="str">
        <f>IF(ISBLANK(INDEX('Policy Characteristics'!D:D,MATCH($C750,'Policy Characteristics'!$C:$C,0))),"",INDEX('Policy Characteristics'!D:D,MATCH($C750,'Policy Characteristics'!$C:$C,0)))</f>
        <v>Electrification + Hydrogen</v>
      </c>
      <c r="K750" s="427" t="str">
        <f>IF(ISBLANK(INDEX('Policy Characteristics'!E:E,MATCH($C750,'Policy Characteristics'!$C:$C,0))),"",INDEX('Policy Characteristics'!E:E,MATCH($C750,'Policy Characteristics'!$C:$C,0)))</f>
        <v>indst fuel type shifting</v>
      </c>
      <c r="L750" s="450">
        <f>IF(ISBLANK(INDEX('Policy Characteristics'!F:F,MATCH($C750,'Policy Characteristics'!$C:$C,0))),"",INDEX('Policy Characteristics'!F:F,MATCH($C750,'Policy Characteristics'!$C:$C,0)))</f>
        <v>0</v>
      </c>
      <c r="M750" s="450">
        <f>IF(ISBLANK(INDEX('Policy Characteristics'!G:G,MATCH($C750,'Policy Characteristics'!$C:$C,0))),"",INDEX('Policy Characteristics'!G:G,MATCH($C750,'Policy Characteristics'!$C:$C,0)))</f>
        <v>1</v>
      </c>
      <c r="N750" s="450">
        <f>IF(ISBLANK(INDEX('Policy Characteristics'!H:H,MATCH($C750,'Policy Characteristics'!$C:$C,0))),"",INDEX('Policy Characteristics'!H:H,MATCH($C750,'Policy Characteristics'!$C:$C,0)))</f>
        <v>0.01</v>
      </c>
      <c r="O750" s="427" t="str">
        <f>IF(ISBLANK(INDEX('Policy Characteristics'!I:I,MATCH($C750,'Policy Characteristics'!$C:$C,0))),"",INDEX('Policy Characteristics'!I:I,MATCH($C750,'Policy Characteristics'!$C:$C,0)))</f>
        <v>% of fuel shifted</v>
      </c>
      <c r="P750" s="42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0" s="427" t="str">
        <f>IF(ISBLANK(INDEX('Policy Characteristics'!K:K,MATCH($C750,'Policy Characteristics'!$C:$C,0))),"",INDEX('Policy Characteristics'!K:K,MATCH($C750,'Policy Characteristics'!$C:$C,0)))</f>
        <v>industry-ag-main.html#fuel-switching</v>
      </c>
      <c r="R750" s="427" t="str">
        <f>IF(ISBLANK(INDEX('Policy Characteristics'!L:L,MATCH($C750,'Policy Characteristics'!$C:$C,0))),"",INDEX('Policy Characteristics'!L:L,MATCH($C750,'Policy Characteristics'!$C:$C,0)))</f>
        <v>industry-elec-and-hydrogen.html</v>
      </c>
    </row>
    <row r="751" spans="1:18" x14ac:dyDescent="0.75">
      <c r="A751" s="427" t="str">
        <f>IF(ISBLANK(INDEX('Policy Characteristics'!A:A,MATCH($C751,'Policy Characteristics'!$C:$C,0))),"",INDEX('Policy Characteristics'!A:A,MATCH($C751,'Policy Characteristics'!$C:$C,0)))</f>
        <v>Industry</v>
      </c>
      <c r="B751" s="427" t="str">
        <f>IF(ISBLANK(INDEX('Policy Characteristics'!B:B,MATCH($C751,'Policy Characteristics'!$C:$C,0))),"",INDEX('Policy Characteristics'!B:B,MATCH($C751,'Policy Characteristics'!$C:$C,0)))</f>
        <v>Electrification + Hydrogen</v>
      </c>
      <c r="C751" s="431" t="str">
        <f t="shared" si="39"/>
        <v>Fraction of Industrial Fuel Use Shifted to Other Fuels</v>
      </c>
      <c r="D751" s="9" t="s">
        <v>3261</v>
      </c>
      <c r="E751" s="53" t="s">
        <v>2837</v>
      </c>
      <c r="F751" s="211" t="s">
        <v>2694</v>
      </c>
      <c r="G751" s="53" t="s">
        <v>3285</v>
      </c>
      <c r="H751" s="54">
        <v>1304</v>
      </c>
      <c r="I751" s="53" t="s">
        <v>46</v>
      </c>
      <c r="J751" s="429" t="str">
        <f>IF(ISBLANK(INDEX('Policy Characteristics'!D:D,MATCH($C751,'Policy Characteristics'!$C:$C,0))),"",INDEX('Policy Characteristics'!D:D,MATCH($C751,'Policy Characteristics'!$C:$C,0)))</f>
        <v>Electrification + Hydrogen</v>
      </c>
      <c r="K751" s="427" t="str">
        <f>IF(ISBLANK(INDEX('Policy Characteristics'!E:E,MATCH($C751,'Policy Characteristics'!$C:$C,0))),"",INDEX('Policy Characteristics'!E:E,MATCH($C751,'Policy Characteristics'!$C:$C,0)))</f>
        <v>indst fuel type shifting</v>
      </c>
      <c r="L751" s="450">
        <f>IF(ISBLANK(INDEX('Policy Characteristics'!F:F,MATCH($C751,'Policy Characteristics'!$C:$C,0))),"",INDEX('Policy Characteristics'!F:F,MATCH($C751,'Policy Characteristics'!$C:$C,0)))</f>
        <v>0</v>
      </c>
      <c r="M751" s="450">
        <f>IF(ISBLANK(INDEX('Policy Characteristics'!G:G,MATCH($C751,'Policy Characteristics'!$C:$C,0))),"",INDEX('Policy Characteristics'!G:G,MATCH($C751,'Policy Characteristics'!$C:$C,0)))</f>
        <v>1</v>
      </c>
      <c r="N751" s="450">
        <f>IF(ISBLANK(INDEX('Policy Characteristics'!H:H,MATCH($C751,'Policy Characteristics'!$C:$C,0))),"",INDEX('Policy Characteristics'!H:H,MATCH($C751,'Policy Characteristics'!$C:$C,0)))</f>
        <v>0.01</v>
      </c>
      <c r="O751" s="427" t="str">
        <f>IF(ISBLANK(INDEX('Policy Characteristics'!I:I,MATCH($C751,'Policy Characteristics'!$C:$C,0))),"",INDEX('Policy Characteristics'!I:I,MATCH($C751,'Policy Characteristics'!$C:$C,0)))</f>
        <v>% of fuel shifted</v>
      </c>
      <c r="P751" s="42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1" s="427" t="str">
        <f>IF(ISBLANK(INDEX('Policy Characteristics'!K:K,MATCH($C751,'Policy Characteristics'!$C:$C,0))),"",INDEX('Policy Characteristics'!K:K,MATCH($C751,'Policy Characteristics'!$C:$C,0)))</f>
        <v>industry-ag-main.html#fuel-switching</v>
      </c>
      <c r="R751" s="427" t="str">
        <f>IF(ISBLANK(INDEX('Policy Characteristics'!L:L,MATCH($C751,'Policy Characteristics'!$C:$C,0))),"",INDEX('Policy Characteristics'!L:L,MATCH($C751,'Policy Characteristics'!$C:$C,0)))</f>
        <v>industry-elec-and-hydrogen.html</v>
      </c>
    </row>
    <row r="752" spans="1:18" x14ac:dyDescent="0.75">
      <c r="A752" s="427" t="str">
        <f>IF(ISBLANK(INDEX('Policy Characteristics'!A:A,MATCH($C752,'Policy Characteristics'!$C:$C,0))),"",INDEX('Policy Characteristics'!A:A,MATCH($C752,'Policy Characteristics'!$C:$C,0)))</f>
        <v>Industry</v>
      </c>
      <c r="B752" s="427" t="str">
        <f>IF(ISBLANK(INDEX('Policy Characteristics'!B:B,MATCH($C752,'Policy Characteristics'!$C:$C,0))),"",INDEX('Policy Characteristics'!B:B,MATCH($C752,'Policy Characteristics'!$C:$C,0)))</f>
        <v>Electrification + Hydrogen</v>
      </c>
      <c r="C752" s="431" t="str">
        <f t="shared" si="39"/>
        <v>Fraction of Industrial Fuel Use Shifted to Other Fuels</v>
      </c>
      <c r="D752" s="9" t="s">
        <v>3261</v>
      </c>
      <c r="E752" s="53" t="s">
        <v>2838</v>
      </c>
      <c r="F752" s="211" t="s">
        <v>2694</v>
      </c>
      <c r="G752" s="53" t="s">
        <v>3286</v>
      </c>
      <c r="H752" s="54">
        <v>1305</v>
      </c>
      <c r="I752" s="53" t="s">
        <v>46</v>
      </c>
      <c r="J752" s="429" t="str">
        <f>IF(ISBLANK(INDEX('Policy Characteristics'!D:D,MATCH($C752,'Policy Characteristics'!$C:$C,0))),"",INDEX('Policy Characteristics'!D:D,MATCH($C752,'Policy Characteristics'!$C:$C,0)))</f>
        <v>Electrification + Hydrogen</v>
      </c>
      <c r="K752" s="427" t="str">
        <f>IF(ISBLANK(INDEX('Policy Characteristics'!E:E,MATCH($C752,'Policy Characteristics'!$C:$C,0))),"",INDEX('Policy Characteristics'!E:E,MATCH($C752,'Policy Characteristics'!$C:$C,0)))</f>
        <v>indst fuel type shifting</v>
      </c>
      <c r="L752" s="450">
        <f>IF(ISBLANK(INDEX('Policy Characteristics'!F:F,MATCH($C752,'Policy Characteristics'!$C:$C,0))),"",INDEX('Policy Characteristics'!F:F,MATCH($C752,'Policy Characteristics'!$C:$C,0)))</f>
        <v>0</v>
      </c>
      <c r="M752" s="450">
        <f>IF(ISBLANK(INDEX('Policy Characteristics'!G:G,MATCH($C752,'Policy Characteristics'!$C:$C,0))),"",INDEX('Policy Characteristics'!G:G,MATCH($C752,'Policy Characteristics'!$C:$C,0)))</f>
        <v>1</v>
      </c>
      <c r="N752" s="450">
        <f>IF(ISBLANK(INDEX('Policy Characteristics'!H:H,MATCH($C752,'Policy Characteristics'!$C:$C,0))),"",INDEX('Policy Characteristics'!H:H,MATCH($C752,'Policy Characteristics'!$C:$C,0)))</f>
        <v>0.01</v>
      </c>
      <c r="O752" s="427" t="str">
        <f>IF(ISBLANK(INDEX('Policy Characteristics'!I:I,MATCH($C752,'Policy Characteristics'!$C:$C,0))),"",INDEX('Policy Characteristics'!I:I,MATCH($C752,'Policy Characteristics'!$C:$C,0)))</f>
        <v>% of fuel shifted</v>
      </c>
      <c r="P752" s="42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2" s="427" t="str">
        <f>IF(ISBLANK(INDEX('Policy Characteristics'!K:K,MATCH($C752,'Policy Characteristics'!$C:$C,0))),"",INDEX('Policy Characteristics'!K:K,MATCH($C752,'Policy Characteristics'!$C:$C,0)))</f>
        <v>industry-ag-main.html#fuel-switching</v>
      </c>
      <c r="R752" s="427" t="str">
        <f>IF(ISBLANK(INDEX('Policy Characteristics'!L:L,MATCH($C752,'Policy Characteristics'!$C:$C,0))),"",INDEX('Policy Characteristics'!L:L,MATCH($C752,'Policy Characteristics'!$C:$C,0)))</f>
        <v>industry-elec-and-hydrogen.html</v>
      </c>
    </row>
    <row r="753" spans="1:18" x14ac:dyDescent="0.75">
      <c r="A753" s="427" t="str">
        <f>IF(ISBLANK(INDEX('Policy Characteristics'!A:A,MATCH($C753,'Policy Characteristics'!$C:$C,0))),"",INDEX('Policy Characteristics'!A:A,MATCH($C753,'Policy Characteristics'!$C:$C,0)))</f>
        <v>Industry</v>
      </c>
      <c r="B753" s="427" t="str">
        <f>IF(ISBLANK(INDEX('Policy Characteristics'!B:B,MATCH($C753,'Policy Characteristics'!$C:$C,0))),"",INDEX('Policy Characteristics'!B:B,MATCH($C753,'Policy Characteristics'!$C:$C,0)))</f>
        <v>Electrification + Hydrogen</v>
      </c>
      <c r="C753" s="431" t="str">
        <f t="shared" si="39"/>
        <v>Fraction of Industrial Fuel Use Shifted to Other Fuels</v>
      </c>
      <c r="D753" s="9" t="s">
        <v>3261</v>
      </c>
      <c r="E753" s="53" t="s">
        <v>2839</v>
      </c>
      <c r="F753" s="211" t="s">
        <v>2694</v>
      </c>
      <c r="G753" s="53" t="s">
        <v>3287</v>
      </c>
      <c r="H753" s="54">
        <v>1306</v>
      </c>
      <c r="I753" s="53" t="s">
        <v>46</v>
      </c>
      <c r="J753" s="429" t="str">
        <f>IF(ISBLANK(INDEX('Policy Characteristics'!D:D,MATCH($C753,'Policy Characteristics'!$C:$C,0))),"",INDEX('Policy Characteristics'!D:D,MATCH($C753,'Policy Characteristics'!$C:$C,0)))</f>
        <v>Electrification + Hydrogen</v>
      </c>
      <c r="K753" s="427" t="str">
        <f>IF(ISBLANK(INDEX('Policy Characteristics'!E:E,MATCH($C753,'Policy Characteristics'!$C:$C,0))),"",INDEX('Policy Characteristics'!E:E,MATCH($C753,'Policy Characteristics'!$C:$C,0)))</f>
        <v>indst fuel type shifting</v>
      </c>
      <c r="L753" s="450">
        <f>IF(ISBLANK(INDEX('Policy Characteristics'!F:F,MATCH($C753,'Policy Characteristics'!$C:$C,0))),"",INDEX('Policy Characteristics'!F:F,MATCH($C753,'Policy Characteristics'!$C:$C,0)))</f>
        <v>0</v>
      </c>
      <c r="M753" s="450">
        <f>IF(ISBLANK(INDEX('Policy Characteristics'!G:G,MATCH($C753,'Policy Characteristics'!$C:$C,0))),"",INDEX('Policy Characteristics'!G:G,MATCH($C753,'Policy Characteristics'!$C:$C,0)))</f>
        <v>1</v>
      </c>
      <c r="N753" s="450">
        <f>IF(ISBLANK(INDEX('Policy Characteristics'!H:H,MATCH($C753,'Policy Characteristics'!$C:$C,0))),"",INDEX('Policy Characteristics'!H:H,MATCH($C753,'Policy Characteristics'!$C:$C,0)))</f>
        <v>0.01</v>
      </c>
      <c r="O753" s="427" t="str">
        <f>IF(ISBLANK(INDEX('Policy Characteristics'!I:I,MATCH($C753,'Policy Characteristics'!$C:$C,0))),"",INDEX('Policy Characteristics'!I:I,MATCH($C753,'Policy Characteristics'!$C:$C,0)))</f>
        <v>% of fuel shifted</v>
      </c>
      <c r="P753" s="42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3" s="427" t="str">
        <f>IF(ISBLANK(INDEX('Policy Characteristics'!K:K,MATCH($C753,'Policy Characteristics'!$C:$C,0))),"",INDEX('Policy Characteristics'!K:K,MATCH($C753,'Policy Characteristics'!$C:$C,0)))</f>
        <v>industry-ag-main.html#fuel-switching</v>
      </c>
      <c r="R753" s="427" t="str">
        <f>IF(ISBLANK(INDEX('Policy Characteristics'!L:L,MATCH($C753,'Policy Characteristics'!$C:$C,0))),"",INDEX('Policy Characteristics'!L:L,MATCH($C753,'Policy Characteristics'!$C:$C,0)))</f>
        <v>industry-elec-and-hydrogen.html</v>
      </c>
    </row>
    <row r="754" spans="1:18" x14ac:dyDescent="0.75">
      <c r="A754" s="427" t="str">
        <f>IF(ISBLANK(INDEX('Policy Characteristics'!A:A,MATCH($C754,'Policy Characteristics'!$C:$C,0))),"",INDEX('Policy Characteristics'!A:A,MATCH($C754,'Policy Characteristics'!$C:$C,0)))</f>
        <v>Industry</v>
      </c>
      <c r="B754" s="427" t="str">
        <f>IF(ISBLANK(INDEX('Policy Characteristics'!B:B,MATCH($C754,'Policy Characteristics'!$C:$C,0))),"",INDEX('Policy Characteristics'!B:B,MATCH($C754,'Policy Characteristics'!$C:$C,0)))</f>
        <v>Electrification + Hydrogen</v>
      </c>
      <c r="C754" s="431" t="str">
        <f t="shared" si="39"/>
        <v>Fraction of Industrial Fuel Use Shifted to Other Fuels</v>
      </c>
      <c r="D754" s="9" t="s">
        <v>3261</v>
      </c>
      <c r="E754" s="53" t="s">
        <v>2836</v>
      </c>
      <c r="F754" s="211" t="s">
        <v>2694</v>
      </c>
      <c r="G754" s="53" t="s">
        <v>3288</v>
      </c>
      <c r="H754" s="54">
        <v>1307</v>
      </c>
      <c r="I754" s="53" t="s">
        <v>45</v>
      </c>
      <c r="J754" s="429" t="str">
        <f>IF(ISBLANK(INDEX('Policy Characteristics'!D:D,MATCH($C754,'Policy Characteristics'!$C:$C,0))),"",INDEX('Policy Characteristics'!D:D,MATCH($C754,'Policy Characteristics'!$C:$C,0)))</f>
        <v>Electrification + Hydrogen</v>
      </c>
      <c r="K754" s="427" t="str">
        <f>IF(ISBLANK(INDEX('Policy Characteristics'!E:E,MATCH($C754,'Policy Characteristics'!$C:$C,0))),"",INDEX('Policy Characteristics'!E:E,MATCH($C754,'Policy Characteristics'!$C:$C,0)))</f>
        <v>indst fuel type shifting</v>
      </c>
      <c r="L754" s="450">
        <f>IF(ISBLANK(INDEX('Policy Characteristics'!F:F,MATCH($C754,'Policy Characteristics'!$C:$C,0))),"",INDEX('Policy Characteristics'!F:F,MATCH($C754,'Policy Characteristics'!$C:$C,0)))</f>
        <v>0</v>
      </c>
      <c r="M754" s="450">
        <f>IF(ISBLANK(INDEX('Policy Characteristics'!G:G,MATCH($C754,'Policy Characteristics'!$C:$C,0))),"",INDEX('Policy Characteristics'!G:G,MATCH($C754,'Policy Characteristics'!$C:$C,0)))</f>
        <v>1</v>
      </c>
      <c r="N754" s="450">
        <f>IF(ISBLANK(INDEX('Policy Characteristics'!H:H,MATCH($C754,'Policy Characteristics'!$C:$C,0))),"",INDEX('Policy Characteristics'!H:H,MATCH($C754,'Policy Characteristics'!$C:$C,0)))</f>
        <v>0.01</v>
      </c>
      <c r="O754" s="427" t="str">
        <f>IF(ISBLANK(INDEX('Policy Characteristics'!I:I,MATCH($C754,'Policy Characteristics'!$C:$C,0))),"",INDEX('Policy Characteristics'!I:I,MATCH($C754,'Policy Characteristics'!$C:$C,0)))</f>
        <v>% of fuel shifted</v>
      </c>
      <c r="P754" s="42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4" s="427" t="str">
        <f>IF(ISBLANK(INDEX('Policy Characteristics'!K:K,MATCH($C754,'Policy Characteristics'!$C:$C,0))),"",INDEX('Policy Characteristics'!K:K,MATCH($C754,'Policy Characteristics'!$C:$C,0)))</f>
        <v>industry-ag-main.html#fuel-switching</v>
      </c>
      <c r="R754" s="427" t="str">
        <f>IF(ISBLANK(INDEX('Policy Characteristics'!L:L,MATCH($C754,'Policy Characteristics'!$C:$C,0))),"",INDEX('Policy Characteristics'!L:L,MATCH($C754,'Policy Characteristics'!$C:$C,0)))</f>
        <v>industry-elec-and-hydrogen.html</v>
      </c>
    </row>
    <row r="755" spans="1:18" x14ac:dyDescent="0.75">
      <c r="A755" s="427" t="str">
        <f>IF(ISBLANK(INDEX('Policy Characteristics'!A:A,MATCH($C755,'Policy Characteristics'!$C:$C,0))),"",INDEX('Policy Characteristics'!A:A,MATCH($C755,'Policy Characteristics'!$C:$C,0)))</f>
        <v>Industry</v>
      </c>
      <c r="B755" s="427" t="str">
        <f>IF(ISBLANK(INDEX('Policy Characteristics'!B:B,MATCH($C755,'Policy Characteristics'!$C:$C,0))),"",INDEX('Policy Characteristics'!B:B,MATCH($C755,'Policy Characteristics'!$C:$C,0)))</f>
        <v>Electrification + Hydrogen</v>
      </c>
      <c r="C755" s="431" t="str">
        <f t="shared" si="39"/>
        <v>Fraction of Industrial Fuel Use Shifted to Other Fuels</v>
      </c>
      <c r="D755" s="9" t="s">
        <v>3262</v>
      </c>
      <c r="E755" s="53" t="s">
        <v>2480</v>
      </c>
      <c r="F755" s="211" t="s">
        <v>3225</v>
      </c>
      <c r="G755" s="53" t="s">
        <v>3279</v>
      </c>
      <c r="H755" s="54">
        <v>1308</v>
      </c>
      <c r="I755" s="53" t="s">
        <v>45</v>
      </c>
      <c r="J755" s="429" t="str">
        <f>IF(ISBLANK(INDEX('Policy Characteristics'!D:D,MATCH($C755,'Policy Characteristics'!$C:$C,0))),"",INDEX('Policy Characteristics'!D:D,MATCH($C755,'Policy Characteristics'!$C:$C,0)))</f>
        <v>Electrification + Hydrogen</v>
      </c>
      <c r="K755" s="427" t="str">
        <f>IF(ISBLANK(INDEX('Policy Characteristics'!E:E,MATCH($C755,'Policy Characteristics'!$C:$C,0))),"",INDEX('Policy Characteristics'!E:E,MATCH($C755,'Policy Characteristics'!$C:$C,0)))</f>
        <v>indst fuel type shifting</v>
      </c>
      <c r="L755" s="450">
        <f>IF(ISBLANK(INDEX('Policy Characteristics'!F:F,MATCH($C755,'Policy Characteristics'!$C:$C,0))),"",INDEX('Policy Characteristics'!F:F,MATCH($C755,'Policy Characteristics'!$C:$C,0)))</f>
        <v>0</v>
      </c>
      <c r="M755" s="450">
        <f>IF(ISBLANK(INDEX('Policy Characteristics'!G:G,MATCH($C755,'Policy Characteristics'!$C:$C,0))),"",INDEX('Policy Characteristics'!G:G,MATCH($C755,'Policy Characteristics'!$C:$C,0)))</f>
        <v>1</v>
      </c>
      <c r="N755" s="450">
        <f>IF(ISBLANK(INDEX('Policy Characteristics'!H:H,MATCH($C755,'Policy Characteristics'!$C:$C,0))),"",INDEX('Policy Characteristics'!H:H,MATCH($C755,'Policy Characteristics'!$C:$C,0)))</f>
        <v>0.01</v>
      </c>
      <c r="O755" s="427" t="str">
        <f>IF(ISBLANK(INDEX('Policy Characteristics'!I:I,MATCH($C755,'Policy Characteristics'!$C:$C,0))),"",INDEX('Policy Characteristics'!I:I,MATCH($C755,'Policy Characteristics'!$C:$C,0)))</f>
        <v>% of fuel shifted</v>
      </c>
      <c r="P755" s="42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5" s="427" t="str">
        <f>IF(ISBLANK(INDEX('Policy Characteristics'!K:K,MATCH($C755,'Policy Characteristics'!$C:$C,0))),"",INDEX('Policy Characteristics'!K:K,MATCH($C755,'Policy Characteristics'!$C:$C,0)))</f>
        <v>industry-ag-main.html#fuel-switching</v>
      </c>
      <c r="R755" s="427" t="str">
        <f>IF(ISBLANK(INDEX('Policy Characteristics'!L:L,MATCH($C755,'Policy Characteristics'!$C:$C,0))),"",INDEX('Policy Characteristics'!L:L,MATCH($C755,'Policy Characteristics'!$C:$C,0)))</f>
        <v>industry-elec-and-hydrogen.html</v>
      </c>
    </row>
    <row r="756" spans="1:18" x14ac:dyDescent="0.75">
      <c r="A756" s="427" t="str">
        <f>IF(ISBLANK(INDEX('Policy Characteristics'!A:A,MATCH($C756,'Policy Characteristics'!$C:$C,0))),"",INDEX('Policy Characteristics'!A:A,MATCH($C756,'Policy Characteristics'!$C:$C,0)))</f>
        <v>Industry</v>
      </c>
      <c r="B756" s="427" t="str">
        <f>IF(ISBLANK(INDEX('Policy Characteristics'!B:B,MATCH($C756,'Policy Characteristics'!$C:$C,0))),"",INDEX('Policy Characteristics'!B:B,MATCH($C756,'Policy Characteristics'!$C:$C,0)))</f>
        <v>Electrification + Hydrogen</v>
      </c>
      <c r="C756" s="431" t="str">
        <f t="shared" si="39"/>
        <v>Fraction of Industrial Fuel Use Shifted to Other Fuels</v>
      </c>
      <c r="D756" s="9" t="s">
        <v>3262</v>
      </c>
      <c r="E756" s="53" t="s">
        <v>2481</v>
      </c>
      <c r="F756" s="211" t="s">
        <v>3225</v>
      </c>
      <c r="G756" s="53" t="s">
        <v>3280</v>
      </c>
      <c r="H756" s="54">
        <v>1309</v>
      </c>
      <c r="I756" s="53" t="s">
        <v>46</v>
      </c>
      <c r="J756" s="429" t="str">
        <f>IF(ISBLANK(INDEX('Policy Characteristics'!D:D,MATCH($C756,'Policy Characteristics'!$C:$C,0))),"",INDEX('Policy Characteristics'!D:D,MATCH($C756,'Policy Characteristics'!$C:$C,0)))</f>
        <v>Electrification + Hydrogen</v>
      </c>
      <c r="K756" s="427" t="str">
        <f>IF(ISBLANK(INDEX('Policy Characteristics'!E:E,MATCH($C756,'Policy Characteristics'!$C:$C,0))),"",INDEX('Policy Characteristics'!E:E,MATCH($C756,'Policy Characteristics'!$C:$C,0)))</f>
        <v>indst fuel type shifting</v>
      </c>
      <c r="L756" s="450">
        <f>IF(ISBLANK(INDEX('Policy Characteristics'!F:F,MATCH($C756,'Policy Characteristics'!$C:$C,0))),"",INDEX('Policy Characteristics'!F:F,MATCH($C756,'Policy Characteristics'!$C:$C,0)))</f>
        <v>0</v>
      </c>
      <c r="M756" s="450">
        <f>IF(ISBLANK(INDEX('Policy Characteristics'!G:G,MATCH($C756,'Policy Characteristics'!$C:$C,0))),"",INDEX('Policy Characteristics'!G:G,MATCH($C756,'Policy Characteristics'!$C:$C,0)))</f>
        <v>1</v>
      </c>
      <c r="N756" s="450">
        <f>IF(ISBLANK(INDEX('Policy Characteristics'!H:H,MATCH($C756,'Policy Characteristics'!$C:$C,0))),"",INDEX('Policy Characteristics'!H:H,MATCH($C756,'Policy Characteristics'!$C:$C,0)))</f>
        <v>0.01</v>
      </c>
      <c r="O756" s="427" t="str">
        <f>IF(ISBLANK(INDEX('Policy Characteristics'!I:I,MATCH($C756,'Policy Characteristics'!$C:$C,0))),"",INDEX('Policy Characteristics'!I:I,MATCH($C756,'Policy Characteristics'!$C:$C,0)))</f>
        <v>% of fuel shifted</v>
      </c>
      <c r="P756" s="42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6" s="427" t="str">
        <f>IF(ISBLANK(INDEX('Policy Characteristics'!K:K,MATCH($C756,'Policy Characteristics'!$C:$C,0))),"",INDEX('Policy Characteristics'!K:K,MATCH($C756,'Policy Characteristics'!$C:$C,0)))</f>
        <v>industry-ag-main.html#fuel-switching</v>
      </c>
      <c r="R756" s="427" t="str">
        <f>IF(ISBLANK(INDEX('Policy Characteristics'!L:L,MATCH($C756,'Policy Characteristics'!$C:$C,0))),"",INDEX('Policy Characteristics'!L:L,MATCH($C756,'Policy Characteristics'!$C:$C,0)))</f>
        <v>industry-elec-and-hydrogen.html</v>
      </c>
    </row>
    <row r="757" spans="1:18" x14ac:dyDescent="0.75">
      <c r="A757" s="427" t="str">
        <f>IF(ISBLANK(INDEX('Policy Characteristics'!A:A,MATCH($C757,'Policy Characteristics'!$C:$C,0))),"",INDEX('Policy Characteristics'!A:A,MATCH($C757,'Policy Characteristics'!$C:$C,0)))</f>
        <v>Industry</v>
      </c>
      <c r="B757" s="427" t="str">
        <f>IF(ISBLANK(INDEX('Policy Characteristics'!B:B,MATCH($C757,'Policy Characteristics'!$C:$C,0))),"",INDEX('Policy Characteristics'!B:B,MATCH($C757,'Policy Characteristics'!$C:$C,0)))</f>
        <v>Electrification + Hydrogen</v>
      </c>
      <c r="C757" s="431" t="str">
        <f t="shared" si="39"/>
        <v>Fraction of Industrial Fuel Use Shifted to Other Fuels</v>
      </c>
      <c r="D757" s="9" t="s">
        <v>3262</v>
      </c>
      <c r="E757" s="53" t="s">
        <v>2482</v>
      </c>
      <c r="F757" s="211" t="s">
        <v>3225</v>
      </c>
      <c r="G757" s="53" t="s">
        <v>3281</v>
      </c>
      <c r="H757" s="54">
        <v>1310</v>
      </c>
      <c r="I757" s="53" t="s">
        <v>46</v>
      </c>
      <c r="J757" s="429" t="str">
        <f>IF(ISBLANK(INDEX('Policy Characteristics'!D:D,MATCH($C757,'Policy Characteristics'!$C:$C,0))),"",INDEX('Policy Characteristics'!D:D,MATCH($C757,'Policy Characteristics'!$C:$C,0)))</f>
        <v>Electrification + Hydrogen</v>
      </c>
      <c r="K757" s="427" t="str">
        <f>IF(ISBLANK(INDEX('Policy Characteristics'!E:E,MATCH($C757,'Policy Characteristics'!$C:$C,0))),"",INDEX('Policy Characteristics'!E:E,MATCH($C757,'Policy Characteristics'!$C:$C,0)))</f>
        <v>indst fuel type shifting</v>
      </c>
      <c r="L757" s="450">
        <f>IF(ISBLANK(INDEX('Policy Characteristics'!F:F,MATCH($C757,'Policy Characteristics'!$C:$C,0))),"",INDEX('Policy Characteristics'!F:F,MATCH($C757,'Policy Characteristics'!$C:$C,0)))</f>
        <v>0</v>
      </c>
      <c r="M757" s="450">
        <f>IF(ISBLANK(INDEX('Policy Characteristics'!G:G,MATCH($C757,'Policy Characteristics'!$C:$C,0))),"",INDEX('Policy Characteristics'!G:G,MATCH($C757,'Policy Characteristics'!$C:$C,0)))</f>
        <v>1</v>
      </c>
      <c r="N757" s="450">
        <f>IF(ISBLANK(INDEX('Policy Characteristics'!H:H,MATCH($C757,'Policy Characteristics'!$C:$C,0))),"",INDEX('Policy Characteristics'!H:H,MATCH($C757,'Policy Characteristics'!$C:$C,0)))</f>
        <v>0.01</v>
      </c>
      <c r="O757" s="427" t="str">
        <f>IF(ISBLANK(INDEX('Policy Characteristics'!I:I,MATCH($C757,'Policy Characteristics'!$C:$C,0))),"",INDEX('Policy Characteristics'!I:I,MATCH($C757,'Policy Characteristics'!$C:$C,0)))</f>
        <v>% of fuel shifted</v>
      </c>
      <c r="P757" s="42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7" s="427" t="str">
        <f>IF(ISBLANK(INDEX('Policy Characteristics'!K:K,MATCH($C757,'Policy Characteristics'!$C:$C,0))),"",INDEX('Policy Characteristics'!K:K,MATCH($C757,'Policy Characteristics'!$C:$C,0)))</f>
        <v>industry-ag-main.html#fuel-switching</v>
      </c>
      <c r="R757" s="427" t="str">
        <f>IF(ISBLANK(INDEX('Policy Characteristics'!L:L,MATCH($C757,'Policy Characteristics'!$C:$C,0))),"",INDEX('Policy Characteristics'!L:L,MATCH($C757,'Policy Characteristics'!$C:$C,0)))</f>
        <v>industry-elec-and-hydrogen.html</v>
      </c>
    </row>
    <row r="758" spans="1:18" x14ac:dyDescent="0.75">
      <c r="A758" s="427" t="str">
        <f>IF(ISBLANK(INDEX('Policy Characteristics'!A:A,MATCH($C758,'Policy Characteristics'!$C:$C,0))),"",INDEX('Policy Characteristics'!A:A,MATCH($C758,'Policy Characteristics'!$C:$C,0)))</f>
        <v>Industry</v>
      </c>
      <c r="B758" s="427" t="str">
        <f>IF(ISBLANK(INDEX('Policy Characteristics'!B:B,MATCH($C758,'Policy Characteristics'!$C:$C,0))),"",INDEX('Policy Characteristics'!B:B,MATCH($C758,'Policy Characteristics'!$C:$C,0)))</f>
        <v>Electrification + Hydrogen</v>
      </c>
      <c r="C758" s="431" t="str">
        <f t="shared" si="39"/>
        <v>Fraction of Industrial Fuel Use Shifted to Other Fuels</v>
      </c>
      <c r="D758" s="9" t="s">
        <v>3262</v>
      </c>
      <c r="E758" s="53" t="s">
        <v>2483</v>
      </c>
      <c r="F758" s="211" t="s">
        <v>3225</v>
      </c>
      <c r="G758" s="53" t="s">
        <v>3282</v>
      </c>
      <c r="H758" s="54">
        <v>1311</v>
      </c>
      <c r="I758" s="53" t="s">
        <v>46</v>
      </c>
      <c r="J758" s="429" t="str">
        <f>IF(ISBLANK(INDEX('Policy Characteristics'!D:D,MATCH($C758,'Policy Characteristics'!$C:$C,0))),"",INDEX('Policy Characteristics'!D:D,MATCH($C758,'Policy Characteristics'!$C:$C,0)))</f>
        <v>Electrification + Hydrogen</v>
      </c>
      <c r="K758" s="427" t="str">
        <f>IF(ISBLANK(INDEX('Policy Characteristics'!E:E,MATCH($C758,'Policy Characteristics'!$C:$C,0))),"",INDEX('Policy Characteristics'!E:E,MATCH($C758,'Policy Characteristics'!$C:$C,0)))</f>
        <v>indst fuel type shifting</v>
      </c>
      <c r="L758" s="450">
        <f>IF(ISBLANK(INDEX('Policy Characteristics'!F:F,MATCH($C758,'Policy Characteristics'!$C:$C,0))),"",INDEX('Policy Characteristics'!F:F,MATCH($C758,'Policy Characteristics'!$C:$C,0)))</f>
        <v>0</v>
      </c>
      <c r="M758" s="450">
        <f>IF(ISBLANK(INDEX('Policy Characteristics'!G:G,MATCH($C758,'Policy Characteristics'!$C:$C,0))),"",INDEX('Policy Characteristics'!G:G,MATCH($C758,'Policy Characteristics'!$C:$C,0)))</f>
        <v>1</v>
      </c>
      <c r="N758" s="450">
        <f>IF(ISBLANK(INDEX('Policy Characteristics'!H:H,MATCH($C758,'Policy Characteristics'!$C:$C,0))),"",INDEX('Policy Characteristics'!H:H,MATCH($C758,'Policy Characteristics'!$C:$C,0)))</f>
        <v>0.01</v>
      </c>
      <c r="O758" s="427" t="str">
        <f>IF(ISBLANK(INDEX('Policy Characteristics'!I:I,MATCH($C758,'Policy Characteristics'!$C:$C,0))),"",INDEX('Policy Characteristics'!I:I,MATCH($C758,'Policy Characteristics'!$C:$C,0)))</f>
        <v>% of fuel shifted</v>
      </c>
      <c r="P758" s="42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8" s="427" t="str">
        <f>IF(ISBLANK(INDEX('Policy Characteristics'!K:K,MATCH($C758,'Policy Characteristics'!$C:$C,0))),"",INDEX('Policy Characteristics'!K:K,MATCH($C758,'Policy Characteristics'!$C:$C,0)))</f>
        <v>industry-ag-main.html#fuel-switching</v>
      </c>
      <c r="R758" s="427" t="str">
        <f>IF(ISBLANK(INDEX('Policy Characteristics'!L:L,MATCH($C758,'Policy Characteristics'!$C:$C,0))),"",INDEX('Policy Characteristics'!L:L,MATCH($C758,'Policy Characteristics'!$C:$C,0)))</f>
        <v>industry-elec-and-hydrogen.html</v>
      </c>
    </row>
    <row r="759" spans="1:18" x14ac:dyDescent="0.75">
      <c r="A759" s="427" t="str">
        <f>IF(ISBLANK(INDEX('Policy Characteristics'!A:A,MATCH($C759,'Policy Characteristics'!$C:$C,0))),"",INDEX('Policy Characteristics'!A:A,MATCH($C759,'Policy Characteristics'!$C:$C,0)))</f>
        <v>Industry</v>
      </c>
      <c r="B759" s="427" t="str">
        <f>IF(ISBLANK(INDEX('Policy Characteristics'!B:B,MATCH($C759,'Policy Characteristics'!$C:$C,0))),"",INDEX('Policy Characteristics'!B:B,MATCH($C759,'Policy Characteristics'!$C:$C,0)))</f>
        <v>Electrification + Hydrogen</v>
      </c>
      <c r="C759" s="431" t="str">
        <f t="shared" si="39"/>
        <v>Fraction of Industrial Fuel Use Shifted to Other Fuels</v>
      </c>
      <c r="D759" s="9" t="s">
        <v>3262</v>
      </c>
      <c r="E759" s="53" t="s">
        <v>2484</v>
      </c>
      <c r="F759" s="211" t="s">
        <v>3225</v>
      </c>
      <c r="G759" s="53" t="s">
        <v>3283</v>
      </c>
      <c r="H759" s="54">
        <v>1312</v>
      </c>
      <c r="I759" s="53" t="s">
        <v>46</v>
      </c>
      <c r="J759" s="429" t="str">
        <f>IF(ISBLANK(INDEX('Policy Characteristics'!D:D,MATCH($C759,'Policy Characteristics'!$C:$C,0))),"",INDEX('Policy Characteristics'!D:D,MATCH($C759,'Policy Characteristics'!$C:$C,0)))</f>
        <v>Electrification + Hydrogen</v>
      </c>
      <c r="K759" s="427" t="str">
        <f>IF(ISBLANK(INDEX('Policy Characteristics'!E:E,MATCH($C759,'Policy Characteristics'!$C:$C,0))),"",INDEX('Policy Characteristics'!E:E,MATCH($C759,'Policy Characteristics'!$C:$C,0)))</f>
        <v>indst fuel type shifting</v>
      </c>
      <c r="L759" s="450">
        <f>IF(ISBLANK(INDEX('Policy Characteristics'!F:F,MATCH($C759,'Policy Characteristics'!$C:$C,0))),"",INDEX('Policy Characteristics'!F:F,MATCH($C759,'Policy Characteristics'!$C:$C,0)))</f>
        <v>0</v>
      </c>
      <c r="M759" s="450">
        <f>IF(ISBLANK(INDEX('Policy Characteristics'!G:G,MATCH($C759,'Policy Characteristics'!$C:$C,0))),"",INDEX('Policy Characteristics'!G:G,MATCH($C759,'Policy Characteristics'!$C:$C,0)))</f>
        <v>1</v>
      </c>
      <c r="N759" s="450">
        <f>IF(ISBLANK(INDEX('Policy Characteristics'!H:H,MATCH($C759,'Policy Characteristics'!$C:$C,0))),"",INDEX('Policy Characteristics'!H:H,MATCH($C759,'Policy Characteristics'!$C:$C,0)))</f>
        <v>0.01</v>
      </c>
      <c r="O759" s="427" t="str">
        <f>IF(ISBLANK(INDEX('Policy Characteristics'!I:I,MATCH($C759,'Policy Characteristics'!$C:$C,0))),"",INDEX('Policy Characteristics'!I:I,MATCH($C759,'Policy Characteristics'!$C:$C,0)))</f>
        <v>% of fuel shifted</v>
      </c>
      <c r="P759" s="42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9" s="427" t="str">
        <f>IF(ISBLANK(INDEX('Policy Characteristics'!K:K,MATCH($C759,'Policy Characteristics'!$C:$C,0))),"",INDEX('Policy Characteristics'!K:K,MATCH($C759,'Policy Characteristics'!$C:$C,0)))</f>
        <v>industry-ag-main.html#fuel-switching</v>
      </c>
      <c r="R759" s="427" t="str">
        <f>IF(ISBLANK(INDEX('Policy Characteristics'!L:L,MATCH($C759,'Policy Characteristics'!$C:$C,0))),"",INDEX('Policy Characteristics'!L:L,MATCH($C759,'Policy Characteristics'!$C:$C,0)))</f>
        <v>industry-elec-and-hydrogen.html</v>
      </c>
    </row>
    <row r="760" spans="1:18" x14ac:dyDescent="0.75">
      <c r="A760" s="427" t="str">
        <f>IF(ISBLANK(INDEX('Policy Characteristics'!A:A,MATCH($C760,'Policy Characteristics'!$C:$C,0))),"",INDEX('Policy Characteristics'!A:A,MATCH($C760,'Policy Characteristics'!$C:$C,0)))</f>
        <v>Industry</v>
      </c>
      <c r="B760" s="427" t="str">
        <f>IF(ISBLANK(INDEX('Policy Characteristics'!B:B,MATCH($C760,'Policy Characteristics'!$C:$C,0))),"",INDEX('Policy Characteristics'!B:B,MATCH($C760,'Policy Characteristics'!$C:$C,0)))</f>
        <v>Electrification + Hydrogen</v>
      </c>
      <c r="C760" s="431" t="str">
        <f t="shared" si="39"/>
        <v>Fraction of Industrial Fuel Use Shifted to Other Fuels</v>
      </c>
      <c r="D760" s="9" t="s">
        <v>3262</v>
      </c>
      <c r="E760" s="53" t="s">
        <v>2485</v>
      </c>
      <c r="F760" s="211" t="s">
        <v>3225</v>
      </c>
      <c r="G760" s="53" t="s">
        <v>3284</v>
      </c>
      <c r="H760" s="54">
        <v>1313</v>
      </c>
      <c r="I760" s="53" t="s">
        <v>46</v>
      </c>
      <c r="J760" s="429" t="str">
        <f>IF(ISBLANK(INDEX('Policy Characteristics'!D:D,MATCH($C760,'Policy Characteristics'!$C:$C,0))),"",INDEX('Policy Characteristics'!D:D,MATCH($C760,'Policy Characteristics'!$C:$C,0)))</f>
        <v>Electrification + Hydrogen</v>
      </c>
      <c r="K760" s="427" t="str">
        <f>IF(ISBLANK(INDEX('Policy Characteristics'!E:E,MATCH($C760,'Policy Characteristics'!$C:$C,0))),"",INDEX('Policy Characteristics'!E:E,MATCH($C760,'Policy Characteristics'!$C:$C,0)))</f>
        <v>indst fuel type shifting</v>
      </c>
      <c r="L760" s="450">
        <f>IF(ISBLANK(INDEX('Policy Characteristics'!F:F,MATCH($C760,'Policy Characteristics'!$C:$C,0))),"",INDEX('Policy Characteristics'!F:F,MATCH($C760,'Policy Characteristics'!$C:$C,0)))</f>
        <v>0</v>
      </c>
      <c r="M760" s="450">
        <f>IF(ISBLANK(INDEX('Policy Characteristics'!G:G,MATCH($C760,'Policy Characteristics'!$C:$C,0))),"",INDEX('Policy Characteristics'!G:G,MATCH($C760,'Policy Characteristics'!$C:$C,0)))</f>
        <v>1</v>
      </c>
      <c r="N760" s="450">
        <f>IF(ISBLANK(INDEX('Policy Characteristics'!H:H,MATCH($C760,'Policy Characteristics'!$C:$C,0))),"",INDEX('Policy Characteristics'!H:H,MATCH($C760,'Policy Characteristics'!$C:$C,0)))</f>
        <v>0.01</v>
      </c>
      <c r="O760" s="427" t="str">
        <f>IF(ISBLANK(INDEX('Policy Characteristics'!I:I,MATCH($C760,'Policy Characteristics'!$C:$C,0))),"",INDEX('Policy Characteristics'!I:I,MATCH($C760,'Policy Characteristics'!$C:$C,0)))</f>
        <v>% of fuel shifted</v>
      </c>
      <c r="P760" s="42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0" s="427" t="str">
        <f>IF(ISBLANK(INDEX('Policy Characteristics'!K:K,MATCH($C760,'Policy Characteristics'!$C:$C,0))),"",INDEX('Policy Characteristics'!K:K,MATCH($C760,'Policy Characteristics'!$C:$C,0)))</f>
        <v>industry-ag-main.html#fuel-switching</v>
      </c>
      <c r="R760" s="427" t="str">
        <f>IF(ISBLANK(INDEX('Policy Characteristics'!L:L,MATCH($C760,'Policy Characteristics'!$C:$C,0))),"",INDEX('Policy Characteristics'!L:L,MATCH($C760,'Policy Characteristics'!$C:$C,0)))</f>
        <v>industry-elec-and-hydrogen.html</v>
      </c>
    </row>
    <row r="761" spans="1:18" x14ac:dyDescent="0.75">
      <c r="A761" s="427" t="str">
        <f>IF(ISBLANK(INDEX('Policy Characteristics'!A:A,MATCH($C761,'Policy Characteristics'!$C:$C,0))),"",INDEX('Policy Characteristics'!A:A,MATCH($C761,'Policy Characteristics'!$C:$C,0)))</f>
        <v>Industry</v>
      </c>
      <c r="B761" s="427" t="str">
        <f>IF(ISBLANK(INDEX('Policy Characteristics'!B:B,MATCH($C761,'Policy Characteristics'!$C:$C,0))),"",INDEX('Policy Characteristics'!B:B,MATCH($C761,'Policy Characteristics'!$C:$C,0)))</f>
        <v>Electrification + Hydrogen</v>
      </c>
      <c r="C761" s="431" t="str">
        <f t="shared" si="39"/>
        <v>Fraction of Industrial Fuel Use Shifted to Other Fuels</v>
      </c>
      <c r="D761" s="9" t="s">
        <v>3262</v>
      </c>
      <c r="E761" s="53" t="s">
        <v>2837</v>
      </c>
      <c r="F761" s="211" t="s">
        <v>3225</v>
      </c>
      <c r="G761" s="53" t="s">
        <v>3285</v>
      </c>
      <c r="H761" s="54">
        <v>1314</v>
      </c>
      <c r="I761" s="53" t="s">
        <v>46</v>
      </c>
      <c r="J761" s="429" t="str">
        <f>IF(ISBLANK(INDEX('Policy Characteristics'!D:D,MATCH($C761,'Policy Characteristics'!$C:$C,0))),"",INDEX('Policy Characteristics'!D:D,MATCH($C761,'Policy Characteristics'!$C:$C,0)))</f>
        <v>Electrification + Hydrogen</v>
      </c>
      <c r="K761" s="427" t="str">
        <f>IF(ISBLANK(INDEX('Policy Characteristics'!E:E,MATCH($C761,'Policy Characteristics'!$C:$C,0))),"",INDEX('Policy Characteristics'!E:E,MATCH($C761,'Policy Characteristics'!$C:$C,0)))</f>
        <v>indst fuel type shifting</v>
      </c>
      <c r="L761" s="450">
        <f>IF(ISBLANK(INDEX('Policy Characteristics'!F:F,MATCH($C761,'Policy Characteristics'!$C:$C,0))),"",INDEX('Policy Characteristics'!F:F,MATCH($C761,'Policy Characteristics'!$C:$C,0)))</f>
        <v>0</v>
      </c>
      <c r="M761" s="450">
        <f>IF(ISBLANK(INDEX('Policy Characteristics'!G:G,MATCH($C761,'Policy Characteristics'!$C:$C,0))),"",INDEX('Policy Characteristics'!G:G,MATCH($C761,'Policy Characteristics'!$C:$C,0)))</f>
        <v>1</v>
      </c>
      <c r="N761" s="450">
        <f>IF(ISBLANK(INDEX('Policy Characteristics'!H:H,MATCH($C761,'Policy Characteristics'!$C:$C,0))),"",INDEX('Policy Characteristics'!H:H,MATCH($C761,'Policy Characteristics'!$C:$C,0)))</f>
        <v>0.01</v>
      </c>
      <c r="O761" s="427" t="str">
        <f>IF(ISBLANK(INDEX('Policy Characteristics'!I:I,MATCH($C761,'Policy Characteristics'!$C:$C,0))),"",INDEX('Policy Characteristics'!I:I,MATCH($C761,'Policy Characteristics'!$C:$C,0)))</f>
        <v>% of fuel shifted</v>
      </c>
      <c r="P761" s="42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1" s="427" t="str">
        <f>IF(ISBLANK(INDEX('Policy Characteristics'!K:K,MATCH($C761,'Policy Characteristics'!$C:$C,0))),"",INDEX('Policy Characteristics'!K:K,MATCH($C761,'Policy Characteristics'!$C:$C,0)))</f>
        <v>industry-ag-main.html#fuel-switching</v>
      </c>
      <c r="R761" s="427" t="str">
        <f>IF(ISBLANK(INDEX('Policy Characteristics'!L:L,MATCH($C761,'Policy Characteristics'!$C:$C,0))),"",INDEX('Policy Characteristics'!L:L,MATCH($C761,'Policy Characteristics'!$C:$C,0)))</f>
        <v>industry-elec-and-hydrogen.html</v>
      </c>
    </row>
    <row r="762" spans="1:18" x14ac:dyDescent="0.75">
      <c r="A762" s="427" t="str">
        <f>IF(ISBLANK(INDEX('Policy Characteristics'!A:A,MATCH($C762,'Policy Characteristics'!$C:$C,0))),"",INDEX('Policy Characteristics'!A:A,MATCH($C762,'Policy Characteristics'!$C:$C,0)))</f>
        <v>Industry</v>
      </c>
      <c r="B762" s="427" t="str">
        <f>IF(ISBLANK(INDEX('Policy Characteristics'!B:B,MATCH($C762,'Policy Characteristics'!$C:$C,0))),"",INDEX('Policy Characteristics'!B:B,MATCH($C762,'Policy Characteristics'!$C:$C,0)))</f>
        <v>Electrification + Hydrogen</v>
      </c>
      <c r="C762" s="431" t="str">
        <f t="shared" si="39"/>
        <v>Fraction of Industrial Fuel Use Shifted to Other Fuels</v>
      </c>
      <c r="D762" s="9" t="s">
        <v>3262</v>
      </c>
      <c r="E762" s="53" t="s">
        <v>2838</v>
      </c>
      <c r="F762" s="211" t="s">
        <v>3225</v>
      </c>
      <c r="G762" s="53" t="s">
        <v>3286</v>
      </c>
      <c r="H762" s="54">
        <v>1315</v>
      </c>
      <c r="I762" s="53" t="s">
        <v>46</v>
      </c>
      <c r="J762" s="429" t="str">
        <f>IF(ISBLANK(INDEX('Policy Characteristics'!D:D,MATCH($C762,'Policy Characteristics'!$C:$C,0))),"",INDEX('Policy Characteristics'!D:D,MATCH($C762,'Policy Characteristics'!$C:$C,0)))</f>
        <v>Electrification + Hydrogen</v>
      </c>
      <c r="K762" s="427" t="str">
        <f>IF(ISBLANK(INDEX('Policy Characteristics'!E:E,MATCH($C762,'Policy Characteristics'!$C:$C,0))),"",INDEX('Policy Characteristics'!E:E,MATCH($C762,'Policy Characteristics'!$C:$C,0)))</f>
        <v>indst fuel type shifting</v>
      </c>
      <c r="L762" s="450">
        <f>IF(ISBLANK(INDEX('Policy Characteristics'!F:F,MATCH($C762,'Policy Characteristics'!$C:$C,0))),"",INDEX('Policy Characteristics'!F:F,MATCH($C762,'Policy Characteristics'!$C:$C,0)))</f>
        <v>0</v>
      </c>
      <c r="M762" s="450">
        <f>IF(ISBLANK(INDEX('Policy Characteristics'!G:G,MATCH($C762,'Policy Characteristics'!$C:$C,0))),"",INDEX('Policy Characteristics'!G:G,MATCH($C762,'Policy Characteristics'!$C:$C,0)))</f>
        <v>1</v>
      </c>
      <c r="N762" s="450">
        <f>IF(ISBLANK(INDEX('Policy Characteristics'!H:H,MATCH($C762,'Policy Characteristics'!$C:$C,0))),"",INDEX('Policy Characteristics'!H:H,MATCH($C762,'Policy Characteristics'!$C:$C,0)))</f>
        <v>0.01</v>
      </c>
      <c r="O762" s="427" t="str">
        <f>IF(ISBLANK(INDEX('Policy Characteristics'!I:I,MATCH($C762,'Policy Characteristics'!$C:$C,0))),"",INDEX('Policy Characteristics'!I:I,MATCH($C762,'Policy Characteristics'!$C:$C,0)))</f>
        <v>% of fuel shifted</v>
      </c>
      <c r="P762" s="42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2" s="427" t="str">
        <f>IF(ISBLANK(INDEX('Policy Characteristics'!K:K,MATCH($C762,'Policy Characteristics'!$C:$C,0))),"",INDEX('Policy Characteristics'!K:K,MATCH($C762,'Policy Characteristics'!$C:$C,0)))</f>
        <v>industry-ag-main.html#fuel-switching</v>
      </c>
      <c r="R762" s="427" t="str">
        <f>IF(ISBLANK(INDEX('Policy Characteristics'!L:L,MATCH($C762,'Policy Characteristics'!$C:$C,0))),"",INDEX('Policy Characteristics'!L:L,MATCH($C762,'Policy Characteristics'!$C:$C,0)))</f>
        <v>industry-elec-and-hydrogen.html</v>
      </c>
    </row>
    <row r="763" spans="1:18" x14ac:dyDescent="0.75">
      <c r="A763" s="427" t="str">
        <f>IF(ISBLANK(INDEX('Policy Characteristics'!A:A,MATCH($C763,'Policy Characteristics'!$C:$C,0))),"",INDEX('Policy Characteristics'!A:A,MATCH($C763,'Policy Characteristics'!$C:$C,0)))</f>
        <v>Industry</v>
      </c>
      <c r="B763" s="427" t="str">
        <f>IF(ISBLANK(INDEX('Policy Characteristics'!B:B,MATCH($C763,'Policy Characteristics'!$C:$C,0))),"",INDEX('Policy Characteristics'!B:B,MATCH($C763,'Policy Characteristics'!$C:$C,0)))</f>
        <v>Electrification + Hydrogen</v>
      </c>
      <c r="C763" s="431" t="str">
        <f t="shared" si="39"/>
        <v>Fraction of Industrial Fuel Use Shifted to Other Fuels</v>
      </c>
      <c r="D763" s="9" t="s">
        <v>3262</v>
      </c>
      <c r="E763" s="53" t="s">
        <v>2839</v>
      </c>
      <c r="F763" s="211" t="s">
        <v>3225</v>
      </c>
      <c r="G763" s="53" t="s">
        <v>3287</v>
      </c>
      <c r="H763" s="54">
        <v>1316</v>
      </c>
      <c r="I763" s="53" t="s">
        <v>46</v>
      </c>
      <c r="J763" s="429" t="str">
        <f>IF(ISBLANK(INDEX('Policy Characteristics'!D:D,MATCH($C763,'Policy Characteristics'!$C:$C,0))),"",INDEX('Policy Characteristics'!D:D,MATCH($C763,'Policy Characteristics'!$C:$C,0)))</f>
        <v>Electrification + Hydrogen</v>
      </c>
      <c r="K763" s="427" t="str">
        <f>IF(ISBLANK(INDEX('Policy Characteristics'!E:E,MATCH($C763,'Policy Characteristics'!$C:$C,0))),"",INDEX('Policy Characteristics'!E:E,MATCH($C763,'Policy Characteristics'!$C:$C,0)))</f>
        <v>indst fuel type shifting</v>
      </c>
      <c r="L763" s="450">
        <f>IF(ISBLANK(INDEX('Policy Characteristics'!F:F,MATCH($C763,'Policy Characteristics'!$C:$C,0))),"",INDEX('Policy Characteristics'!F:F,MATCH($C763,'Policy Characteristics'!$C:$C,0)))</f>
        <v>0</v>
      </c>
      <c r="M763" s="450">
        <f>IF(ISBLANK(INDEX('Policy Characteristics'!G:G,MATCH($C763,'Policy Characteristics'!$C:$C,0))),"",INDEX('Policy Characteristics'!G:G,MATCH($C763,'Policy Characteristics'!$C:$C,0)))</f>
        <v>1</v>
      </c>
      <c r="N763" s="450">
        <f>IF(ISBLANK(INDEX('Policy Characteristics'!H:H,MATCH($C763,'Policy Characteristics'!$C:$C,0))),"",INDEX('Policy Characteristics'!H:H,MATCH($C763,'Policy Characteristics'!$C:$C,0)))</f>
        <v>0.01</v>
      </c>
      <c r="O763" s="427" t="str">
        <f>IF(ISBLANK(INDEX('Policy Characteristics'!I:I,MATCH($C763,'Policy Characteristics'!$C:$C,0))),"",INDEX('Policy Characteristics'!I:I,MATCH($C763,'Policy Characteristics'!$C:$C,0)))</f>
        <v>% of fuel shifted</v>
      </c>
      <c r="P763" s="42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3" s="427" t="str">
        <f>IF(ISBLANK(INDEX('Policy Characteristics'!K:K,MATCH($C763,'Policy Characteristics'!$C:$C,0))),"",INDEX('Policy Characteristics'!K:K,MATCH($C763,'Policy Characteristics'!$C:$C,0)))</f>
        <v>industry-ag-main.html#fuel-switching</v>
      </c>
      <c r="R763" s="427" t="str">
        <f>IF(ISBLANK(INDEX('Policy Characteristics'!L:L,MATCH($C763,'Policy Characteristics'!$C:$C,0))),"",INDEX('Policy Characteristics'!L:L,MATCH($C763,'Policy Characteristics'!$C:$C,0)))</f>
        <v>industry-elec-and-hydrogen.html</v>
      </c>
    </row>
    <row r="764" spans="1:18" x14ac:dyDescent="0.75">
      <c r="A764" s="427" t="str">
        <f>IF(ISBLANK(INDEX('Policy Characteristics'!A:A,MATCH($C764,'Policy Characteristics'!$C:$C,0))),"",INDEX('Policy Characteristics'!A:A,MATCH($C764,'Policy Characteristics'!$C:$C,0)))</f>
        <v>Industry</v>
      </c>
      <c r="B764" s="427" t="str">
        <f>IF(ISBLANK(INDEX('Policy Characteristics'!B:B,MATCH($C764,'Policy Characteristics'!$C:$C,0))),"",INDEX('Policy Characteristics'!B:B,MATCH($C764,'Policy Characteristics'!$C:$C,0)))</f>
        <v>Electrification + Hydrogen</v>
      </c>
      <c r="C764" s="431" t="str">
        <f t="shared" si="39"/>
        <v>Fraction of Industrial Fuel Use Shifted to Other Fuels</v>
      </c>
      <c r="D764" s="9" t="s">
        <v>3262</v>
      </c>
      <c r="E764" s="53" t="s">
        <v>2836</v>
      </c>
      <c r="F764" s="211" t="s">
        <v>3225</v>
      </c>
      <c r="G764" s="53" t="s">
        <v>3288</v>
      </c>
      <c r="H764" s="54">
        <v>1317</v>
      </c>
      <c r="I764" s="53" t="s">
        <v>45</v>
      </c>
      <c r="J764" s="429" t="str">
        <f>IF(ISBLANK(INDEX('Policy Characteristics'!D:D,MATCH($C764,'Policy Characteristics'!$C:$C,0))),"",INDEX('Policy Characteristics'!D:D,MATCH($C764,'Policy Characteristics'!$C:$C,0)))</f>
        <v>Electrification + Hydrogen</v>
      </c>
      <c r="K764" s="427" t="str">
        <f>IF(ISBLANK(INDEX('Policy Characteristics'!E:E,MATCH($C764,'Policy Characteristics'!$C:$C,0))),"",INDEX('Policy Characteristics'!E:E,MATCH($C764,'Policy Characteristics'!$C:$C,0)))</f>
        <v>indst fuel type shifting</v>
      </c>
      <c r="L764" s="450">
        <f>IF(ISBLANK(INDEX('Policy Characteristics'!F:F,MATCH($C764,'Policy Characteristics'!$C:$C,0))),"",INDEX('Policy Characteristics'!F:F,MATCH($C764,'Policy Characteristics'!$C:$C,0)))</f>
        <v>0</v>
      </c>
      <c r="M764" s="450">
        <f>IF(ISBLANK(INDEX('Policy Characteristics'!G:G,MATCH($C764,'Policy Characteristics'!$C:$C,0))),"",INDEX('Policy Characteristics'!G:G,MATCH($C764,'Policy Characteristics'!$C:$C,0)))</f>
        <v>1</v>
      </c>
      <c r="N764" s="450">
        <f>IF(ISBLANK(INDEX('Policy Characteristics'!H:H,MATCH($C764,'Policy Characteristics'!$C:$C,0))),"",INDEX('Policy Characteristics'!H:H,MATCH($C764,'Policy Characteristics'!$C:$C,0)))</f>
        <v>0.01</v>
      </c>
      <c r="O764" s="427" t="str">
        <f>IF(ISBLANK(INDEX('Policy Characteristics'!I:I,MATCH($C764,'Policy Characteristics'!$C:$C,0))),"",INDEX('Policy Characteristics'!I:I,MATCH($C764,'Policy Characteristics'!$C:$C,0)))</f>
        <v>% of fuel shifted</v>
      </c>
      <c r="P764" s="42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4" s="427" t="str">
        <f>IF(ISBLANK(INDEX('Policy Characteristics'!K:K,MATCH($C764,'Policy Characteristics'!$C:$C,0))),"",INDEX('Policy Characteristics'!K:K,MATCH($C764,'Policy Characteristics'!$C:$C,0)))</f>
        <v>industry-ag-main.html#fuel-switching</v>
      </c>
      <c r="R764" s="427" t="str">
        <f>IF(ISBLANK(INDEX('Policy Characteristics'!L:L,MATCH($C764,'Policy Characteristics'!$C:$C,0))),"",INDEX('Policy Characteristics'!L:L,MATCH($C764,'Policy Characteristics'!$C:$C,0)))</f>
        <v>industry-elec-and-hydrogen.html</v>
      </c>
    </row>
    <row r="765" spans="1:18" x14ac:dyDescent="0.75">
      <c r="A765" s="427" t="str">
        <f>IF(ISBLANK(INDEX('Policy Characteristics'!A:A,MATCH($C765,'Policy Characteristics'!$C:$C,0))),"",INDEX('Policy Characteristics'!A:A,MATCH($C765,'Policy Characteristics'!$C:$C,0)))</f>
        <v>Industry</v>
      </c>
      <c r="B765" s="427" t="str">
        <f>IF(ISBLANK(INDEX('Policy Characteristics'!B:B,MATCH($C765,'Policy Characteristics'!$C:$C,0))),"",INDEX('Policy Characteristics'!B:B,MATCH($C765,'Policy Characteristics'!$C:$C,0)))</f>
        <v>Electrification + Hydrogen</v>
      </c>
      <c r="C765" s="431" t="str">
        <f t="shared" si="39"/>
        <v>Fraction of Industrial Fuel Use Shifted to Other Fuels</v>
      </c>
      <c r="D765" s="9" t="s">
        <v>3263</v>
      </c>
      <c r="E765" s="53" t="s">
        <v>2480</v>
      </c>
      <c r="F765" s="211" t="s">
        <v>3226</v>
      </c>
      <c r="G765" s="53" t="s">
        <v>3279</v>
      </c>
      <c r="H765" s="54">
        <v>1318</v>
      </c>
      <c r="I765" s="53" t="s">
        <v>45</v>
      </c>
      <c r="J765" s="429" t="str">
        <f>IF(ISBLANK(INDEX('Policy Characteristics'!D:D,MATCH($C765,'Policy Characteristics'!$C:$C,0))),"",INDEX('Policy Characteristics'!D:D,MATCH($C765,'Policy Characteristics'!$C:$C,0)))</f>
        <v>Electrification + Hydrogen</v>
      </c>
      <c r="K765" s="427" t="str">
        <f>IF(ISBLANK(INDEX('Policy Characteristics'!E:E,MATCH($C765,'Policy Characteristics'!$C:$C,0))),"",INDEX('Policy Characteristics'!E:E,MATCH($C765,'Policy Characteristics'!$C:$C,0)))</f>
        <v>indst fuel type shifting</v>
      </c>
      <c r="L765" s="450">
        <f>IF(ISBLANK(INDEX('Policy Characteristics'!F:F,MATCH($C765,'Policy Characteristics'!$C:$C,0))),"",INDEX('Policy Characteristics'!F:F,MATCH($C765,'Policy Characteristics'!$C:$C,0)))</f>
        <v>0</v>
      </c>
      <c r="M765" s="450">
        <f>IF(ISBLANK(INDEX('Policy Characteristics'!G:G,MATCH($C765,'Policy Characteristics'!$C:$C,0))),"",INDEX('Policy Characteristics'!G:G,MATCH($C765,'Policy Characteristics'!$C:$C,0)))</f>
        <v>1</v>
      </c>
      <c r="N765" s="450">
        <f>IF(ISBLANK(INDEX('Policy Characteristics'!H:H,MATCH($C765,'Policy Characteristics'!$C:$C,0))),"",INDEX('Policy Characteristics'!H:H,MATCH($C765,'Policy Characteristics'!$C:$C,0)))</f>
        <v>0.01</v>
      </c>
      <c r="O765" s="427" t="str">
        <f>IF(ISBLANK(INDEX('Policy Characteristics'!I:I,MATCH($C765,'Policy Characteristics'!$C:$C,0))),"",INDEX('Policy Characteristics'!I:I,MATCH($C765,'Policy Characteristics'!$C:$C,0)))</f>
        <v>% of fuel shifted</v>
      </c>
      <c r="P765" s="42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5" s="427" t="str">
        <f>IF(ISBLANK(INDEX('Policy Characteristics'!K:K,MATCH($C765,'Policy Characteristics'!$C:$C,0))),"",INDEX('Policy Characteristics'!K:K,MATCH($C765,'Policy Characteristics'!$C:$C,0)))</f>
        <v>industry-ag-main.html#fuel-switching</v>
      </c>
      <c r="R765" s="427" t="str">
        <f>IF(ISBLANK(INDEX('Policy Characteristics'!L:L,MATCH($C765,'Policy Characteristics'!$C:$C,0))),"",INDEX('Policy Characteristics'!L:L,MATCH($C765,'Policy Characteristics'!$C:$C,0)))</f>
        <v>industry-elec-and-hydrogen.html</v>
      </c>
    </row>
    <row r="766" spans="1:18" x14ac:dyDescent="0.75">
      <c r="A766" s="427" t="str">
        <f>IF(ISBLANK(INDEX('Policy Characteristics'!A:A,MATCH($C766,'Policy Characteristics'!$C:$C,0))),"",INDEX('Policy Characteristics'!A:A,MATCH($C766,'Policy Characteristics'!$C:$C,0)))</f>
        <v>Industry</v>
      </c>
      <c r="B766" s="427" t="str">
        <f>IF(ISBLANK(INDEX('Policy Characteristics'!B:B,MATCH($C766,'Policy Characteristics'!$C:$C,0))),"",INDEX('Policy Characteristics'!B:B,MATCH($C766,'Policy Characteristics'!$C:$C,0)))</f>
        <v>Electrification + Hydrogen</v>
      </c>
      <c r="C766" s="431" t="str">
        <f t="shared" si="39"/>
        <v>Fraction of Industrial Fuel Use Shifted to Other Fuels</v>
      </c>
      <c r="D766" s="9" t="s">
        <v>3263</v>
      </c>
      <c r="E766" s="53" t="s">
        <v>2481</v>
      </c>
      <c r="F766" s="211" t="s">
        <v>3226</v>
      </c>
      <c r="G766" s="53" t="s">
        <v>3280</v>
      </c>
      <c r="H766" s="54">
        <v>1319</v>
      </c>
      <c r="I766" s="53" t="s">
        <v>46</v>
      </c>
      <c r="J766" s="429" t="str">
        <f>IF(ISBLANK(INDEX('Policy Characteristics'!D:D,MATCH($C766,'Policy Characteristics'!$C:$C,0))),"",INDEX('Policy Characteristics'!D:D,MATCH($C766,'Policy Characteristics'!$C:$C,0)))</f>
        <v>Electrification + Hydrogen</v>
      </c>
      <c r="K766" s="427" t="str">
        <f>IF(ISBLANK(INDEX('Policy Characteristics'!E:E,MATCH($C766,'Policy Characteristics'!$C:$C,0))),"",INDEX('Policy Characteristics'!E:E,MATCH($C766,'Policy Characteristics'!$C:$C,0)))</f>
        <v>indst fuel type shifting</v>
      </c>
      <c r="L766" s="450">
        <f>IF(ISBLANK(INDEX('Policy Characteristics'!F:F,MATCH($C766,'Policy Characteristics'!$C:$C,0))),"",INDEX('Policy Characteristics'!F:F,MATCH($C766,'Policy Characteristics'!$C:$C,0)))</f>
        <v>0</v>
      </c>
      <c r="M766" s="450">
        <f>IF(ISBLANK(INDEX('Policy Characteristics'!G:G,MATCH($C766,'Policy Characteristics'!$C:$C,0))),"",INDEX('Policy Characteristics'!G:G,MATCH($C766,'Policy Characteristics'!$C:$C,0)))</f>
        <v>1</v>
      </c>
      <c r="N766" s="450">
        <f>IF(ISBLANK(INDEX('Policy Characteristics'!H:H,MATCH($C766,'Policy Characteristics'!$C:$C,0))),"",INDEX('Policy Characteristics'!H:H,MATCH($C766,'Policy Characteristics'!$C:$C,0)))</f>
        <v>0.01</v>
      </c>
      <c r="O766" s="427" t="str">
        <f>IF(ISBLANK(INDEX('Policy Characteristics'!I:I,MATCH($C766,'Policy Characteristics'!$C:$C,0))),"",INDEX('Policy Characteristics'!I:I,MATCH($C766,'Policy Characteristics'!$C:$C,0)))</f>
        <v>% of fuel shifted</v>
      </c>
      <c r="P766" s="42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6" s="427" t="str">
        <f>IF(ISBLANK(INDEX('Policy Characteristics'!K:K,MATCH($C766,'Policy Characteristics'!$C:$C,0))),"",INDEX('Policy Characteristics'!K:K,MATCH($C766,'Policy Characteristics'!$C:$C,0)))</f>
        <v>industry-ag-main.html#fuel-switching</v>
      </c>
      <c r="R766" s="427" t="str">
        <f>IF(ISBLANK(INDEX('Policy Characteristics'!L:L,MATCH($C766,'Policy Characteristics'!$C:$C,0))),"",INDEX('Policy Characteristics'!L:L,MATCH($C766,'Policy Characteristics'!$C:$C,0)))</f>
        <v>industry-elec-and-hydrogen.html</v>
      </c>
    </row>
    <row r="767" spans="1:18" x14ac:dyDescent="0.75">
      <c r="A767" s="427" t="str">
        <f>IF(ISBLANK(INDEX('Policy Characteristics'!A:A,MATCH($C767,'Policy Characteristics'!$C:$C,0))),"",INDEX('Policy Characteristics'!A:A,MATCH($C767,'Policy Characteristics'!$C:$C,0)))</f>
        <v>Industry</v>
      </c>
      <c r="B767" s="427" t="str">
        <f>IF(ISBLANK(INDEX('Policy Characteristics'!B:B,MATCH($C767,'Policy Characteristics'!$C:$C,0))),"",INDEX('Policy Characteristics'!B:B,MATCH($C767,'Policy Characteristics'!$C:$C,0)))</f>
        <v>Electrification + Hydrogen</v>
      </c>
      <c r="C767" s="431" t="str">
        <f t="shared" si="39"/>
        <v>Fraction of Industrial Fuel Use Shifted to Other Fuels</v>
      </c>
      <c r="D767" s="9" t="s">
        <v>3263</v>
      </c>
      <c r="E767" s="53" t="s">
        <v>2482</v>
      </c>
      <c r="F767" s="211" t="s">
        <v>3226</v>
      </c>
      <c r="G767" s="53" t="s">
        <v>3281</v>
      </c>
      <c r="H767" s="54">
        <v>1320</v>
      </c>
      <c r="I767" s="53" t="s">
        <v>46</v>
      </c>
      <c r="J767" s="429" t="str">
        <f>IF(ISBLANK(INDEX('Policy Characteristics'!D:D,MATCH($C767,'Policy Characteristics'!$C:$C,0))),"",INDEX('Policy Characteristics'!D:D,MATCH($C767,'Policy Characteristics'!$C:$C,0)))</f>
        <v>Electrification + Hydrogen</v>
      </c>
      <c r="K767" s="427" t="str">
        <f>IF(ISBLANK(INDEX('Policy Characteristics'!E:E,MATCH($C767,'Policy Characteristics'!$C:$C,0))),"",INDEX('Policy Characteristics'!E:E,MATCH($C767,'Policy Characteristics'!$C:$C,0)))</f>
        <v>indst fuel type shifting</v>
      </c>
      <c r="L767" s="450">
        <f>IF(ISBLANK(INDEX('Policy Characteristics'!F:F,MATCH($C767,'Policy Characteristics'!$C:$C,0))),"",INDEX('Policy Characteristics'!F:F,MATCH($C767,'Policy Characteristics'!$C:$C,0)))</f>
        <v>0</v>
      </c>
      <c r="M767" s="450">
        <f>IF(ISBLANK(INDEX('Policy Characteristics'!G:G,MATCH($C767,'Policy Characteristics'!$C:$C,0))),"",INDEX('Policy Characteristics'!G:G,MATCH($C767,'Policy Characteristics'!$C:$C,0)))</f>
        <v>1</v>
      </c>
      <c r="N767" s="450">
        <f>IF(ISBLANK(INDEX('Policy Characteristics'!H:H,MATCH($C767,'Policy Characteristics'!$C:$C,0))),"",INDEX('Policy Characteristics'!H:H,MATCH($C767,'Policy Characteristics'!$C:$C,0)))</f>
        <v>0.01</v>
      </c>
      <c r="O767" s="427" t="str">
        <f>IF(ISBLANK(INDEX('Policy Characteristics'!I:I,MATCH($C767,'Policy Characteristics'!$C:$C,0))),"",INDEX('Policy Characteristics'!I:I,MATCH($C767,'Policy Characteristics'!$C:$C,0)))</f>
        <v>% of fuel shifted</v>
      </c>
      <c r="P767" s="42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7" s="427" t="str">
        <f>IF(ISBLANK(INDEX('Policy Characteristics'!K:K,MATCH($C767,'Policy Characteristics'!$C:$C,0))),"",INDEX('Policy Characteristics'!K:K,MATCH($C767,'Policy Characteristics'!$C:$C,0)))</f>
        <v>industry-ag-main.html#fuel-switching</v>
      </c>
      <c r="R767" s="427" t="str">
        <f>IF(ISBLANK(INDEX('Policy Characteristics'!L:L,MATCH($C767,'Policy Characteristics'!$C:$C,0))),"",INDEX('Policy Characteristics'!L:L,MATCH($C767,'Policy Characteristics'!$C:$C,0)))</f>
        <v>industry-elec-and-hydrogen.html</v>
      </c>
    </row>
    <row r="768" spans="1:18" x14ac:dyDescent="0.75">
      <c r="A768" s="427" t="str">
        <f>IF(ISBLANK(INDEX('Policy Characteristics'!A:A,MATCH($C768,'Policy Characteristics'!$C:$C,0))),"",INDEX('Policy Characteristics'!A:A,MATCH($C768,'Policy Characteristics'!$C:$C,0)))</f>
        <v>Industry</v>
      </c>
      <c r="B768" s="427" t="str">
        <f>IF(ISBLANK(INDEX('Policy Characteristics'!B:B,MATCH($C768,'Policy Characteristics'!$C:$C,0))),"",INDEX('Policy Characteristics'!B:B,MATCH($C768,'Policy Characteristics'!$C:$C,0)))</f>
        <v>Electrification + Hydrogen</v>
      </c>
      <c r="C768" s="431" t="str">
        <f t="shared" si="39"/>
        <v>Fraction of Industrial Fuel Use Shifted to Other Fuels</v>
      </c>
      <c r="D768" s="9" t="s">
        <v>3263</v>
      </c>
      <c r="E768" s="53" t="s">
        <v>2483</v>
      </c>
      <c r="F768" s="211" t="s">
        <v>3226</v>
      </c>
      <c r="G768" s="53" t="s">
        <v>3282</v>
      </c>
      <c r="H768" s="54">
        <v>1321</v>
      </c>
      <c r="I768" s="53" t="s">
        <v>46</v>
      </c>
      <c r="J768" s="429" t="str">
        <f>IF(ISBLANK(INDEX('Policy Characteristics'!D:D,MATCH($C768,'Policy Characteristics'!$C:$C,0))),"",INDEX('Policy Characteristics'!D:D,MATCH($C768,'Policy Characteristics'!$C:$C,0)))</f>
        <v>Electrification + Hydrogen</v>
      </c>
      <c r="K768" s="427" t="str">
        <f>IF(ISBLANK(INDEX('Policy Characteristics'!E:E,MATCH($C768,'Policy Characteristics'!$C:$C,0))),"",INDEX('Policy Characteristics'!E:E,MATCH($C768,'Policy Characteristics'!$C:$C,0)))</f>
        <v>indst fuel type shifting</v>
      </c>
      <c r="L768" s="450">
        <f>IF(ISBLANK(INDEX('Policy Characteristics'!F:F,MATCH($C768,'Policy Characteristics'!$C:$C,0))),"",INDEX('Policy Characteristics'!F:F,MATCH($C768,'Policy Characteristics'!$C:$C,0)))</f>
        <v>0</v>
      </c>
      <c r="M768" s="450">
        <f>IF(ISBLANK(INDEX('Policy Characteristics'!G:G,MATCH($C768,'Policy Characteristics'!$C:$C,0))),"",INDEX('Policy Characteristics'!G:G,MATCH($C768,'Policy Characteristics'!$C:$C,0)))</f>
        <v>1</v>
      </c>
      <c r="N768" s="450">
        <f>IF(ISBLANK(INDEX('Policy Characteristics'!H:H,MATCH($C768,'Policy Characteristics'!$C:$C,0))),"",INDEX('Policy Characteristics'!H:H,MATCH($C768,'Policy Characteristics'!$C:$C,0)))</f>
        <v>0.01</v>
      </c>
      <c r="O768" s="427" t="str">
        <f>IF(ISBLANK(INDEX('Policy Characteristics'!I:I,MATCH($C768,'Policy Characteristics'!$C:$C,0))),"",INDEX('Policy Characteristics'!I:I,MATCH($C768,'Policy Characteristics'!$C:$C,0)))</f>
        <v>% of fuel shifted</v>
      </c>
      <c r="P768" s="42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8" s="427" t="str">
        <f>IF(ISBLANK(INDEX('Policy Characteristics'!K:K,MATCH($C768,'Policy Characteristics'!$C:$C,0))),"",INDEX('Policy Characteristics'!K:K,MATCH($C768,'Policy Characteristics'!$C:$C,0)))</f>
        <v>industry-ag-main.html#fuel-switching</v>
      </c>
      <c r="R768" s="427" t="str">
        <f>IF(ISBLANK(INDEX('Policy Characteristics'!L:L,MATCH($C768,'Policy Characteristics'!$C:$C,0))),"",INDEX('Policy Characteristics'!L:L,MATCH($C768,'Policy Characteristics'!$C:$C,0)))</f>
        <v>industry-elec-and-hydrogen.html</v>
      </c>
    </row>
    <row r="769" spans="1:18" x14ac:dyDescent="0.75">
      <c r="A769" s="427" t="str">
        <f>IF(ISBLANK(INDEX('Policy Characteristics'!A:A,MATCH($C769,'Policy Characteristics'!$C:$C,0))),"",INDEX('Policy Characteristics'!A:A,MATCH($C769,'Policy Characteristics'!$C:$C,0)))</f>
        <v>Industry</v>
      </c>
      <c r="B769" s="427" t="str">
        <f>IF(ISBLANK(INDEX('Policy Characteristics'!B:B,MATCH($C769,'Policy Characteristics'!$C:$C,0))),"",INDEX('Policy Characteristics'!B:B,MATCH($C769,'Policy Characteristics'!$C:$C,0)))</f>
        <v>Electrification + Hydrogen</v>
      </c>
      <c r="C769" s="431" t="str">
        <f t="shared" si="39"/>
        <v>Fraction of Industrial Fuel Use Shifted to Other Fuels</v>
      </c>
      <c r="D769" s="9" t="s">
        <v>3263</v>
      </c>
      <c r="E769" s="53" t="s">
        <v>2484</v>
      </c>
      <c r="F769" s="211" t="s">
        <v>3226</v>
      </c>
      <c r="G769" s="53" t="s">
        <v>3283</v>
      </c>
      <c r="H769" s="54">
        <v>1322</v>
      </c>
      <c r="I769" s="53" t="s">
        <v>46</v>
      </c>
      <c r="J769" s="429" t="str">
        <f>IF(ISBLANK(INDEX('Policy Characteristics'!D:D,MATCH($C769,'Policy Characteristics'!$C:$C,0))),"",INDEX('Policy Characteristics'!D:D,MATCH($C769,'Policy Characteristics'!$C:$C,0)))</f>
        <v>Electrification + Hydrogen</v>
      </c>
      <c r="K769" s="427" t="str">
        <f>IF(ISBLANK(INDEX('Policy Characteristics'!E:E,MATCH($C769,'Policy Characteristics'!$C:$C,0))),"",INDEX('Policy Characteristics'!E:E,MATCH($C769,'Policy Characteristics'!$C:$C,0)))</f>
        <v>indst fuel type shifting</v>
      </c>
      <c r="L769" s="450">
        <f>IF(ISBLANK(INDEX('Policy Characteristics'!F:F,MATCH($C769,'Policy Characteristics'!$C:$C,0))),"",INDEX('Policy Characteristics'!F:F,MATCH($C769,'Policy Characteristics'!$C:$C,0)))</f>
        <v>0</v>
      </c>
      <c r="M769" s="450">
        <f>IF(ISBLANK(INDEX('Policy Characteristics'!G:G,MATCH($C769,'Policy Characteristics'!$C:$C,0))),"",INDEX('Policy Characteristics'!G:G,MATCH($C769,'Policy Characteristics'!$C:$C,0)))</f>
        <v>1</v>
      </c>
      <c r="N769" s="450">
        <f>IF(ISBLANK(INDEX('Policy Characteristics'!H:H,MATCH($C769,'Policy Characteristics'!$C:$C,0))),"",INDEX('Policy Characteristics'!H:H,MATCH($C769,'Policy Characteristics'!$C:$C,0)))</f>
        <v>0.01</v>
      </c>
      <c r="O769" s="427" t="str">
        <f>IF(ISBLANK(INDEX('Policy Characteristics'!I:I,MATCH($C769,'Policy Characteristics'!$C:$C,0))),"",INDEX('Policy Characteristics'!I:I,MATCH($C769,'Policy Characteristics'!$C:$C,0)))</f>
        <v>% of fuel shifted</v>
      </c>
      <c r="P769" s="42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9" s="427" t="str">
        <f>IF(ISBLANK(INDEX('Policy Characteristics'!K:K,MATCH($C769,'Policy Characteristics'!$C:$C,0))),"",INDEX('Policy Characteristics'!K:K,MATCH($C769,'Policy Characteristics'!$C:$C,0)))</f>
        <v>industry-ag-main.html#fuel-switching</v>
      </c>
      <c r="R769" s="427" t="str">
        <f>IF(ISBLANK(INDEX('Policy Characteristics'!L:L,MATCH($C769,'Policy Characteristics'!$C:$C,0))),"",INDEX('Policy Characteristics'!L:L,MATCH($C769,'Policy Characteristics'!$C:$C,0)))</f>
        <v>industry-elec-and-hydrogen.html</v>
      </c>
    </row>
    <row r="770" spans="1:18" x14ac:dyDescent="0.75">
      <c r="A770" s="427" t="str">
        <f>IF(ISBLANK(INDEX('Policy Characteristics'!A:A,MATCH($C770,'Policy Characteristics'!$C:$C,0))),"",INDEX('Policy Characteristics'!A:A,MATCH($C770,'Policy Characteristics'!$C:$C,0)))</f>
        <v>Industry</v>
      </c>
      <c r="B770" s="427" t="str">
        <f>IF(ISBLANK(INDEX('Policy Characteristics'!B:B,MATCH($C770,'Policy Characteristics'!$C:$C,0))),"",INDEX('Policy Characteristics'!B:B,MATCH($C770,'Policy Characteristics'!$C:$C,0)))</f>
        <v>Electrification + Hydrogen</v>
      </c>
      <c r="C770" s="431" t="str">
        <f t="shared" si="39"/>
        <v>Fraction of Industrial Fuel Use Shifted to Other Fuels</v>
      </c>
      <c r="D770" s="9" t="s">
        <v>3263</v>
      </c>
      <c r="E770" s="53" t="s">
        <v>2485</v>
      </c>
      <c r="F770" s="211" t="s">
        <v>3226</v>
      </c>
      <c r="G770" s="53" t="s">
        <v>3284</v>
      </c>
      <c r="H770" s="54">
        <v>1323</v>
      </c>
      <c r="I770" s="53" t="s">
        <v>46</v>
      </c>
      <c r="J770" s="429" t="str">
        <f>IF(ISBLANK(INDEX('Policy Characteristics'!D:D,MATCH($C770,'Policy Characteristics'!$C:$C,0))),"",INDEX('Policy Characteristics'!D:D,MATCH($C770,'Policy Characteristics'!$C:$C,0)))</f>
        <v>Electrification + Hydrogen</v>
      </c>
      <c r="K770" s="427" t="str">
        <f>IF(ISBLANK(INDEX('Policy Characteristics'!E:E,MATCH($C770,'Policy Characteristics'!$C:$C,0))),"",INDEX('Policy Characteristics'!E:E,MATCH($C770,'Policy Characteristics'!$C:$C,0)))</f>
        <v>indst fuel type shifting</v>
      </c>
      <c r="L770" s="450">
        <f>IF(ISBLANK(INDEX('Policy Characteristics'!F:F,MATCH($C770,'Policy Characteristics'!$C:$C,0))),"",INDEX('Policy Characteristics'!F:F,MATCH($C770,'Policy Characteristics'!$C:$C,0)))</f>
        <v>0</v>
      </c>
      <c r="M770" s="450">
        <f>IF(ISBLANK(INDEX('Policy Characteristics'!G:G,MATCH($C770,'Policy Characteristics'!$C:$C,0))),"",INDEX('Policy Characteristics'!G:G,MATCH($C770,'Policy Characteristics'!$C:$C,0)))</f>
        <v>1</v>
      </c>
      <c r="N770" s="450">
        <f>IF(ISBLANK(INDEX('Policy Characteristics'!H:H,MATCH($C770,'Policy Characteristics'!$C:$C,0))),"",INDEX('Policy Characteristics'!H:H,MATCH($C770,'Policy Characteristics'!$C:$C,0)))</f>
        <v>0.01</v>
      </c>
      <c r="O770" s="427" t="str">
        <f>IF(ISBLANK(INDEX('Policy Characteristics'!I:I,MATCH($C770,'Policy Characteristics'!$C:$C,0))),"",INDEX('Policy Characteristics'!I:I,MATCH($C770,'Policy Characteristics'!$C:$C,0)))</f>
        <v>% of fuel shifted</v>
      </c>
      <c r="P770" s="42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0" s="427" t="str">
        <f>IF(ISBLANK(INDEX('Policy Characteristics'!K:K,MATCH($C770,'Policy Characteristics'!$C:$C,0))),"",INDEX('Policy Characteristics'!K:K,MATCH($C770,'Policy Characteristics'!$C:$C,0)))</f>
        <v>industry-ag-main.html#fuel-switching</v>
      </c>
      <c r="R770" s="427" t="str">
        <f>IF(ISBLANK(INDEX('Policy Characteristics'!L:L,MATCH($C770,'Policy Characteristics'!$C:$C,0))),"",INDEX('Policy Characteristics'!L:L,MATCH($C770,'Policy Characteristics'!$C:$C,0)))</f>
        <v>industry-elec-and-hydrogen.html</v>
      </c>
    </row>
    <row r="771" spans="1:18" x14ac:dyDescent="0.75">
      <c r="A771" s="427" t="str">
        <f>IF(ISBLANK(INDEX('Policy Characteristics'!A:A,MATCH($C771,'Policy Characteristics'!$C:$C,0))),"",INDEX('Policy Characteristics'!A:A,MATCH($C771,'Policy Characteristics'!$C:$C,0)))</f>
        <v>Industry</v>
      </c>
      <c r="B771" s="427" t="str">
        <f>IF(ISBLANK(INDEX('Policy Characteristics'!B:B,MATCH($C771,'Policy Characteristics'!$C:$C,0))),"",INDEX('Policy Characteristics'!B:B,MATCH($C771,'Policy Characteristics'!$C:$C,0)))</f>
        <v>Electrification + Hydrogen</v>
      </c>
      <c r="C771" s="431" t="str">
        <f t="shared" si="39"/>
        <v>Fraction of Industrial Fuel Use Shifted to Other Fuels</v>
      </c>
      <c r="D771" s="9" t="s">
        <v>3263</v>
      </c>
      <c r="E771" s="53" t="s">
        <v>2837</v>
      </c>
      <c r="F771" s="211" t="s">
        <v>3226</v>
      </c>
      <c r="G771" s="53" t="s">
        <v>3285</v>
      </c>
      <c r="H771" s="54">
        <v>1324</v>
      </c>
      <c r="I771" s="53" t="s">
        <v>46</v>
      </c>
      <c r="J771" s="429" t="str">
        <f>IF(ISBLANK(INDEX('Policy Characteristics'!D:D,MATCH($C771,'Policy Characteristics'!$C:$C,0))),"",INDEX('Policy Characteristics'!D:D,MATCH($C771,'Policy Characteristics'!$C:$C,0)))</f>
        <v>Electrification + Hydrogen</v>
      </c>
      <c r="K771" s="427" t="str">
        <f>IF(ISBLANK(INDEX('Policy Characteristics'!E:E,MATCH($C771,'Policy Characteristics'!$C:$C,0))),"",INDEX('Policy Characteristics'!E:E,MATCH($C771,'Policy Characteristics'!$C:$C,0)))</f>
        <v>indst fuel type shifting</v>
      </c>
      <c r="L771" s="450">
        <f>IF(ISBLANK(INDEX('Policy Characteristics'!F:F,MATCH($C771,'Policy Characteristics'!$C:$C,0))),"",INDEX('Policy Characteristics'!F:F,MATCH($C771,'Policy Characteristics'!$C:$C,0)))</f>
        <v>0</v>
      </c>
      <c r="M771" s="450">
        <f>IF(ISBLANK(INDEX('Policy Characteristics'!G:G,MATCH($C771,'Policy Characteristics'!$C:$C,0))),"",INDEX('Policy Characteristics'!G:G,MATCH($C771,'Policy Characteristics'!$C:$C,0)))</f>
        <v>1</v>
      </c>
      <c r="N771" s="450">
        <f>IF(ISBLANK(INDEX('Policy Characteristics'!H:H,MATCH($C771,'Policy Characteristics'!$C:$C,0))),"",INDEX('Policy Characteristics'!H:H,MATCH($C771,'Policy Characteristics'!$C:$C,0)))</f>
        <v>0.01</v>
      </c>
      <c r="O771" s="427" t="str">
        <f>IF(ISBLANK(INDEX('Policy Characteristics'!I:I,MATCH($C771,'Policy Characteristics'!$C:$C,0))),"",INDEX('Policy Characteristics'!I:I,MATCH($C771,'Policy Characteristics'!$C:$C,0)))</f>
        <v>% of fuel shifted</v>
      </c>
      <c r="P771" s="42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1" s="427" t="str">
        <f>IF(ISBLANK(INDEX('Policy Characteristics'!K:K,MATCH($C771,'Policy Characteristics'!$C:$C,0))),"",INDEX('Policy Characteristics'!K:K,MATCH($C771,'Policy Characteristics'!$C:$C,0)))</f>
        <v>industry-ag-main.html#fuel-switching</v>
      </c>
      <c r="R771" s="427" t="str">
        <f>IF(ISBLANK(INDEX('Policy Characteristics'!L:L,MATCH($C771,'Policy Characteristics'!$C:$C,0))),"",INDEX('Policy Characteristics'!L:L,MATCH($C771,'Policy Characteristics'!$C:$C,0)))</f>
        <v>industry-elec-and-hydrogen.html</v>
      </c>
    </row>
    <row r="772" spans="1:18" x14ac:dyDescent="0.75">
      <c r="A772" s="427" t="str">
        <f>IF(ISBLANK(INDEX('Policy Characteristics'!A:A,MATCH($C772,'Policy Characteristics'!$C:$C,0))),"",INDEX('Policy Characteristics'!A:A,MATCH($C772,'Policy Characteristics'!$C:$C,0)))</f>
        <v>Industry</v>
      </c>
      <c r="B772" s="427" t="str">
        <f>IF(ISBLANK(INDEX('Policy Characteristics'!B:B,MATCH($C772,'Policy Characteristics'!$C:$C,0))),"",INDEX('Policy Characteristics'!B:B,MATCH($C772,'Policy Characteristics'!$C:$C,0)))</f>
        <v>Electrification + Hydrogen</v>
      </c>
      <c r="C772" s="431" t="str">
        <f t="shared" si="39"/>
        <v>Fraction of Industrial Fuel Use Shifted to Other Fuels</v>
      </c>
      <c r="D772" s="9" t="s">
        <v>3263</v>
      </c>
      <c r="E772" s="53" t="s">
        <v>2838</v>
      </c>
      <c r="F772" s="211" t="s">
        <v>3226</v>
      </c>
      <c r="G772" s="53" t="s">
        <v>3286</v>
      </c>
      <c r="H772" s="54">
        <v>1325</v>
      </c>
      <c r="I772" s="53" t="s">
        <v>46</v>
      </c>
      <c r="J772" s="429" t="str">
        <f>IF(ISBLANK(INDEX('Policy Characteristics'!D:D,MATCH($C772,'Policy Characteristics'!$C:$C,0))),"",INDEX('Policy Characteristics'!D:D,MATCH($C772,'Policy Characteristics'!$C:$C,0)))</f>
        <v>Electrification + Hydrogen</v>
      </c>
      <c r="K772" s="427" t="str">
        <f>IF(ISBLANK(INDEX('Policy Characteristics'!E:E,MATCH($C772,'Policy Characteristics'!$C:$C,0))),"",INDEX('Policy Characteristics'!E:E,MATCH($C772,'Policy Characteristics'!$C:$C,0)))</f>
        <v>indst fuel type shifting</v>
      </c>
      <c r="L772" s="450">
        <f>IF(ISBLANK(INDEX('Policy Characteristics'!F:F,MATCH($C772,'Policy Characteristics'!$C:$C,0))),"",INDEX('Policy Characteristics'!F:F,MATCH($C772,'Policy Characteristics'!$C:$C,0)))</f>
        <v>0</v>
      </c>
      <c r="M772" s="450">
        <f>IF(ISBLANK(INDEX('Policy Characteristics'!G:G,MATCH($C772,'Policy Characteristics'!$C:$C,0))),"",INDEX('Policy Characteristics'!G:G,MATCH($C772,'Policy Characteristics'!$C:$C,0)))</f>
        <v>1</v>
      </c>
      <c r="N772" s="450">
        <f>IF(ISBLANK(INDEX('Policy Characteristics'!H:H,MATCH($C772,'Policy Characteristics'!$C:$C,0))),"",INDEX('Policy Characteristics'!H:H,MATCH($C772,'Policy Characteristics'!$C:$C,0)))</f>
        <v>0.01</v>
      </c>
      <c r="O772" s="427" t="str">
        <f>IF(ISBLANK(INDEX('Policy Characteristics'!I:I,MATCH($C772,'Policy Characteristics'!$C:$C,0))),"",INDEX('Policy Characteristics'!I:I,MATCH($C772,'Policy Characteristics'!$C:$C,0)))</f>
        <v>% of fuel shifted</v>
      </c>
      <c r="P772" s="42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2" s="427" t="str">
        <f>IF(ISBLANK(INDEX('Policy Characteristics'!K:K,MATCH($C772,'Policy Characteristics'!$C:$C,0))),"",INDEX('Policy Characteristics'!K:K,MATCH($C772,'Policy Characteristics'!$C:$C,0)))</f>
        <v>industry-ag-main.html#fuel-switching</v>
      </c>
      <c r="R772" s="427" t="str">
        <f>IF(ISBLANK(INDEX('Policy Characteristics'!L:L,MATCH($C772,'Policy Characteristics'!$C:$C,0))),"",INDEX('Policy Characteristics'!L:L,MATCH($C772,'Policy Characteristics'!$C:$C,0)))</f>
        <v>industry-elec-and-hydrogen.html</v>
      </c>
    </row>
    <row r="773" spans="1:18" x14ac:dyDescent="0.75">
      <c r="A773" s="427" t="str">
        <f>IF(ISBLANK(INDEX('Policy Characteristics'!A:A,MATCH($C773,'Policy Characteristics'!$C:$C,0))),"",INDEX('Policy Characteristics'!A:A,MATCH($C773,'Policy Characteristics'!$C:$C,0)))</f>
        <v>Industry</v>
      </c>
      <c r="B773" s="427" t="str">
        <f>IF(ISBLANK(INDEX('Policy Characteristics'!B:B,MATCH($C773,'Policy Characteristics'!$C:$C,0))),"",INDEX('Policy Characteristics'!B:B,MATCH($C773,'Policy Characteristics'!$C:$C,0)))</f>
        <v>Electrification + Hydrogen</v>
      </c>
      <c r="C773" s="431" t="str">
        <f t="shared" si="39"/>
        <v>Fraction of Industrial Fuel Use Shifted to Other Fuels</v>
      </c>
      <c r="D773" s="9" t="s">
        <v>3263</v>
      </c>
      <c r="E773" s="53" t="s">
        <v>2839</v>
      </c>
      <c r="F773" s="211" t="s">
        <v>3226</v>
      </c>
      <c r="G773" s="53" t="s">
        <v>3287</v>
      </c>
      <c r="H773" s="54">
        <v>1326</v>
      </c>
      <c r="I773" s="53" t="s">
        <v>46</v>
      </c>
      <c r="J773" s="429" t="str">
        <f>IF(ISBLANK(INDEX('Policy Characteristics'!D:D,MATCH($C773,'Policy Characteristics'!$C:$C,0))),"",INDEX('Policy Characteristics'!D:D,MATCH($C773,'Policy Characteristics'!$C:$C,0)))</f>
        <v>Electrification + Hydrogen</v>
      </c>
      <c r="K773" s="427" t="str">
        <f>IF(ISBLANK(INDEX('Policy Characteristics'!E:E,MATCH($C773,'Policy Characteristics'!$C:$C,0))),"",INDEX('Policy Characteristics'!E:E,MATCH($C773,'Policy Characteristics'!$C:$C,0)))</f>
        <v>indst fuel type shifting</v>
      </c>
      <c r="L773" s="450">
        <f>IF(ISBLANK(INDEX('Policy Characteristics'!F:F,MATCH($C773,'Policy Characteristics'!$C:$C,0))),"",INDEX('Policy Characteristics'!F:F,MATCH($C773,'Policy Characteristics'!$C:$C,0)))</f>
        <v>0</v>
      </c>
      <c r="M773" s="450">
        <f>IF(ISBLANK(INDEX('Policy Characteristics'!G:G,MATCH($C773,'Policy Characteristics'!$C:$C,0))),"",INDEX('Policy Characteristics'!G:G,MATCH($C773,'Policy Characteristics'!$C:$C,0)))</f>
        <v>1</v>
      </c>
      <c r="N773" s="450">
        <f>IF(ISBLANK(INDEX('Policy Characteristics'!H:H,MATCH($C773,'Policy Characteristics'!$C:$C,0))),"",INDEX('Policy Characteristics'!H:H,MATCH($C773,'Policy Characteristics'!$C:$C,0)))</f>
        <v>0.01</v>
      </c>
      <c r="O773" s="427" t="str">
        <f>IF(ISBLANK(INDEX('Policy Characteristics'!I:I,MATCH($C773,'Policy Characteristics'!$C:$C,0))),"",INDEX('Policy Characteristics'!I:I,MATCH($C773,'Policy Characteristics'!$C:$C,0)))</f>
        <v>% of fuel shifted</v>
      </c>
      <c r="P773" s="42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3" s="427" t="str">
        <f>IF(ISBLANK(INDEX('Policy Characteristics'!K:K,MATCH($C773,'Policy Characteristics'!$C:$C,0))),"",INDEX('Policy Characteristics'!K:K,MATCH($C773,'Policy Characteristics'!$C:$C,0)))</f>
        <v>industry-ag-main.html#fuel-switching</v>
      </c>
      <c r="R773" s="427" t="str">
        <f>IF(ISBLANK(INDEX('Policy Characteristics'!L:L,MATCH($C773,'Policy Characteristics'!$C:$C,0))),"",INDEX('Policy Characteristics'!L:L,MATCH($C773,'Policy Characteristics'!$C:$C,0)))</f>
        <v>industry-elec-and-hydrogen.html</v>
      </c>
    </row>
    <row r="774" spans="1:18" x14ac:dyDescent="0.75">
      <c r="A774" s="427" t="str">
        <f>IF(ISBLANK(INDEX('Policy Characteristics'!A:A,MATCH($C774,'Policy Characteristics'!$C:$C,0))),"",INDEX('Policy Characteristics'!A:A,MATCH($C774,'Policy Characteristics'!$C:$C,0)))</f>
        <v>Industry</v>
      </c>
      <c r="B774" s="427" t="str">
        <f>IF(ISBLANK(INDEX('Policy Characteristics'!B:B,MATCH($C774,'Policy Characteristics'!$C:$C,0))),"",INDEX('Policy Characteristics'!B:B,MATCH($C774,'Policy Characteristics'!$C:$C,0)))</f>
        <v>Electrification + Hydrogen</v>
      </c>
      <c r="C774" s="431" t="str">
        <f t="shared" si="39"/>
        <v>Fraction of Industrial Fuel Use Shifted to Other Fuels</v>
      </c>
      <c r="D774" s="9" t="s">
        <v>3263</v>
      </c>
      <c r="E774" s="53" t="s">
        <v>2836</v>
      </c>
      <c r="F774" s="211" t="s">
        <v>3226</v>
      </c>
      <c r="G774" s="53" t="s">
        <v>3288</v>
      </c>
      <c r="H774" s="54">
        <v>1327</v>
      </c>
      <c r="I774" s="53" t="s">
        <v>45</v>
      </c>
      <c r="J774" s="429" t="str">
        <f>IF(ISBLANK(INDEX('Policy Characteristics'!D:D,MATCH($C774,'Policy Characteristics'!$C:$C,0))),"",INDEX('Policy Characteristics'!D:D,MATCH($C774,'Policy Characteristics'!$C:$C,0)))</f>
        <v>Electrification + Hydrogen</v>
      </c>
      <c r="K774" s="427" t="str">
        <f>IF(ISBLANK(INDEX('Policy Characteristics'!E:E,MATCH($C774,'Policy Characteristics'!$C:$C,0))),"",INDEX('Policy Characteristics'!E:E,MATCH($C774,'Policy Characteristics'!$C:$C,0)))</f>
        <v>indst fuel type shifting</v>
      </c>
      <c r="L774" s="450">
        <f>IF(ISBLANK(INDEX('Policy Characteristics'!F:F,MATCH($C774,'Policy Characteristics'!$C:$C,0))),"",INDEX('Policy Characteristics'!F:F,MATCH($C774,'Policy Characteristics'!$C:$C,0)))</f>
        <v>0</v>
      </c>
      <c r="M774" s="450">
        <f>IF(ISBLANK(INDEX('Policy Characteristics'!G:G,MATCH($C774,'Policy Characteristics'!$C:$C,0))),"",INDEX('Policy Characteristics'!G:G,MATCH($C774,'Policy Characteristics'!$C:$C,0)))</f>
        <v>1</v>
      </c>
      <c r="N774" s="450">
        <f>IF(ISBLANK(INDEX('Policy Characteristics'!H:H,MATCH($C774,'Policy Characteristics'!$C:$C,0))),"",INDEX('Policy Characteristics'!H:H,MATCH($C774,'Policy Characteristics'!$C:$C,0)))</f>
        <v>0.01</v>
      </c>
      <c r="O774" s="427" t="str">
        <f>IF(ISBLANK(INDEX('Policy Characteristics'!I:I,MATCH($C774,'Policy Characteristics'!$C:$C,0))),"",INDEX('Policy Characteristics'!I:I,MATCH($C774,'Policy Characteristics'!$C:$C,0)))</f>
        <v>% of fuel shifted</v>
      </c>
      <c r="P774" s="42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4" s="427" t="str">
        <f>IF(ISBLANK(INDEX('Policy Characteristics'!K:K,MATCH($C774,'Policy Characteristics'!$C:$C,0))),"",INDEX('Policy Characteristics'!K:K,MATCH($C774,'Policy Characteristics'!$C:$C,0)))</f>
        <v>industry-ag-main.html#fuel-switching</v>
      </c>
      <c r="R774" s="427" t="str">
        <f>IF(ISBLANK(INDEX('Policy Characteristics'!L:L,MATCH($C774,'Policy Characteristics'!$C:$C,0))),"",INDEX('Policy Characteristics'!L:L,MATCH($C774,'Policy Characteristics'!$C:$C,0)))</f>
        <v>industry-elec-and-hydrogen.html</v>
      </c>
    </row>
    <row r="775" spans="1:18" x14ac:dyDescent="0.75">
      <c r="A775" s="427" t="str">
        <f>IF(ISBLANK(INDEX('Policy Characteristics'!A:A,MATCH($C775,'Policy Characteristics'!$C:$C,0))),"",INDEX('Policy Characteristics'!A:A,MATCH($C775,'Policy Characteristics'!$C:$C,0)))</f>
        <v>Industry</v>
      </c>
      <c r="B775" s="427" t="str">
        <f>IF(ISBLANK(INDEX('Policy Characteristics'!B:B,MATCH($C775,'Policy Characteristics'!$C:$C,0))),"",INDEX('Policy Characteristics'!B:B,MATCH($C775,'Policy Characteristics'!$C:$C,0)))</f>
        <v>Electrification + Hydrogen</v>
      </c>
      <c r="C775" s="431" t="str">
        <f t="shared" si="39"/>
        <v>Fraction of Industrial Fuel Use Shifted to Other Fuels</v>
      </c>
      <c r="D775" s="9" t="s">
        <v>3264</v>
      </c>
      <c r="E775" s="53" t="s">
        <v>2480</v>
      </c>
      <c r="F775" s="211" t="s">
        <v>3227</v>
      </c>
      <c r="G775" s="53" t="s">
        <v>3279</v>
      </c>
      <c r="H775" s="54">
        <v>1328</v>
      </c>
      <c r="I775" s="53" t="s">
        <v>45</v>
      </c>
      <c r="J775" s="429" t="str">
        <f>IF(ISBLANK(INDEX('Policy Characteristics'!D:D,MATCH($C775,'Policy Characteristics'!$C:$C,0))),"",INDEX('Policy Characteristics'!D:D,MATCH($C775,'Policy Characteristics'!$C:$C,0)))</f>
        <v>Electrification + Hydrogen</v>
      </c>
      <c r="K775" s="427" t="str">
        <f>IF(ISBLANK(INDEX('Policy Characteristics'!E:E,MATCH($C775,'Policy Characteristics'!$C:$C,0))),"",INDEX('Policy Characteristics'!E:E,MATCH($C775,'Policy Characteristics'!$C:$C,0)))</f>
        <v>indst fuel type shifting</v>
      </c>
      <c r="L775" s="450">
        <f>IF(ISBLANK(INDEX('Policy Characteristics'!F:F,MATCH($C775,'Policy Characteristics'!$C:$C,0))),"",INDEX('Policy Characteristics'!F:F,MATCH($C775,'Policy Characteristics'!$C:$C,0)))</f>
        <v>0</v>
      </c>
      <c r="M775" s="450">
        <f>IF(ISBLANK(INDEX('Policy Characteristics'!G:G,MATCH($C775,'Policy Characteristics'!$C:$C,0))),"",INDEX('Policy Characteristics'!G:G,MATCH($C775,'Policy Characteristics'!$C:$C,0)))</f>
        <v>1</v>
      </c>
      <c r="N775" s="450">
        <f>IF(ISBLANK(INDEX('Policy Characteristics'!H:H,MATCH($C775,'Policy Characteristics'!$C:$C,0))),"",INDEX('Policy Characteristics'!H:H,MATCH($C775,'Policy Characteristics'!$C:$C,0)))</f>
        <v>0.01</v>
      </c>
      <c r="O775" s="427" t="str">
        <f>IF(ISBLANK(INDEX('Policy Characteristics'!I:I,MATCH($C775,'Policy Characteristics'!$C:$C,0))),"",INDEX('Policy Characteristics'!I:I,MATCH($C775,'Policy Characteristics'!$C:$C,0)))</f>
        <v>% of fuel shifted</v>
      </c>
      <c r="P775" s="42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5" s="427" t="str">
        <f>IF(ISBLANK(INDEX('Policy Characteristics'!K:K,MATCH($C775,'Policy Characteristics'!$C:$C,0))),"",INDEX('Policy Characteristics'!K:K,MATCH($C775,'Policy Characteristics'!$C:$C,0)))</f>
        <v>industry-ag-main.html#fuel-switching</v>
      </c>
      <c r="R775" s="427" t="str">
        <f>IF(ISBLANK(INDEX('Policy Characteristics'!L:L,MATCH($C775,'Policy Characteristics'!$C:$C,0))),"",INDEX('Policy Characteristics'!L:L,MATCH($C775,'Policy Characteristics'!$C:$C,0)))</f>
        <v>industry-elec-and-hydrogen.html</v>
      </c>
    </row>
    <row r="776" spans="1:18" x14ac:dyDescent="0.75">
      <c r="A776" s="427" t="str">
        <f>IF(ISBLANK(INDEX('Policy Characteristics'!A:A,MATCH($C776,'Policy Characteristics'!$C:$C,0))),"",INDEX('Policy Characteristics'!A:A,MATCH($C776,'Policy Characteristics'!$C:$C,0)))</f>
        <v>Industry</v>
      </c>
      <c r="B776" s="427" t="str">
        <f>IF(ISBLANK(INDEX('Policy Characteristics'!B:B,MATCH($C776,'Policy Characteristics'!$C:$C,0))),"",INDEX('Policy Characteristics'!B:B,MATCH($C776,'Policy Characteristics'!$C:$C,0)))</f>
        <v>Electrification + Hydrogen</v>
      </c>
      <c r="C776" s="431" t="str">
        <f t="shared" si="39"/>
        <v>Fraction of Industrial Fuel Use Shifted to Other Fuels</v>
      </c>
      <c r="D776" s="9" t="s">
        <v>3264</v>
      </c>
      <c r="E776" s="53" t="s">
        <v>2481</v>
      </c>
      <c r="F776" s="211" t="s">
        <v>3227</v>
      </c>
      <c r="G776" s="53" t="s">
        <v>3280</v>
      </c>
      <c r="H776" s="54">
        <v>1329</v>
      </c>
      <c r="I776" s="53" t="s">
        <v>46</v>
      </c>
      <c r="J776" s="429" t="str">
        <f>IF(ISBLANK(INDEX('Policy Characteristics'!D:D,MATCH($C776,'Policy Characteristics'!$C:$C,0))),"",INDEX('Policy Characteristics'!D:D,MATCH($C776,'Policy Characteristics'!$C:$C,0)))</f>
        <v>Electrification + Hydrogen</v>
      </c>
      <c r="K776" s="427" t="str">
        <f>IF(ISBLANK(INDEX('Policy Characteristics'!E:E,MATCH($C776,'Policy Characteristics'!$C:$C,0))),"",INDEX('Policy Characteristics'!E:E,MATCH($C776,'Policy Characteristics'!$C:$C,0)))</f>
        <v>indst fuel type shifting</v>
      </c>
      <c r="L776" s="450">
        <f>IF(ISBLANK(INDEX('Policy Characteristics'!F:F,MATCH($C776,'Policy Characteristics'!$C:$C,0))),"",INDEX('Policy Characteristics'!F:F,MATCH($C776,'Policy Characteristics'!$C:$C,0)))</f>
        <v>0</v>
      </c>
      <c r="M776" s="450">
        <f>IF(ISBLANK(INDEX('Policy Characteristics'!G:G,MATCH($C776,'Policy Characteristics'!$C:$C,0))),"",INDEX('Policy Characteristics'!G:G,MATCH($C776,'Policy Characteristics'!$C:$C,0)))</f>
        <v>1</v>
      </c>
      <c r="N776" s="450">
        <f>IF(ISBLANK(INDEX('Policy Characteristics'!H:H,MATCH($C776,'Policy Characteristics'!$C:$C,0))),"",INDEX('Policy Characteristics'!H:H,MATCH($C776,'Policy Characteristics'!$C:$C,0)))</f>
        <v>0.01</v>
      </c>
      <c r="O776" s="427" t="str">
        <f>IF(ISBLANK(INDEX('Policy Characteristics'!I:I,MATCH($C776,'Policy Characteristics'!$C:$C,0))),"",INDEX('Policy Characteristics'!I:I,MATCH($C776,'Policy Characteristics'!$C:$C,0)))</f>
        <v>% of fuel shifted</v>
      </c>
      <c r="P776" s="42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6" s="427" t="str">
        <f>IF(ISBLANK(INDEX('Policy Characteristics'!K:K,MATCH($C776,'Policy Characteristics'!$C:$C,0))),"",INDEX('Policy Characteristics'!K:K,MATCH($C776,'Policy Characteristics'!$C:$C,0)))</f>
        <v>industry-ag-main.html#fuel-switching</v>
      </c>
      <c r="R776" s="427" t="str">
        <f>IF(ISBLANK(INDEX('Policy Characteristics'!L:L,MATCH($C776,'Policy Characteristics'!$C:$C,0))),"",INDEX('Policy Characteristics'!L:L,MATCH($C776,'Policy Characteristics'!$C:$C,0)))</f>
        <v>industry-elec-and-hydrogen.html</v>
      </c>
    </row>
    <row r="777" spans="1:18" x14ac:dyDescent="0.75">
      <c r="A777" s="427" t="str">
        <f>IF(ISBLANK(INDEX('Policy Characteristics'!A:A,MATCH($C777,'Policy Characteristics'!$C:$C,0))),"",INDEX('Policy Characteristics'!A:A,MATCH($C777,'Policy Characteristics'!$C:$C,0)))</f>
        <v>Industry</v>
      </c>
      <c r="B777" s="427" t="str">
        <f>IF(ISBLANK(INDEX('Policy Characteristics'!B:B,MATCH($C777,'Policy Characteristics'!$C:$C,0))),"",INDEX('Policy Characteristics'!B:B,MATCH($C777,'Policy Characteristics'!$C:$C,0)))</f>
        <v>Electrification + Hydrogen</v>
      </c>
      <c r="C777" s="431" t="str">
        <f t="shared" si="39"/>
        <v>Fraction of Industrial Fuel Use Shifted to Other Fuels</v>
      </c>
      <c r="D777" s="9" t="s">
        <v>3264</v>
      </c>
      <c r="E777" s="53" t="s">
        <v>2482</v>
      </c>
      <c r="F777" s="211" t="s">
        <v>3227</v>
      </c>
      <c r="G777" s="53" t="s">
        <v>3281</v>
      </c>
      <c r="H777" s="54">
        <v>1330</v>
      </c>
      <c r="I777" s="53" t="s">
        <v>46</v>
      </c>
      <c r="J777" s="429" t="str">
        <f>IF(ISBLANK(INDEX('Policy Characteristics'!D:D,MATCH($C777,'Policy Characteristics'!$C:$C,0))),"",INDEX('Policy Characteristics'!D:D,MATCH($C777,'Policy Characteristics'!$C:$C,0)))</f>
        <v>Electrification + Hydrogen</v>
      </c>
      <c r="K777" s="427" t="str">
        <f>IF(ISBLANK(INDEX('Policy Characteristics'!E:E,MATCH($C777,'Policy Characteristics'!$C:$C,0))),"",INDEX('Policy Characteristics'!E:E,MATCH($C777,'Policy Characteristics'!$C:$C,0)))</f>
        <v>indst fuel type shifting</v>
      </c>
      <c r="L777" s="450">
        <f>IF(ISBLANK(INDEX('Policy Characteristics'!F:F,MATCH($C777,'Policy Characteristics'!$C:$C,0))),"",INDEX('Policy Characteristics'!F:F,MATCH($C777,'Policy Characteristics'!$C:$C,0)))</f>
        <v>0</v>
      </c>
      <c r="M777" s="450">
        <f>IF(ISBLANK(INDEX('Policy Characteristics'!G:G,MATCH($C777,'Policy Characteristics'!$C:$C,0))),"",INDEX('Policy Characteristics'!G:G,MATCH($C777,'Policy Characteristics'!$C:$C,0)))</f>
        <v>1</v>
      </c>
      <c r="N777" s="450">
        <f>IF(ISBLANK(INDEX('Policy Characteristics'!H:H,MATCH($C777,'Policy Characteristics'!$C:$C,0))),"",INDEX('Policy Characteristics'!H:H,MATCH($C777,'Policy Characteristics'!$C:$C,0)))</f>
        <v>0.01</v>
      </c>
      <c r="O777" s="427" t="str">
        <f>IF(ISBLANK(INDEX('Policy Characteristics'!I:I,MATCH($C777,'Policy Characteristics'!$C:$C,0))),"",INDEX('Policy Characteristics'!I:I,MATCH($C777,'Policy Characteristics'!$C:$C,0)))</f>
        <v>% of fuel shifted</v>
      </c>
      <c r="P777" s="42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7" s="427" t="str">
        <f>IF(ISBLANK(INDEX('Policy Characteristics'!K:K,MATCH($C777,'Policy Characteristics'!$C:$C,0))),"",INDEX('Policy Characteristics'!K:K,MATCH($C777,'Policy Characteristics'!$C:$C,0)))</f>
        <v>industry-ag-main.html#fuel-switching</v>
      </c>
      <c r="R777" s="427" t="str">
        <f>IF(ISBLANK(INDEX('Policy Characteristics'!L:L,MATCH($C777,'Policy Characteristics'!$C:$C,0))),"",INDEX('Policy Characteristics'!L:L,MATCH($C777,'Policy Characteristics'!$C:$C,0)))</f>
        <v>industry-elec-and-hydrogen.html</v>
      </c>
    </row>
    <row r="778" spans="1:18" x14ac:dyDescent="0.75">
      <c r="A778" s="427" t="str">
        <f>IF(ISBLANK(INDEX('Policy Characteristics'!A:A,MATCH($C778,'Policy Characteristics'!$C:$C,0))),"",INDEX('Policy Characteristics'!A:A,MATCH($C778,'Policy Characteristics'!$C:$C,0)))</f>
        <v>Industry</v>
      </c>
      <c r="B778" s="427" t="str">
        <f>IF(ISBLANK(INDEX('Policy Characteristics'!B:B,MATCH($C778,'Policy Characteristics'!$C:$C,0))),"",INDEX('Policy Characteristics'!B:B,MATCH($C778,'Policy Characteristics'!$C:$C,0)))</f>
        <v>Electrification + Hydrogen</v>
      </c>
      <c r="C778" s="431" t="str">
        <f t="shared" si="39"/>
        <v>Fraction of Industrial Fuel Use Shifted to Other Fuels</v>
      </c>
      <c r="D778" s="9" t="s">
        <v>3264</v>
      </c>
      <c r="E778" s="53" t="s">
        <v>2483</v>
      </c>
      <c r="F778" s="211" t="s">
        <v>3227</v>
      </c>
      <c r="G778" s="53" t="s">
        <v>3282</v>
      </c>
      <c r="H778" s="54">
        <v>1331</v>
      </c>
      <c r="I778" s="53" t="s">
        <v>46</v>
      </c>
      <c r="J778" s="429" t="str">
        <f>IF(ISBLANK(INDEX('Policy Characteristics'!D:D,MATCH($C778,'Policy Characteristics'!$C:$C,0))),"",INDEX('Policy Characteristics'!D:D,MATCH($C778,'Policy Characteristics'!$C:$C,0)))</f>
        <v>Electrification + Hydrogen</v>
      </c>
      <c r="K778" s="427" t="str">
        <f>IF(ISBLANK(INDEX('Policy Characteristics'!E:E,MATCH($C778,'Policy Characteristics'!$C:$C,0))),"",INDEX('Policy Characteristics'!E:E,MATCH($C778,'Policy Characteristics'!$C:$C,0)))</f>
        <v>indst fuel type shifting</v>
      </c>
      <c r="L778" s="450">
        <f>IF(ISBLANK(INDEX('Policy Characteristics'!F:F,MATCH($C778,'Policy Characteristics'!$C:$C,0))),"",INDEX('Policy Characteristics'!F:F,MATCH($C778,'Policy Characteristics'!$C:$C,0)))</f>
        <v>0</v>
      </c>
      <c r="M778" s="450">
        <f>IF(ISBLANK(INDEX('Policy Characteristics'!G:G,MATCH($C778,'Policy Characteristics'!$C:$C,0))),"",INDEX('Policy Characteristics'!G:G,MATCH($C778,'Policy Characteristics'!$C:$C,0)))</f>
        <v>1</v>
      </c>
      <c r="N778" s="450">
        <f>IF(ISBLANK(INDEX('Policy Characteristics'!H:H,MATCH($C778,'Policy Characteristics'!$C:$C,0))),"",INDEX('Policy Characteristics'!H:H,MATCH($C778,'Policy Characteristics'!$C:$C,0)))</f>
        <v>0.01</v>
      </c>
      <c r="O778" s="427" t="str">
        <f>IF(ISBLANK(INDEX('Policy Characteristics'!I:I,MATCH($C778,'Policy Characteristics'!$C:$C,0))),"",INDEX('Policy Characteristics'!I:I,MATCH($C778,'Policy Characteristics'!$C:$C,0)))</f>
        <v>% of fuel shifted</v>
      </c>
      <c r="P778" s="42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8" s="427" t="str">
        <f>IF(ISBLANK(INDEX('Policy Characteristics'!K:K,MATCH($C778,'Policy Characteristics'!$C:$C,0))),"",INDEX('Policy Characteristics'!K:K,MATCH($C778,'Policy Characteristics'!$C:$C,0)))</f>
        <v>industry-ag-main.html#fuel-switching</v>
      </c>
      <c r="R778" s="427" t="str">
        <f>IF(ISBLANK(INDEX('Policy Characteristics'!L:L,MATCH($C778,'Policy Characteristics'!$C:$C,0))),"",INDEX('Policy Characteristics'!L:L,MATCH($C778,'Policy Characteristics'!$C:$C,0)))</f>
        <v>industry-elec-and-hydrogen.html</v>
      </c>
    </row>
    <row r="779" spans="1:18" x14ac:dyDescent="0.75">
      <c r="A779" s="427" t="str">
        <f>IF(ISBLANK(INDEX('Policy Characteristics'!A:A,MATCH($C779,'Policy Characteristics'!$C:$C,0))),"",INDEX('Policy Characteristics'!A:A,MATCH($C779,'Policy Characteristics'!$C:$C,0)))</f>
        <v>Industry</v>
      </c>
      <c r="B779" s="427" t="str">
        <f>IF(ISBLANK(INDEX('Policy Characteristics'!B:B,MATCH($C779,'Policy Characteristics'!$C:$C,0))),"",INDEX('Policy Characteristics'!B:B,MATCH($C779,'Policy Characteristics'!$C:$C,0)))</f>
        <v>Electrification + Hydrogen</v>
      </c>
      <c r="C779" s="431" t="str">
        <f t="shared" si="39"/>
        <v>Fraction of Industrial Fuel Use Shifted to Other Fuels</v>
      </c>
      <c r="D779" s="9" t="s">
        <v>3264</v>
      </c>
      <c r="E779" s="53" t="s">
        <v>2484</v>
      </c>
      <c r="F779" s="211" t="s">
        <v>3227</v>
      </c>
      <c r="G779" s="53" t="s">
        <v>3283</v>
      </c>
      <c r="H779" s="54">
        <v>1332</v>
      </c>
      <c r="I779" s="53" t="s">
        <v>46</v>
      </c>
      <c r="J779" s="429" t="str">
        <f>IF(ISBLANK(INDEX('Policy Characteristics'!D:D,MATCH($C779,'Policy Characteristics'!$C:$C,0))),"",INDEX('Policy Characteristics'!D:D,MATCH($C779,'Policy Characteristics'!$C:$C,0)))</f>
        <v>Electrification + Hydrogen</v>
      </c>
      <c r="K779" s="427" t="str">
        <f>IF(ISBLANK(INDEX('Policy Characteristics'!E:E,MATCH($C779,'Policy Characteristics'!$C:$C,0))),"",INDEX('Policy Characteristics'!E:E,MATCH($C779,'Policy Characteristics'!$C:$C,0)))</f>
        <v>indst fuel type shifting</v>
      </c>
      <c r="L779" s="450">
        <f>IF(ISBLANK(INDEX('Policy Characteristics'!F:F,MATCH($C779,'Policy Characteristics'!$C:$C,0))),"",INDEX('Policy Characteristics'!F:F,MATCH($C779,'Policy Characteristics'!$C:$C,0)))</f>
        <v>0</v>
      </c>
      <c r="M779" s="450">
        <f>IF(ISBLANK(INDEX('Policy Characteristics'!G:G,MATCH($C779,'Policy Characteristics'!$C:$C,0))),"",INDEX('Policy Characteristics'!G:G,MATCH($C779,'Policy Characteristics'!$C:$C,0)))</f>
        <v>1</v>
      </c>
      <c r="N779" s="450">
        <f>IF(ISBLANK(INDEX('Policy Characteristics'!H:H,MATCH($C779,'Policy Characteristics'!$C:$C,0))),"",INDEX('Policy Characteristics'!H:H,MATCH($C779,'Policy Characteristics'!$C:$C,0)))</f>
        <v>0.01</v>
      </c>
      <c r="O779" s="427" t="str">
        <f>IF(ISBLANK(INDEX('Policy Characteristics'!I:I,MATCH($C779,'Policy Characteristics'!$C:$C,0))),"",INDEX('Policy Characteristics'!I:I,MATCH($C779,'Policy Characteristics'!$C:$C,0)))</f>
        <v>% of fuel shifted</v>
      </c>
      <c r="P779" s="42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9" s="427" t="str">
        <f>IF(ISBLANK(INDEX('Policy Characteristics'!K:K,MATCH($C779,'Policy Characteristics'!$C:$C,0))),"",INDEX('Policy Characteristics'!K:K,MATCH($C779,'Policy Characteristics'!$C:$C,0)))</f>
        <v>industry-ag-main.html#fuel-switching</v>
      </c>
      <c r="R779" s="427" t="str">
        <f>IF(ISBLANK(INDEX('Policy Characteristics'!L:L,MATCH($C779,'Policy Characteristics'!$C:$C,0))),"",INDEX('Policy Characteristics'!L:L,MATCH($C779,'Policy Characteristics'!$C:$C,0)))</f>
        <v>industry-elec-and-hydrogen.html</v>
      </c>
    </row>
    <row r="780" spans="1:18" x14ac:dyDescent="0.75">
      <c r="A780" s="427" t="str">
        <f>IF(ISBLANK(INDEX('Policy Characteristics'!A:A,MATCH($C780,'Policy Characteristics'!$C:$C,0))),"",INDEX('Policy Characteristics'!A:A,MATCH($C780,'Policy Characteristics'!$C:$C,0)))</f>
        <v>Industry</v>
      </c>
      <c r="B780" s="427" t="str">
        <f>IF(ISBLANK(INDEX('Policy Characteristics'!B:B,MATCH($C780,'Policy Characteristics'!$C:$C,0))),"",INDEX('Policy Characteristics'!B:B,MATCH($C780,'Policy Characteristics'!$C:$C,0)))</f>
        <v>Electrification + Hydrogen</v>
      </c>
      <c r="C780" s="431" t="str">
        <f t="shared" si="39"/>
        <v>Fraction of Industrial Fuel Use Shifted to Other Fuels</v>
      </c>
      <c r="D780" s="9" t="s">
        <v>3264</v>
      </c>
      <c r="E780" s="53" t="s">
        <v>2485</v>
      </c>
      <c r="F780" s="211" t="s">
        <v>3227</v>
      </c>
      <c r="G780" s="53" t="s">
        <v>3284</v>
      </c>
      <c r="H780" s="54">
        <v>1333</v>
      </c>
      <c r="I780" s="53" t="s">
        <v>46</v>
      </c>
      <c r="J780" s="429" t="str">
        <f>IF(ISBLANK(INDEX('Policy Characteristics'!D:D,MATCH($C780,'Policy Characteristics'!$C:$C,0))),"",INDEX('Policy Characteristics'!D:D,MATCH($C780,'Policy Characteristics'!$C:$C,0)))</f>
        <v>Electrification + Hydrogen</v>
      </c>
      <c r="K780" s="427" t="str">
        <f>IF(ISBLANK(INDEX('Policy Characteristics'!E:E,MATCH($C780,'Policy Characteristics'!$C:$C,0))),"",INDEX('Policy Characteristics'!E:E,MATCH($C780,'Policy Characteristics'!$C:$C,0)))</f>
        <v>indst fuel type shifting</v>
      </c>
      <c r="L780" s="450">
        <f>IF(ISBLANK(INDEX('Policy Characteristics'!F:F,MATCH($C780,'Policy Characteristics'!$C:$C,0))),"",INDEX('Policy Characteristics'!F:F,MATCH($C780,'Policy Characteristics'!$C:$C,0)))</f>
        <v>0</v>
      </c>
      <c r="M780" s="450">
        <f>IF(ISBLANK(INDEX('Policy Characteristics'!G:G,MATCH($C780,'Policy Characteristics'!$C:$C,0))),"",INDEX('Policy Characteristics'!G:G,MATCH($C780,'Policy Characteristics'!$C:$C,0)))</f>
        <v>1</v>
      </c>
      <c r="N780" s="450">
        <f>IF(ISBLANK(INDEX('Policy Characteristics'!H:H,MATCH($C780,'Policy Characteristics'!$C:$C,0))),"",INDEX('Policy Characteristics'!H:H,MATCH($C780,'Policy Characteristics'!$C:$C,0)))</f>
        <v>0.01</v>
      </c>
      <c r="O780" s="427" t="str">
        <f>IF(ISBLANK(INDEX('Policy Characteristics'!I:I,MATCH($C780,'Policy Characteristics'!$C:$C,0))),"",INDEX('Policy Characteristics'!I:I,MATCH($C780,'Policy Characteristics'!$C:$C,0)))</f>
        <v>% of fuel shifted</v>
      </c>
      <c r="P780" s="42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0" s="427" t="str">
        <f>IF(ISBLANK(INDEX('Policy Characteristics'!K:K,MATCH($C780,'Policy Characteristics'!$C:$C,0))),"",INDEX('Policy Characteristics'!K:K,MATCH($C780,'Policy Characteristics'!$C:$C,0)))</f>
        <v>industry-ag-main.html#fuel-switching</v>
      </c>
      <c r="R780" s="427" t="str">
        <f>IF(ISBLANK(INDEX('Policy Characteristics'!L:L,MATCH($C780,'Policy Characteristics'!$C:$C,0))),"",INDEX('Policy Characteristics'!L:L,MATCH($C780,'Policy Characteristics'!$C:$C,0)))</f>
        <v>industry-elec-and-hydrogen.html</v>
      </c>
    </row>
    <row r="781" spans="1:18" x14ac:dyDescent="0.75">
      <c r="A781" s="427" t="str">
        <f>IF(ISBLANK(INDEX('Policy Characteristics'!A:A,MATCH($C781,'Policy Characteristics'!$C:$C,0))),"",INDEX('Policy Characteristics'!A:A,MATCH($C781,'Policy Characteristics'!$C:$C,0)))</f>
        <v>Industry</v>
      </c>
      <c r="B781" s="427" t="str">
        <f>IF(ISBLANK(INDEX('Policy Characteristics'!B:B,MATCH($C781,'Policy Characteristics'!$C:$C,0))),"",INDEX('Policy Characteristics'!B:B,MATCH($C781,'Policy Characteristics'!$C:$C,0)))</f>
        <v>Electrification + Hydrogen</v>
      </c>
      <c r="C781" s="431" t="str">
        <f t="shared" si="39"/>
        <v>Fraction of Industrial Fuel Use Shifted to Other Fuels</v>
      </c>
      <c r="D781" s="9" t="s">
        <v>3264</v>
      </c>
      <c r="E781" s="53" t="s">
        <v>2837</v>
      </c>
      <c r="F781" s="211" t="s">
        <v>3227</v>
      </c>
      <c r="G781" s="53" t="s">
        <v>3285</v>
      </c>
      <c r="H781" s="54">
        <v>1334</v>
      </c>
      <c r="I781" s="53" t="s">
        <v>46</v>
      </c>
      <c r="J781" s="429" t="str">
        <f>IF(ISBLANK(INDEX('Policy Characteristics'!D:D,MATCH($C781,'Policy Characteristics'!$C:$C,0))),"",INDEX('Policy Characteristics'!D:D,MATCH($C781,'Policy Characteristics'!$C:$C,0)))</f>
        <v>Electrification + Hydrogen</v>
      </c>
      <c r="K781" s="427" t="str">
        <f>IF(ISBLANK(INDEX('Policy Characteristics'!E:E,MATCH($C781,'Policy Characteristics'!$C:$C,0))),"",INDEX('Policy Characteristics'!E:E,MATCH($C781,'Policy Characteristics'!$C:$C,0)))</f>
        <v>indst fuel type shifting</v>
      </c>
      <c r="L781" s="450">
        <f>IF(ISBLANK(INDEX('Policy Characteristics'!F:F,MATCH($C781,'Policy Characteristics'!$C:$C,0))),"",INDEX('Policy Characteristics'!F:F,MATCH($C781,'Policy Characteristics'!$C:$C,0)))</f>
        <v>0</v>
      </c>
      <c r="M781" s="450">
        <f>IF(ISBLANK(INDEX('Policy Characteristics'!G:G,MATCH($C781,'Policy Characteristics'!$C:$C,0))),"",INDEX('Policy Characteristics'!G:G,MATCH($C781,'Policy Characteristics'!$C:$C,0)))</f>
        <v>1</v>
      </c>
      <c r="N781" s="450">
        <f>IF(ISBLANK(INDEX('Policy Characteristics'!H:H,MATCH($C781,'Policy Characteristics'!$C:$C,0))),"",INDEX('Policy Characteristics'!H:H,MATCH($C781,'Policy Characteristics'!$C:$C,0)))</f>
        <v>0.01</v>
      </c>
      <c r="O781" s="427" t="str">
        <f>IF(ISBLANK(INDEX('Policy Characteristics'!I:I,MATCH($C781,'Policy Characteristics'!$C:$C,0))),"",INDEX('Policy Characteristics'!I:I,MATCH($C781,'Policy Characteristics'!$C:$C,0)))</f>
        <v>% of fuel shifted</v>
      </c>
      <c r="P781" s="42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1" s="427" t="str">
        <f>IF(ISBLANK(INDEX('Policy Characteristics'!K:K,MATCH($C781,'Policy Characteristics'!$C:$C,0))),"",INDEX('Policy Characteristics'!K:K,MATCH($C781,'Policy Characteristics'!$C:$C,0)))</f>
        <v>industry-ag-main.html#fuel-switching</v>
      </c>
      <c r="R781" s="427" t="str">
        <f>IF(ISBLANK(INDEX('Policy Characteristics'!L:L,MATCH($C781,'Policy Characteristics'!$C:$C,0))),"",INDEX('Policy Characteristics'!L:L,MATCH($C781,'Policy Characteristics'!$C:$C,0)))</f>
        <v>industry-elec-and-hydrogen.html</v>
      </c>
    </row>
    <row r="782" spans="1:18" x14ac:dyDescent="0.75">
      <c r="A782" s="427" t="str">
        <f>IF(ISBLANK(INDEX('Policy Characteristics'!A:A,MATCH($C782,'Policy Characteristics'!$C:$C,0))),"",INDEX('Policy Characteristics'!A:A,MATCH($C782,'Policy Characteristics'!$C:$C,0)))</f>
        <v>Industry</v>
      </c>
      <c r="B782" s="427" t="str">
        <f>IF(ISBLANK(INDEX('Policy Characteristics'!B:B,MATCH($C782,'Policy Characteristics'!$C:$C,0))),"",INDEX('Policy Characteristics'!B:B,MATCH($C782,'Policy Characteristics'!$C:$C,0)))</f>
        <v>Electrification + Hydrogen</v>
      </c>
      <c r="C782" s="431" t="str">
        <f t="shared" si="39"/>
        <v>Fraction of Industrial Fuel Use Shifted to Other Fuels</v>
      </c>
      <c r="D782" s="9" t="s">
        <v>3264</v>
      </c>
      <c r="E782" s="53" t="s">
        <v>2838</v>
      </c>
      <c r="F782" s="211" t="s">
        <v>3227</v>
      </c>
      <c r="G782" s="53" t="s">
        <v>3286</v>
      </c>
      <c r="H782" s="54">
        <v>1335</v>
      </c>
      <c r="I782" s="53" t="s">
        <v>46</v>
      </c>
      <c r="J782" s="429" t="str">
        <f>IF(ISBLANK(INDEX('Policy Characteristics'!D:D,MATCH($C782,'Policy Characteristics'!$C:$C,0))),"",INDEX('Policy Characteristics'!D:D,MATCH($C782,'Policy Characteristics'!$C:$C,0)))</f>
        <v>Electrification + Hydrogen</v>
      </c>
      <c r="K782" s="427" t="str">
        <f>IF(ISBLANK(INDEX('Policy Characteristics'!E:E,MATCH($C782,'Policy Characteristics'!$C:$C,0))),"",INDEX('Policy Characteristics'!E:E,MATCH($C782,'Policy Characteristics'!$C:$C,0)))</f>
        <v>indst fuel type shifting</v>
      </c>
      <c r="L782" s="450">
        <f>IF(ISBLANK(INDEX('Policy Characteristics'!F:F,MATCH($C782,'Policy Characteristics'!$C:$C,0))),"",INDEX('Policy Characteristics'!F:F,MATCH($C782,'Policy Characteristics'!$C:$C,0)))</f>
        <v>0</v>
      </c>
      <c r="M782" s="450">
        <f>IF(ISBLANK(INDEX('Policy Characteristics'!G:G,MATCH($C782,'Policy Characteristics'!$C:$C,0))),"",INDEX('Policy Characteristics'!G:G,MATCH($C782,'Policy Characteristics'!$C:$C,0)))</f>
        <v>1</v>
      </c>
      <c r="N782" s="450">
        <f>IF(ISBLANK(INDEX('Policy Characteristics'!H:H,MATCH($C782,'Policy Characteristics'!$C:$C,0))),"",INDEX('Policy Characteristics'!H:H,MATCH($C782,'Policy Characteristics'!$C:$C,0)))</f>
        <v>0.01</v>
      </c>
      <c r="O782" s="427" t="str">
        <f>IF(ISBLANK(INDEX('Policy Characteristics'!I:I,MATCH($C782,'Policy Characteristics'!$C:$C,0))),"",INDEX('Policy Characteristics'!I:I,MATCH($C782,'Policy Characteristics'!$C:$C,0)))</f>
        <v>% of fuel shifted</v>
      </c>
      <c r="P782" s="42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2" s="427" t="str">
        <f>IF(ISBLANK(INDEX('Policy Characteristics'!K:K,MATCH($C782,'Policy Characteristics'!$C:$C,0))),"",INDEX('Policy Characteristics'!K:K,MATCH($C782,'Policy Characteristics'!$C:$C,0)))</f>
        <v>industry-ag-main.html#fuel-switching</v>
      </c>
      <c r="R782" s="427" t="str">
        <f>IF(ISBLANK(INDEX('Policy Characteristics'!L:L,MATCH($C782,'Policy Characteristics'!$C:$C,0))),"",INDEX('Policy Characteristics'!L:L,MATCH($C782,'Policy Characteristics'!$C:$C,0)))</f>
        <v>industry-elec-and-hydrogen.html</v>
      </c>
    </row>
    <row r="783" spans="1:18" x14ac:dyDescent="0.75">
      <c r="A783" s="427" t="str">
        <f>IF(ISBLANK(INDEX('Policy Characteristics'!A:A,MATCH($C783,'Policy Characteristics'!$C:$C,0))),"",INDEX('Policy Characteristics'!A:A,MATCH($C783,'Policy Characteristics'!$C:$C,0)))</f>
        <v>Industry</v>
      </c>
      <c r="B783" s="427" t="str">
        <f>IF(ISBLANK(INDEX('Policy Characteristics'!B:B,MATCH($C783,'Policy Characteristics'!$C:$C,0))),"",INDEX('Policy Characteristics'!B:B,MATCH($C783,'Policy Characteristics'!$C:$C,0)))</f>
        <v>Electrification + Hydrogen</v>
      </c>
      <c r="C783" s="431" t="str">
        <f t="shared" si="39"/>
        <v>Fraction of Industrial Fuel Use Shifted to Other Fuels</v>
      </c>
      <c r="D783" s="9" t="s">
        <v>3264</v>
      </c>
      <c r="E783" s="53" t="s">
        <v>2839</v>
      </c>
      <c r="F783" s="211" t="s">
        <v>3227</v>
      </c>
      <c r="G783" s="53" t="s">
        <v>3287</v>
      </c>
      <c r="H783" s="54">
        <v>1336</v>
      </c>
      <c r="I783" s="53" t="s">
        <v>46</v>
      </c>
      <c r="J783" s="429" t="str">
        <f>IF(ISBLANK(INDEX('Policy Characteristics'!D:D,MATCH($C783,'Policy Characteristics'!$C:$C,0))),"",INDEX('Policy Characteristics'!D:D,MATCH($C783,'Policy Characteristics'!$C:$C,0)))</f>
        <v>Electrification + Hydrogen</v>
      </c>
      <c r="K783" s="427" t="str">
        <f>IF(ISBLANK(INDEX('Policy Characteristics'!E:E,MATCH($C783,'Policy Characteristics'!$C:$C,0))),"",INDEX('Policy Characteristics'!E:E,MATCH($C783,'Policy Characteristics'!$C:$C,0)))</f>
        <v>indst fuel type shifting</v>
      </c>
      <c r="L783" s="450">
        <f>IF(ISBLANK(INDEX('Policy Characteristics'!F:F,MATCH($C783,'Policy Characteristics'!$C:$C,0))),"",INDEX('Policy Characteristics'!F:F,MATCH($C783,'Policy Characteristics'!$C:$C,0)))</f>
        <v>0</v>
      </c>
      <c r="M783" s="450">
        <f>IF(ISBLANK(INDEX('Policy Characteristics'!G:G,MATCH($C783,'Policy Characteristics'!$C:$C,0))),"",INDEX('Policy Characteristics'!G:G,MATCH($C783,'Policy Characteristics'!$C:$C,0)))</f>
        <v>1</v>
      </c>
      <c r="N783" s="450">
        <f>IF(ISBLANK(INDEX('Policy Characteristics'!H:H,MATCH($C783,'Policy Characteristics'!$C:$C,0))),"",INDEX('Policy Characteristics'!H:H,MATCH($C783,'Policy Characteristics'!$C:$C,0)))</f>
        <v>0.01</v>
      </c>
      <c r="O783" s="427" t="str">
        <f>IF(ISBLANK(INDEX('Policy Characteristics'!I:I,MATCH($C783,'Policy Characteristics'!$C:$C,0))),"",INDEX('Policy Characteristics'!I:I,MATCH($C783,'Policy Characteristics'!$C:$C,0)))</f>
        <v>% of fuel shifted</v>
      </c>
      <c r="P783" s="42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3" s="427" t="str">
        <f>IF(ISBLANK(INDEX('Policy Characteristics'!K:K,MATCH($C783,'Policy Characteristics'!$C:$C,0))),"",INDEX('Policy Characteristics'!K:K,MATCH($C783,'Policy Characteristics'!$C:$C,0)))</f>
        <v>industry-ag-main.html#fuel-switching</v>
      </c>
      <c r="R783" s="427" t="str">
        <f>IF(ISBLANK(INDEX('Policy Characteristics'!L:L,MATCH($C783,'Policy Characteristics'!$C:$C,0))),"",INDEX('Policy Characteristics'!L:L,MATCH($C783,'Policy Characteristics'!$C:$C,0)))</f>
        <v>industry-elec-and-hydrogen.html</v>
      </c>
    </row>
    <row r="784" spans="1:18" x14ac:dyDescent="0.75">
      <c r="A784" s="427" t="str">
        <f>IF(ISBLANK(INDEX('Policy Characteristics'!A:A,MATCH($C784,'Policy Characteristics'!$C:$C,0))),"",INDEX('Policy Characteristics'!A:A,MATCH($C784,'Policy Characteristics'!$C:$C,0)))</f>
        <v>Industry</v>
      </c>
      <c r="B784" s="427" t="str">
        <f>IF(ISBLANK(INDEX('Policy Characteristics'!B:B,MATCH($C784,'Policy Characteristics'!$C:$C,0))),"",INDEX('Policy Characteristics'!B:B,MATCH($C784,'Policy Characteristics'!$C:$C,0)))</f>
        <v>Electrification + Hydrogen</v>
      </c>
      <c r="C784" s="431" t="str">
        <f t="shared" si="39"/>
        <v>Fraction of Industrial Fuel Use Shifted to Other Fuels</v>
      </c>
      <c r="D784" s="9" t="s">
        <v>3264</v>
      </c>
      <c r="E784" s="53" t="s">
        <v>2836</v>
      </c>
      <c r="F784" s="211" t="s">
        <v>3227</v>
      </c>
      <c r="G784" s="53" t="s">
        <v>3288</v>
      </c>
      <c r="H784" s="54">
        <v>1337</v>
      </c>
      <c r="I784" s="53" t="s">
        <v>45</v>
      </c>
      <c r="J784" s="429" t="str">
        <f>IF(ISBLANK(INDEX('Policy Characteristics'!D:D,MATCH($C784,'Policy Characteristics'!$C:$C,0))),"",INDEX('Policy Characteristics'!D:D,MATCH($C784,'Policy Characteristics'!$C:$C,0)))</f>
        <v>Electrification + Hydrogen</v>
      </c>
      <c r="K784" s="427" t="str">
        <f>IF(ISBLANK(INDEX('Policy Characteristics'!E:E,MATCH($C784,'Policy Characteristics'!$C:$C,0))),"",INDEX('Policy Characteristics'!E:E,MATCH($C784,'Policy Characteristics'!$C:$C,0)))</f>
        <v>indst fuel type shifting</v>
      </c>
      <c r="L784" s="450">
        <f>IF(ISBLANK(INDEX('Policy Characteristics'!F:F,MATCH($C784,'Policy Characteristics'!$C:$C,0))),"",INDEX('Policy Characteristics'!F:F,MATCH($C784,'Policy Characteristics'!$C:$C,0)))</f>
        <v>0</v>
      </c>
      <c r="M784" s="450">
        <f>IF(ISBLANK(INDEX('Policy Characteristics'!G:G,MATCH($C784,'Policy Characteristics'!$C:$C,0))),"",INDEX('Policy Characteristics'!G:G,MATCH($C784,'Policy Characteristics'!$C:$C,0)))</f>
        <v>1</v>
      </c>
      <c r="N784" s="450">
        <f>IF(ISBLANK(INDEX('Policy Characteristics'!H:H,MATCH($C784,'Policy Characteristics'!$C:$C,0))),"",INDEX('Policy Characteristics'!H:H,MATCH($C784,'Policy Characteristics'!$C:$C,0)))</f>
        <v>0.01</v>
      </c>
      <c r="O784" s="427" t="str">
        <f>IF(ISBLANK(INDEX('Policy Characteristics'!I:I,MATCH($C784,'Policy Characteristics'!$C:$C,0))),"",INDEX('Policy Characteristics'!I:I,MATCH($C784,'Policy Characteristics'!$C:$C,0)))</f>
        <v>% of fuel shifted</v>
      </c>
      <c r="P784" s="42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4" s="427" t="str">
        <f>IF(ISBLANK(INDEX('Policy Characteristics'!K:K,MATCH($C784,'Policy Characteristics'!$C:$C,0))),"",INDEX('Policy Characteristics'!K:K,MATCH($C784,'Policy Characteristics'!$C:$C,0)))</f>
        <v>industry-ag-main.html#fuel-switching</v>
      </c>
      <c r="R784" s="427" t="str">
        <f>IF(ISBLANK(INDEX('Policy Characteristics'!L:L,MATCH($C784,'Policy Characteristics'!$C:$C,0))),"",INDEX('Policy Characteristics'!L:L,MATCH($C784,'Policy Characteristics'!$C:$C,0)))</f>
        <v>industry-elec-and-hydrogen.html</v>
      </c>
    </row>
    <row r="785" spans="1:18" x14ac:dyDescent="0.75">
      <c r="A785" s="427" t="str">
        <f>IF(ISBLANK(INDEX('Policy Characteristics'!A:A,MATCH($C785,'Policy Characteristics'!$C:$C,0))),"",INDEX('Policy Characteristics'!A:A,MATCH($C785,'Policy Characteristics'!$C:$C,0)))</f>
        <v>Industry</v>
      </c>
      <c r="B785" s="427" t="str">
        <f>IF(ISBLANK(INDEX('Policy Characteristics'!B:B,MATCH($C785,'Policy Characteristics'!$C:$C,0))),"",INDEX('Policy Characteristics'!B:B,MATCH($C785,'Policy Characteristics'!$C:$C,0)))</f>
        <v>Electrification + Hydrogen</v>
      </c>
      <c r="C785" s="431" t="str">
        <f t="shared" si="39"/>
        <v>Fraction of Industrial Fuel Use Shifted to Other Fuels</v>
      </c>
      <c r="D785" s="9" t="s">
        <v>3265</v>
      </c>
      <c r="E785" s="53" t="s">
        <v>2480</v>
      </c>
      <c r="F785" s="211" t="s">
        <v>2695</v>
      </c>
      <c r="G785" s="53" t="s">
        <v>3279</v>
      </c>
      <c r="H785" s="54">
        <v>1338</v>
      </c>
      <c r="I785" s="53" t="s">
        <v>45</v>
      </c>
      <c r="J785" s="429" t="str">
        <f>IF(ISBLANK(INDEX('Policy Characteristics'!D:D,MATCH($C785,'Policy Characteristics'!$C:$C,0))),"",INDEX('Policy Characteristics'!D:D,MATCH($C785,'Policy Characteristics'!$C:$C,0)))</f>
        <v>Electrification + Hydrogen</v>
      </c>
      <c r="K785" s="427" t="str">
        <f>IF(ISBLANK(INDEX('Policy Characteristics'!E:E,MATCH($C785,'Policy Characteristics'!$C:$C,0))),"",INDEX('Policy Characteristics'!E:E,MATCH($C785,'Policy Characteristics'!$C:$C,0)))</f>
        <v>indst fuel type shifting</v>
      </c>
      <c r="L785" s="450">
        <f>IF(ISBLANK(INDEX('Policy Characteristics'!F:F,MATCH($C785,'Policy Characteristics'!$C:$C,0))),"",INDEX('Policy Characteristics'!F:F,MATCH($C785,'Policy Characteristics'!$C:$C,0)))</f>
        <v>0</v>
      </c>
      <c r="M785" s="450">
        <f>IF(ISBLANK(INDEX('Policy Characteristics'!G:G,MATCH($C785,'Policy Characteristics'!$C:$C,0))),"",INDEX('Policy Characteristics'!G:G,MATCH($C785,'Policy Characteristics'!$C:$C,0)))</f>
        <v>1</v>
      </c>
      <c r="N785" s="450">
        <f>IF(ISBLANK(INDEX('Policy Characteristics'!H:H,MATCH($C785,'Policy Characteristics'!$C:$C,0))),"",INDEX('Policy Characteristics'!H:H,MATCH($C785,'Policy Characteristics'!$C:$C,0)))</f>
        <v>0.01</v>
      </c>
      <c r="O785" s="427" t="str">
        <f>IF(ISBLANK(INDEX('Policy Characteristics'!I:I,MATCH($C785,'Policy Characteristics'!$C:$C,0))),"",INDEX('Policy Characteristics'!I:I,MATCH($C785,'Policy Characteristics'!$C:$C,0)))</f>
        <v>% of fuel shifted</v>
      </c>
      <c r="P785" s="42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5" s="427" t="str">
        <f>IF(ISBLANK(INDEX('Policy Characteristics'!K:K,MATCH($C785,'Policy Characteristics'!$C:$C,0))),"",INDEX('Policy Characteristics'!K:K,MATCH($C785,'Policy Characteristics'!$C:$C,0)))</f>
        <v>industry-ag-main.html#fuel-switching</v>
      </c>
      <c r="R785" s="427" t="str">
        <f>IF(ISBLANK(INDEX('Policy Characteristics'!L:L,MATCH($C785,'Policy Characteristics'!$C:$C,0))),"",INDEX('Policy Characteristics'!L:L,MATCH($C785,'Policy Characteristics'!$C:$C,0)))</f>
        <v>industry-elec-and-hydrogen.html</v>
      </c>
    </row>
    <row r="786" spans="1:18" x14ac:dyDescent="0.75">
      <c r="A786" s="427" t="str">
        <f>IF(ISBLANK(INDEX('Policy Characteristics'!A:A,MATCH($C786,'Policy Characteristics'!$C:$C,0))),"",INDEX('Policy Characteristics'!A:A,MATCH($C786,'Policy Characteristics'!$C:$C,0)))</f>
        <v>Industry</v>
      </c>
      <c r="B786" s="427" t="str">
        <f>IF(ISBLANK(INDEX('Policy Characteristics'!B:B,MATCH($C786,'Policy Characteristics'!$C:$C,0))),"",INDEX('Policy Characteristics'!B:B,MATCH($C786,'Policy Characteristics'!$C:$C,0)))</f>
        <v>Electrification + Hydrogen</v>
      </c>
      <c r="C786" s="431" t="str">
        <f t="shared" si="39"/>
        <v>Fraction of Industrial Fuel Use Shifted to Other Fuels</v>
      </c>
      <c r="D786" s="9" t="s">
        <v>3265</v>
      </c>
      <c r="E786" s="53" t="s">
        <v>2481</v>
      </c>
      <c r="F786" s="211" t="s">
        <v>2695</v>
      </c>
      <c r="G786" s="53" t="s">
        <v>3280</v>
      </c>
      <c r="H786" s="54">
        <v>1339</v>
      </c>
      <c r="I786" s="53" t="s">
        <v>46</v>
      </c>
      <c r="J786" s="429" t="str">
        <f>IF(ISBLANK(INDEX('Policy Characteristics'!D:D,MATCH($C786,'Policy Characteristics'!$C:$C,0))),"",INDEX('Policy Characteristics'!D:D,MATCH($C786,'Policy Characteristics'!$C:$C,0)))</f>
        <v>Electrification + Hydrogen</v>
      </c>
      <c r="K786" s="427" t="str">
        <f>IF(ISBLANK(INDEX('Policy Characteristics'!E:E,MATCH($C786,'Policy Characteristics'!$C:$C,0))),"",INDEX('Policy Characteristics'!E:E,MATCH($C786,'Policy Characteristics'!$C:$C,0)))</f>
        <v>indst fuel type shifting</v>
      </c>
      <c r="L786" s="450">
        <f>IF(ISBLANK(INDEX('Policy Characteristics'!F:F,MATCH($C786,'Policy Characteristics'!$C:$C,0))),"",INDEX('Policy Characteristics'!F:F,MATCH($C786,'Policy Characteristics'!$C:$C,0)))</f>
        <v>0</v>
      </c>
      <c r="M786" s="450">
        <f>IF(ISBLANK(INDEX('Policy Characteristics'!G:G,MATCH($C786,'Policy Characteristics'!$C:$C,0))),"",INDEX('Policy Characteristics'!G:G,MATCH($C786,'Policy Characteristics'!$C:$C,0)))</f>
        <v>1</v>
      </c>
      <c r="N786" s="450">
        <f>IF(ISBLANK(INDEX('Policy Characteristics'!H:H,MATCH($C786,'Policy Characteristics'!$C:$C,0))),"",INDEX('Policy Characteristics'!H:H,MATCH($C786,'Policy Characteristics'!$C:$C,0)))</f>
        <v>0.01</v>
      </c>
      <c r="O786" s="427" t="str">
        <f>IF(ISBLANK(INDEX('Policy Characteristics'!I:I,MATCH($C786,'Policy Characteristics'!$C:$C,0))),"",INDEX('Policy Characteristics'!I:I,MATCH($C786,'Policy Characteristics'!$C:$C,0)))</f>
        <v>% of fuel shifted</v>
      </c>
      <c r="P786" s="42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6" s="427" t="str">
        <f>IF(ISBLANK(INDEX('Policy Characteristics'!K:K,MATCH($C786,'Policy Characteristics'!$C:$C,0))),"",INDEX('Policy Characteristics'!K:K,MATCH($C786,'Policy Characteristics'!$C:$C,0)))</f>
        <v>industry-ag-main.html#fuel-switching</v>
      </c>
      <c r="R786" s="427" t="str">
        <f>IF(ISBLANK(INDEX('Policy Characteristics'!L:L,MATCH($C786,'Policy Characteristics'!$C:$C,0))),"",INDEX('Policy Characteristics'!L:L,MATCH($C786,'Policy Characteristics'!$C:$C,0)))</f>
        <v>industry-elec-and-hydrogen.html</v>
      </c>
    </row>
    <row r="787" spans="1:18" x14ac:dyDescent="0.75">
      <c r="A787" s="427" t="str">
        <f>IF(ISBLANK(INDEX('Policy Characteristics'!A:A,MATCH($C787,'Policy Characteristics'!$C:$C,0))),"",INDEX('Policy Characteristics'!A:A,MATCH($C787,'Policy Characteristics'!$C:$C,0)))</f>
        <v>Industry</v>
      </c>
      <c r="B787" s="427" t="str">
        <f>IF(ISBLANK(INDEX('Policy Characteristics'!B:B,MATCH($C787,'Policy Characteristics'!$C:$C,0))),"",INDEX('Policy Characteristics'!B:B,MATCH($C787,'Policy Characteristics'!$C:$C,0)))</f>
        <v>Electrification + Hydrogen</v>
      </c>
      <c r="C787" s="431" t="str">
        <f t="shared" si="39"/>
        <v>Fraction of Industrial Fuel Use Shifted to Other Fuels</v>
      </c>
      <c r="D787" s="9" t="s">
        <v>3265</v>
      </c>
      <c r="E787" s="53" t="s">
        <v>2482</v>
      </c>
      <c r="F787" s="211" t="s">
        <v>2695</v>
      </c>
      <c r="G787" s="53" t="s">
        <v>3281</v>
      </c>
      <c r="H787" s="54">
        <v>1340</v>
      </c>
      <c r="I787" s="53" t="s">
        <v>46</v>
      </c>
      <c r="J787" s="429" t="str">
        <f>IF(ISBLANK(INDEX('Policy Characteristics'!D:D,MATCH($C787,'Policy Characteristics'!$C:$C,0))),"",INDEX('Policy Characteristics'!D:D,MATCH($C787,'Policy Characteristics'!$C:$C,0)))</f>
        <v>Electrification + Hydrogen</v>
      </c>
      <c r="K787" s="427" t="str">
        <f>IF(ISBLANK(INDEX('Policy Characteristics'!E:E,MATCH($C787,'Policy Characteristics'!$C:$C,0))),"",INDEX('Policy Characteristics'!E:E,MATCH($C787,'Policy Characteristics'!$C:$C,0)))</f>
        <v>indst fuel type shifting</v>
      </c>
      <c r="L787" s="450">
        <f>IF(ISBLANK(INDEX('Policy Characteristics'!F:F,MATCH($C787,'Policy Characteristics'!$C:$C,0))),"",INDEX('Policy Characteristics'!F:F,MATCH($C787,'Policy Characteristics'!$C:$C,0)))</f>
        <v>0</v>
      </c>
      <c r="M787" s="450">
        <f>IF(ISBLANK(INDEX('Policy Characteristics'!G:G,MATCH($C787,'Policy Characteristics'!$C:$C,0))),"",INDEX('Policy Characteristics'!G:G,MATCH($C787,'Policy Characteristics'!$C:$C,0)))</f>
        <v>1</v>
      </c>
      <c r="N787" s="450">
        <f>IF(ISBLANK(INDEX('Policy Characteristics'!H:H,MATCH($C787,'Policy Characteristics'!$C:$C,0))),"",INDEX('Policy Characteristics'!H:H,MATCH($C787,'Policy Characteristics'!$C:$C,0)))</f>
        <v>0.01</v>
      </c>
      <c r="O787" s="427" t="str">
        <f>IF(ISBLANK(INDEX('Policy Characteristics'!I:I,MATCH($C787,'Policy Characteristics'!$C:$C,0))),"",INDEX('Policy Characteristics'!I:I,MATCH($C787,'Policy Characteristics'!$C:$C,0)))</f>
        <v>% of fuel shifted</v>
      </c>
      <c r="P787" s="42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7" s="427" t="str">
        <f>IF(ISBLANK(INDEX('Policy Characteristics'!K:K,MATCH($C787,'Policy Characteristics'!$C:$C,0))),"",INDEX('Policy Characteristics'!K:K,MATCH($C787,'Policy Characteristics'!$C:$C,0)))</f>
        <v>industry-ag-main.html#fuel-switching</v>
      </c>
      <c r="R787" s="427" t="str">
        <f>IF(ISBLANK(INDEX('Policy Characteristics'!L:L,MATCH($C787,'Policy Characteristics'!$C:$C,0))),"",INDEX('Policy Characteristics'!L:L,MATCH($C787,'Policy Characteristics'!$C:$C,0)))</f>
        <v>industry-elec-and-hydrogen.html</v>
      </c>
    </row>
    <row r="788" spans="1:18" x14ac:dyDescent="0.75">
      <c r="A788" s="427" t="str">
        <f>IF(ISBLANK(INDEX('Policy Characteristics'!A:A,MATCH($C788,'Policy Characteristics'!$C:$C,0))),"",INDEX('Policy Characteristics'!A:A,MATCH($C788,'Policy Characteristics'!$C:$C,0)))</f>
        <v>Industry</v>
      </c>
      <c r="B788" s="427" t="str">
        <f>IF(ISBLANK(INDEX('Policy Characteristics'!B:B,MATCH($C788,'Policy Characteristics'!$C:$C,0))),"",INDEX('Policy Characteristics'!B:B,MATCH($C788,'Policy Characteristics'!$C:$C,0)))</f>
        <v>Electrification + Hydrogen</v>
      </c>
      <c r="C788" s="431" t="str">
        <f t="shared" si="39"/>
        <v>Fraction of Industrial Fuel Use Shifted to Other Fuels</v>
      </c>
      <c r="D788" s="9" t="s">
        <v>3265</v>
      </c>
      <c r="E788" s="53" t="s">
        <v>2483</v>
      </c>
      <c r="F788" s="211" t="s">
        <v>2695</v>
      </c>
      <c r="G788" s="53" t="s">
        <v>3282</v>
      </c>
      <c r="H788" s="54">
        <v>1341</v>
      </c>
      <c r="I788" s="53" t="s">
        <v>46</v>
      </c>
      <c r="J788" s="429" t="str">
        <f>IF(ISBLANK(INDEX('Policy Characteristics'!D:D,MATCH($C788,'Policy Characteristics'!$C:$C,0))),"",INDEX('Policy Characteristics'!D:D,MATCH($C788,'Policy Characteristics'!$C:$C,0)))</f>
        <v>Electrification + Hydrogen</v>
      </c>
      <c r="K788" s="427" t="str">
        <f>IF(ISBLANK(INDEX('Policy Characteristics'!E:E,MATCH($C788,'Policy Characteristics'!$C:$C,0))),"",INDEX('Policy Characteristics'!E:E,MATCH($C788,'Policy Characteristics'!$C:$C,0)))</f>
        <v>indst fuel type shifting</v>
      </c>
      <c r="L788" s="450">
        <f>IF(ISBLANK(INDEX('Policy Characteristics'!F:F,MATCH($C788,'Policy Characteristics'!$C:$C,0))),"",INDEX('Policy Characteristics'!F:F,MATCH($C788,'Policy Characteristics'!$C:$C,0)))</f>
        <v>0</v>
      </c>
      <c r="M788" s="450">
        <f>IF(ISBLANK(INDEX('Policy Characteristics'!G:G,MATCH($C788,'Policy Characteristics'!$C:$C,0))),"",INDEX('Policy Characteristics'!G:G,MATCH($C788,'Policy Characteristics'!$C:$C,0)))</f>
        <v>1</v>
      </c>
      <c r="N788" s="450">
        <f>IF(ISBLANK(INDEX('Policy Characteristics'!H:H,MATCH($C788,'Policy Characteristics'!$C:$C,0))),"",INDEX('Policy Characteristics'!H:H,MATCH($C788,'Policy Characteristics'!$C:$C,0)))</f>
        <v>0.01</v>
      </c>
      <c r="O788" s="427" t="str">
        <f>IF(ISBLANK(INDEX('Policy Characteristics'!I:I,MATCH($C788,'Policy Characteristics'!$C:$C,0))),"",INDEX('Policy Characteristics'!I:I,MATCH($C788,'Policy Characteristics'!$C:$C,0)))</f>
        <v>% of fuel shifted</v>
      </c>
      <c r="P788" s="42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8" s="427" t="str">
        <f>IF(ISBLANK(INDEX('Policy Characteristics'!K:K,MATCH($C788,'Policy Characteristics'!$C:$C,0))),"",INDEX('Policy Characteristics'!K:K,MATCH($C788,'Policy Characteristics'!$C:$C,0)))</f>
        <v>industry-ag-main.html#fuel-switching</v>
      </c>
      <c r="R788" s="427" t="str">
        <f>IF(ISBLANK(INDEX('Policy Characteristics'!L:L,MATCH($C788,'Policy Characteristics'!$C:$C,0))),"",INDEX('Policy Characteristics'!L:L,MATCH($C788,'Policy Characteristics'!$C:$C,0)))</f>
        <v>industry-elec-and-hydrogen.html</v>
      </c>
    </row>
    <row r="789" spans="1:18" x14ac:dyDescent="0.75">
      <c r="A789" s="427" t="str">
        <f>IF(ISBLANK(INDEX('Policy Characteristics'!A:A,MATCH($C789,'Policy Characteristics'!$C:$C,0))),"",INDEX('Policy Characteristics'!A:A,MATCH($C789,'Policy Characteristics'!$C:$C,0)))</f>
        <v>Industry</v>
      </c>
      <c r="B789" s="427" t="str">
        <f>IF(ISBLANK(INDEX('Policy Characteristics'!B:B,MATCH($C789,'Policy Characteristics'!$C:$C,0))),"",INDEX('Policy Characteristics'!B:B,MATCH($C789,'Policy Characteristics'!$C:$C,0)))</f>
        <v>Electrification + Hydrogen</v>
      </c>
      <c r="C789" s="431" t="str">
        <f t="shared" si="39"/>
        <v>Fraction of Industrial Fuel Use Shifted to Other Fuels</v>
      </c>
      <c r="D789" s="9" t="s">
        <v>3265</v>
      </c>
      <c r="E789" s="53" t="s">
        <v>2484</v>
      </c>
      <c r="F789" s="211" t="s">
        <v>2695</v>
      </c>
      <c r="G789" s="53" t="s">
        <v>3283</v>
      </c>
      <c r="H789" s="54">
        <v>1342</v>
      </c>
      <c r="I789" s="53" t="s">
        <v>46</v>
      </c>
      <c r="J789" s="429" t="str">
        <f>IF(ISBLANK(INDEX('Policy Characteristics'!D:D,MATCH($C789,'Policy Characteristics'!$C:$C,0))),"",INDEX('Policy Characteristics'!D:D,MATCH($C789,'Policy Characteristics'!$C:$C,0)))</f>
        <v>Electrification + Hydrogen</v>
      </c>
      <c r="K789" s="427" t="str">
        <f>IF(ISBLANK(INDEX('Policy Characteristics'!E:E,MATCH($C789,'Policy Characteristics'!$C:$C,0))),"",INDEX('Policy Characteristics'!E:E,MATCH($C789,'Policy Characteristics'!$C:$C,0)))</f>
        <v>indst fuel type shifting</v>
      </c>
      <c r="L789" s="450">
        <f>IF(ISBLANK(INDEX('Policy Characteristics'!F:F,MATCH($C789,'Policy Characteristics'!$C:$C,0))),"",INDEX('Policy Characteristics'!F:F,MATCH($C789,'Policy Characteristics'!$C:$C,0)))</f>
        <v>0</v>
      </c>
      <c r="M789" s="450">
        <f>IF(ISBLANK(INDEX('Policy Characteristics'!G:G,MATCH($C789,'Policy Characteristics'!$C:$C,0))),"",INDEX('Policy Characteristics'!G:G,MATCH($C789,'Policy Characteristics'!$C:$C,0)))</f>
        <v>1</v>
      </c>
      <c r="N789" s="450">
        <f>IF(ISBLANK(INDEX('Policy Characteristics'!H:H,MATCH($C789,'Policy Characteristics'!$C:$C,0))),"",INDEX('Policy Characteristics'!H:H,MATCH($C789,'Policy Characteristics'!$C:$C,0)))</f>
        <v>0.01</v>
      </c>
      <c r="O789" s="427" t="str">
        <f>IF(ISBLANK(INDEX('Policy Characteristics'!I:I,MATCH($C789,'Policy Characteristics'!$C:$C,0))),"",INDEX('Policy Characteristics'!I:I,MATCH($C789,'Policy Characteristics'!$C:$C,0)))</f>
        <v>% of fuel shifted</v>
      </c>
      <c r="P789" s="42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9" s="427" t="str">
        <f>IF(ISBLANK(INDEX('Policy Characteristics'!K:K,MATCH($C789,'Policy Characteristics'!$C:$C,0))),"",INDEX('Policy Characteristics'!K:K,MATCH($C789,'Policy Characteristics'!$C:$C,0)))</f>
        <v>industry-ag-main.html#fuel-switching</v>
      </c>
      <c r="R789" s="427" t="str">
        <f>IF(ISBLANK(INDEX('Policy Characteristics'!L:L,MATCH($C789,'Policy Characteristics'!$C:$C,0))),"",INDEX('Policy Characteristics'!L:L,MATCH($C789,'Policy Characteristics'!$C:$C,0)))</f>
        <v>industry-elec-and-hydrogen.html</v>
      </c>
    </row>
    <row r="790" spans="1:18" x14ac:dyDescent="0.75">
      <c r="A790" s="427" t="str">
        <f>IF(ISBLANK(INDEX('Policy Characteristics'!A:A,MATCH($C790,'Policy Characteristics'!$C:$C,0))),"",INDEX('Policy Characteristics'!A:A,MATCH($C790,'Policy Characteristics'!$C:$C,0)))</f>
        <v>Industry</v>
      </c>
      <c r="B790" s="427" t="str">
        <f>IF(ISBLANK(INDEX('Policy Characteristics'!B:B,MATCH($C790,'Policy Characteristics'!$C:$C,0))),"",INDEX('Policy Characteristics'!B:B,MATCH($C790,'Policy Characteristics'!$C:$C,0)))</f>
        <v>Electrification + Hydrogen</v>
      </c>
      <c r="C790" s="431" t="str">
        <f t="shared" si="39"/>
        <v>Fraction of Industrial Fuel Use Shifted to Other Fuels</v>
      </c>
      <c r="D790" s="9" t="s">
        <v>3265</v>
      </c>
      <c r="E790" s="53" t="s">
        <v>2485</v>
      </c>
      <c r="F790" s="211" t="s">
        <v>2695</v>
      </c>
      <c r="G790" s="53" t="s">
        <v>3284</v>
      </c>
      <c r="H790" s="54">
        <v>1343</v>
      </c>
      <c r="I790" s="53" t="s">
        <v>46</v>
      </c>
      <c r="J790" s="429" t="str">
        <f>IF(ISBLANK(INDEX('Policy Characteristics'!D:D,MATCH($C790,'Policy Characteristics'!$C:$C,0))),"",INDEX('Policy Characteristics'!D:D,MATCH($C790,'Policy Characteristics'!$C:$C,0)))</f>
        <v>Electrification + Hydrogen</v>
      </c>
      <c r="K790" s="427" t="str">
        <f>IF(ISBLANK(INDEX('Policy Characteristics'!E:E,MATCH($C790,'Policy Characteristics'!$C:$C,0))),"",INDEX('Policy Characteristics'!E:E,MATCH($C790,'Policy Characteristics'!$C:$C,0)))</f>
        <v>indst fuel type shifting</v>
      </c>
      <c r="L790" s="450">
        <f>IF(ISBLANK(INDEX('Policy Characteristics'!F:F,MATCH($C790,'Policy Characteristics'!$C:$C,0))),"",INDEX('Policy Characteristics'!F:F,MATCH($C790,'Policy Characteristics'!$C:$C,0)))</f>
        <v>0</v>
      </c>
      <c r="M790" s="450">
        <f>IF(ISBLANK(INDEX('Policy Characteristics'!G:G,MATCH($C790,'Policy Characteristics'!$C:$C,0))),"",INDEX('Policy Characteristics'!G:G,MATCH($C790,'Policy Characteristics'!$C:$C,0)))</f>
        <v>1</v>
      </c>
      <c r="N790" s="450">
        <f>IF(ISBLANK(INDEX('Policy Characteristics'!H:H,MATCH($C790,'Policy Characteristics'!$C:$C,0))),"",INDEX('Policy Characteristics'!H:H,MATCH($C790,'Policy Characteristics'!$C:$C,0)))</f>
        <v>0.01</v>
      </c>
      <c r="O790" s="427" t="str">
        <f>IF(ISBLANK(INDEX('Policy Characteristics'!I:I,MATCH($C790,'Policy Characteristics'!$C:$C,0))),"",INDEX('Policy Characteristics'!I:I,MATCH($C790,'Policy Characteristics'!$C:$C,0)))</f>
        <v>% of fuel shifted</v>
      </c>
      <c r="P790" s="42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0" s="427" t="str">
        <f>IF(ISBLANK(INDEX('Policy Characteristics'!K:K,MATCH($C790,'Policy Characteristics'!$C:$C,0))),"",INDEX('Policy Characteristics'!K:K,MATCH($C790,'Policy Characteristics'!$C:$C,0)))</f>
        <v>industry-ag-main.html#fuel-switching</v>
      </c>
      <c r="R790" s="427" t="str">
        <f>IF(ISBLANK(INDEX('Policy Characteristics'!L:L,MATCH($C790,'Policy Characteristics'!$C:$C,0))),"",INDEX('Policy Characteristics'!L:L,MATCH($C790,'Policy Characteristics'!$C:$C,0)))</f>
        <v>industry-elec-and-hydrogen.html</v>
      </c>
    </row>
    <row r="791" spans="1:18" x14ac:dyDescent="0.75">
      <c r="A791" s="427" t="str">
        <f>IF(ISBLANK(INDEX('Policy Characteristics'!A:A,MATCH($C791,'Policy Characteristics'!$C:$C,0))),"",INDEX('Policy Characteristics'!A:A,MATCH($C791,'Policy Characteristics'!$C:$C,0)))</f>
        <v>Industry</v>
      </c>
      <c r="B791" s="427" t="str">
        <f>IF(ISBLANK(INDEX('Policy Characteristics'!B:B,MATCH($C791,'Policy Characteristics'!$C:$C,0))),"",INDEX('Policy Characteristics'!B:B,MATCH($C791,'Policy Characteristics'!$C:$C,0)))</f>
        <v>Electrification + Hydrogen</v>
      </c>
      <c r="C791" s="431" t="str">
        <f t="shared" si="39"/>
        <v>Fraction of Industrial Fuel Use Shifted to Other Fuels</v>
      </c>
      <c r="D791" s="9" t="s">
        <v>3265</v>
      </c>
      <c r="E791" s="53" t="s">
        <v>2837</v>
      </c>
      <c r="F791" s="211" t="s">
        <v>2695</v>
      </c>
      <c r="G791" s="53" t="s">
        <v>3285</v>
      </c>
      <c r="H791" s="54">
        <v>1344</v>
      </c>
      <c r="I791" s="53" t="s">
        <v>46</v>
      </c>
      <c r="J791" s="429" t="str">
        <f>IF(ISBLANK(INDEX('Policy Characteristics'!D:D,MATCH($C791,'Policy Characteristics'!$C:$C,0))),"",INDEX('Policy Characteristics'!D:D,MATCH($C791,'Policy Characteristics'!$C:$C,0)))</f>
        <v>Electrification + Hydrogen</v>
      </c>
      <c r="K791" s="427" t="str">
        <f>IF(ISBLANK(INDEX('Policy Characteristics'!E:E,MATCH($C791,'Policy Characteristics'!$C:$C,0))),"",INDEX('Policy Characteristics'!E:E,MATCH($C791,'Policy Characteristics'!$C:$C,0)))</f>
        <v>indst fuel type shifting</v>
      </c>
      <c r="L791" s="450">
        <f>IF(ISBLANK(INDEX('Policy Characteristics'!F:F,MATCH($C791,'Policy Characteristics'!$C:$C,0))),"",INDEX('Policy Characteristics'!F:F,MATCH($C791,'Policy Characteristics'!$C:$C,0)))</f>
        <v>0</v>
      </c>
      <c r="M791" s="450">
        <f>IF(ISBLANK(INDEX('Policy Characteristics'!G:G,MATCH($C791,'Policy Characteristics'!$C:$C,0))),"",INDEX('Policy Characteristics'!G:G,MATCH($C791,'Policy Characteristics'!$C:$C,0)))</f>
        <v>1</v>
      </c>
      <c r="N791" s="450">
        <f>IF(ISBLANK(INDEX('Policy Characteristics'!H:H,MATCH($C791,'Policy Characteristics'!$C:$C,0))),"",INDEX('Policy Characteristics'!H:H,MATCH($C791,'Policy Characteristics'!$C:$C,0)))</f>
        <v>0.01</v>
      </c>
      <c r="O791" s="427" t="str">
        <f>IF(ISBLANK(INDEX('Policy Characteristics'!I:I,MATCH($C791,'Policy Characteristics'!$C:$C,0))),"",INDEX('Policy Characteristics'!I:I,MATCH($C791,'Policy Characteristics'!$C:$C,0)))</f>
        <v>% of fuel shifted</v>
      </c>
      <c r="P791" s="42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1" s="427" t="str">
        <f>IF(ISBLANK(INDEX('Policy Characteristics'!K:K,MATCH($C791,'Policy Characteristics'!$C:$C,0))),"",INDEX('Policy Characteristics'!K:K,MATCH($C791,'Policy Characteristics'!$C:$C,0)))</f>
        <v>industry-ag-main.html#fuel-switching</v>
      </c>
      <c r="R791" s="427" t="str">
        <f>IF(ISBLANK(INDEX('Policy Characteristics'!L:L,MATCH($C791,'Policy Characteristics'!$C:$C,0))),"",INDEX('Policy Characteristics'!L:L,MATCH($C791,'Policy Characteristics'!$C:$C,0)))</f>
        <v>industry-elec-and-hydrogen.html</v>
      </c>
    </row>
    <row r="792" spans="1:18" x14ac:dyDescent="0.75">
      <c r="A792" s="427" t="str">
        <f>IF(ISBLANK(INDEX('Policy Characteristics'!A:A,MATCH($C792,'Policy Characteristics'!$C:$C,0))),"",INDEX('Policy Characteristics'!A:A,MATCH($C792,'Policy Characteristics'!$C:$C,0)))</f>
        <v>Industry</v>
      </c>
      <c r="B792" s="427" t="str">
        <f>IF(ISBLANK(INDEX('Policy Characteristics'!B:B,MATCH($C792,'Policy Characteristics'!$C:$C,0))),"",INDEX('Policy Characteristics'!B:B,MATCH($C792,'Policy Characteristics'!$C:$C,0)))</f>
        <v>Electrification + Hydrogen</v>
      </c>
      <c r="C792" s="431" t="str">
        <f t="shared" si="39"/>
        <v>Fraction of Industrial Fuel Use Shifted to Other Fuels</v>
      </c>
      <c r="D792" s="9" t="s">
        <v>3265</v>
      </c>
      <c r="E792" s="53" t="s">
        <v>2838</v>
      </c>
      <c r="F792" s="211" t="s">
        <v>2695</v>
      </c>
      <c r="G792" s="53" t="s">
        <v>3286</v>
      </c>
      <c r="H792" s="54">
        <v>1345</v>
      </c>
      <c r="I792" s="53" t="s">
        <v>46</v>
      </c>
      <c r="J792" s="429" t="str">
        <f>IF(ISBLANK(INDEX('Policy Characteristics'!D:D,MATCH($C792,'Policy Characteristics'!$C:$C,0))),"",INDEX('Policy Characteristics'!D:D,MATCH($C792,'Policy Characteristics'!$C:$C,0)))</f>
        <v>Electrification + Hydrogen</v>
      </c>
      <c r="K792" s="427" t="str">
        <f>IF(ISBLANK(INDEX('Policy Characteristics'!E:E,MATCH($C792,'Policy Characteristics'!$C:$C,0))),"",INDEX('Policy Characteristics'!E:E,MATCH($C792,'Policy Characteristics'!$C:$C,0)))</f>
        <v>indst fuel type shifting</v>
      </c>
      <c r="L792" s="450">
        <f>IF(ISBLANK(INDEX('Policy Characteristics'!F:F,MATCH($C792,'Policy Characteristics'!$C:$C,0))),"",INDEX('Policy Characteristics'!F:F,MATCH($C792,'Policy Characteristics'!$C:$C,0)))</f>
        <v>0</v>
      </c>
      <c r="M792" s="450">
        <f>IF(ISBLANK(INDEX('Policy Characteristics'!G:G,MATCH($C792,'Policy Characteristics'!$C:$C,0))),"",INDEX('Policy Characteristics'!G:G,MATCH($C792,'Policy Characteristics'!$C:$C,0)))</f>
        <v>1</v>
      </c>
      <c r="N792" s="450">
        <f>IF(ISBLANK(INDEX('Policy Characteristics'!H:H,MATCH($C792,'Policy Characteristics'!$C:$C,0))),"",INDEX('Policy Characteristics'!H:H,MATCH($C792,'Policy Characteristics'!$C:$C,0)))</f>
        <v>0.01</v>
      </c>
      <c r="O792" s="427" t="str">
        <f>IF(ISBLANK(INDEX('Policy Characteristics'!I:I,MATCH($C792,'Policy Characteristics'!$C:$C,0))),"",INDEX('Policy Characteristics'!I:I,MATCH($C792,'Policy Characteristics'!$C:$C,0)))</f>
        <v>% of fuel shifted</v>
      </c>
      <c r="P792" s="42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2" s="427" t="str">
        <f>IF(ISBLANK(INDEX('Policy Characteristics'!K:K,MATCH($C792,'Policy Characteristics'!$C:$C,0))),"",INDEX('Policy Characteristics'!K:K,MATCH($C792,'Policy Characteristics'!$C:$C,0)))</f>
        <v>industry-ag-main.html#fuel-switching</v>
      </c>
      <c r="R792" s="427" t="str">
        <f>IF(ISBLANK(INDEX('Policy Characteristics'!L:L,MATCH($C792,'Policy Characteristics'!$C:$C,0))),"",INDEX('Policy Characteristics'!L:L,MATCH($C792,'Policy Characteristics'!$C:$C,0)))</f>
        <v>industry-elec-and-hydrogen.html</v>
      </c>
    </row>
    <row r="793" spans="1:18" x14ac:dyDescent="0.75">
      <c r="A793" s="427" t="str">
        <f>IF(ISBLANK(INDEX('Policy Characteristics'!A:A,MATCH($C793,'Policy Characteristics'!$C:$C,0))),"",INDEX('Policy Characteristics'!A:A,MATCH($C793,'Policy Characteristics'!$C:$C,0)))</f>
        <v>Industry</v>
      </c>
      <c r="B793" s="427" t="str">
        <f>IF(ISBLANK(INDEX('Policy Characteristics'!B:B,MATCH($C793,'Policy Characteristics'!$C:$C,0))),"",INDEX('Policy Characteristics'!B:B,MATCH($C793,'Policy Characteristics'!$C:$C,0)))</f>
        <v>Electrification + Hydrogen</v>
      </c>
      <c r="C793" s="431" t="str">
        <f t="shared" si="39"/>
        <v>Fraction of Industrial Fuel Use Shifted to Other Fuels</v>
      </c>
      <c r="D793" s="9" t="s">
        <v>3265</v>
      </c>
      <c r="E793" s="53" t="s">
        <v>2839</v>
      </c>
      <c r="F793" s="211" t="s">
        <v>2695</v>
      </c>
      <c r="G793" s="53" t="s">
        <v>3287</v>
      </c>
      <c r="H793" s="54">
        <v>1346</v>
      </c>
      <c r="I793" s="53" t="s">
        <v>46</v>
      </c>
      <c r="J793" s="429" t="str">
        <f>IF(ISBLANK(INDEX('Policy Characteristics'!D:D,MATCH($C793,'Policy Characteristics'!$C:$C,0))),"",INDEX('Policy Characteristics'!D:D,MATCH($C793,'Policy Characteristics'!$C:$C,0)))</f>
        <v>Electrification + Hydrogen</v>
      </c>
      <c r="K793" s="427" t="str">
        <f>IF(ISBLANK(INDEX('Policy Characteristics'!E:E,MATCH($C793,'Policy Characteristics'!$C:$C,0))),"",INDEX('Policy Characteristics'!E:E,MATCH($C793,'Policy Characteristics'!$C:$C,0)))</f>
        <v>indst fuel type shifting</v>
      </c>
      <c r="L793" s="450">
        <f>IF(ISBLANK(INDEX('Policy Characteristics'!F:F,MATCH($C793,'Policy Characteristics'!$C:$C,0))),"",INDEX('Policy Characteristics'!F:F,MATCH($C793,'Policy Characteristics'!$C:$C,0)))</f>
        <v>0</v>
      </c>
      <c r="M793" s="450">
        <f>IF(ISBLANK(INDEX('Policy Characteristics'!G:G,MATCH($C793,'Policy Characteristics'!$C:$C,0))),"",INDEX('Policy Characteristics'!G:G,MATCH($C793,'Policy Characteristics'!$C:$C,0)))</f>
        <v>1</v>
      </c>
      <c r="N793" s="450">
        <f>IF(ISBLANK(INDEX('Policy Characteristics'!H:H,MATCH($C793,'Policy Characteristics'!$C:$C,0))),"",INDEX('Policy Characteristics'!H:H,MATCH($C793,'Policy Characteristics'!$C:$C,0)))</f>
        <v>0.01</v>
      </c>
      <c r="O793" s="427" t="str">
        <f>IF(ISBLANK(INDEX('Policy Characteristics'!I:I,MATCH($C793,'Policy Characteristics'!$C:$C,0))),"",INDEX('Policy Characteristics'!I:I,MATCH($C793,'Policy Characteristics'!$C:$C,0)))</f>
        <v>% of fuel shifted</v>
      </c>
      <c r="P793" s="42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3" s="427" t="str">
        <f>IF(ISBLANK(INDEX('Policy Characteristics'!K:K,MATCH($C793,'Policy Characteristics'!$C:$C,0))),"",INDEX('Policy Characteristics'!K:K,MATCH($C793,'Policy Characteristics'!$C:$C,0)))</f>
        <v>industry-ag-main.html#fuel-switching</v>
      </c>
      <c r="R793" s="427" t="str">
        <f>IF(ISBLANK(INDEX('Policy Characteristics'!L:L,MATCH($C793,'Policy Characteristics'!$C:$C,0))),"",INDEX('Policy Characteristics'!L:L,MATCH($C793,'Policy Characteristics'!$C:$C,0)))</f>
        <v>industry-elec-and-hydrogen.html</v>
      </c>
    </row>
    <row r="794" spans="1:18" x14ac:dyDescent="0.75">
      <c r="A794" s="427" t="str">
        <f>IF(ISBLANK(INDEX('Policy Characteristics'!A:A,MATCH($C794,'Policy Characteristics'!$C:$C,0))),"",INDEX('Policy Characteristics'!A:A,MATCH($C794,'Policy Characteristics'!$C:$C,0)))</f>
        <v>Industry</v>
      </c>
      <c r="B794" s="427" t="str">
        <f>IF(ISBLANK(INDEX('Policy Characteristics'!B:B,MATCH($C794,'Policy Characteristics'!$C:$C,0))),"",INDEX('Policy Characteristics'!B:B,MATCH($C794,'Policy Characteristics'!$C:$C,0)))</f>
        <v>Electrification + Hydrogen</v>
      </c>
      <c r="C794" s="431" t="str">
        <f t="shared" si="39"/>
        <v>Fraction of Industrial Fuel Use Shifted to Other Fuels</v>
      </c>
      <c r="D794" s="9" t="s">
        <v>3265</v>
      </c>
      <c r="E794" s="53" t="s">
        <v>2836</v>
      </c>
      <c r="F794" s="211" t="s">
        <v>2695</v>
      </c>
      <c r="G794" s="53" t="s">
        <v>3288</v>
      </c>
      <c r="H794" s="54">
        <v>1347</v>
      </c>
      <c r="I794" s="53" t="s">
        <v>45</v>
      </c>
      <c r="J794" s="429" t="str">
        <f>IF(ISBLANK(INDEX('Policy Characteristics'!D:D,MATCH($C794,'Policy Characteristics'!$C:$C,0))),"",INDEX('Policy Characteristics'!D:D,MATCH($C794,'Policy Characteristics'!$C:$C,0)))</f>
        <v>Electrification + Hydrogen</v>
      </c>
      <c r="K794" s="427" t="str">
        <f>IF(ISBLANK(INDEX('Policy Characteristics'!E:E,MATCH($C794,'Policy Characteristics'!$C:$C,0))),"",INDEX('Policy Characteristics'!E:E,MATCH($C794,'Policy Characteristics'!$C:$C,0)))</f>
        <v>indst fuel type shifting</v>
      </c>
      <c r="L794" s="450">
        <f>IF(ISBLANK(INDEX('Policy Characteristics'!F:F,MATCH($C794,'Policy Characteristics'!$C:$C,0))),"",INDEX('Policy Characteristics'!F:F,MATCH($C794,'Policy Characteristics'!$C:$C,0)))</f>
        <v>0</v>
      </c>
      <c r="M794" s="450">
        <f>IF(ISBLANK(INDEX('Policy Characteristics'!G:G,MATCH($C794,'Policy Characteristics'!$C:$C,0))),"",INDEX('Policy Characteristics'!G:G,MATCH($C794,'Policy Characteristics'!$C:$C,0)))</f>
        <v>1</v>
      </c>
      <c r="N794" s="450">
        <f>IF(ISBLANK(INDEX('Policy Characteristics'!H:H,MATCH($C794,'Policy Characteristics'!$C:$C,0))),"",INDEX('Policy Characteristics'!H:H,MATCH($C794,'Policy Characteristics'!$C:$C,0)))</f>
        <v>0.01</v>
      </c>
      <c r="O794" s="427" t="str">
        <f>IF(ISBLANK(INDEX('Policy Characteristics'!I:I,MATCH($C794,'Policy Characteristics'!$C:$C,0))),"",INDEX('Policy Characteristics'!I:I,MATCH($C794,'Policy Characteristics'!$C:$C,0)))</f>
        <v>% of fuel shifted</v>
      </c>
      <c r="P794" s="427"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4" s="427" t="str">
        <f>IF(ISBLANK(INDEX('Policy Characteristics'!K:K,MATCH($C794,'Policy Characteristics'!$C:$C,0))),"",INDEX('Policy Characteristics'!K:K,MATCH($C794,'Policy Characteristics'!$C:$C,0)))</f>
        <v>industry-ag-main.html#fuel-switching</v>
      </c>
      <c r="R794" s="427" t="str">
        <f>IF(ISBLANK(INDEX('Policy Characteristics'!L:L,MATCH($C794,'Policy Characteristics'!$C:$C,0))),"",INDEX('Policy Characteristics'!L:L,MATCH($C794,'Policy Characteristics'!$C:$C,0)))</f>
        <v>industry-elec-and-hydrogen.html</v>
      </c>
    </row>
    <row r="795" spans="1:18" x14ac:dyDescent="0.75">
      <c r="A795" s="427" t="str">
        <f>IF(ISBLANK(INDEX('Policy Characteristics'!A:A,MATCH($C795,'Policy Characteristics'!$C:$C,0))),"",INDEX('Policy Characteristics'!A:A,MATCH($C795,'Policy Characteristics'!$C:$C,0)))</f>
        <v>Industry</v>
      </c>
      <c r="B795" s="427" t="str">
        <f>IF(ISBLANK(INDEX('Policy Characteristics'!B:B,MATCH($C795,'Policy Characteristics'!$C:$C,0))),"",INDEX('Policy Characteristics'!B:B,MATCH($C795,'Policy Characteristics'!$C:$C,0)))</f>
        <v>Electrification + Hydrogen</v>
      </c>
      <c r="C795" s="431" t="str">
        <f t="shared" si="39"/>
        <v>Fraction of Industrial Fuel Use Shifted to Other Fuels</v>
      </c>
      <c r="D795" s="9" t="s">
        <v>3266</v>
      </c>
      <c r="E795" s="53" t="s">
        <v>2480</v>
      </c>
      <c r="F795" s="211" t="s">
        <v>3228</v>
      </c>
      <c r="G795" s="53" t="s">
        <v>3279</v>
      </c>
      <c r="H795" s="54">
        <v>1348</v>
      </c>
      <c r="I795" s="53" t="s">
        <v>45</v>
      </c>
      <c r="J795" s="429" t="str">
        <f>IF(ISBLANK(INDEX('Policy Characteristics'!D:D,MATCH($C795,'Policy Characteristics'!$C:$C,0))),"",INDEX('Policy Characteristics'!D:D,MATCH($C795,'Policy Characteristics'!$C:$C,0)))</f>
        <v>Electrification + Hydrogen</v>
      </c>
      <c r="K795" s="427" t="str">
        <f>IF(ISBLANK(INDEX('Policy Characteristics'!E:E,MATCH($C795,'Policy Characteristics'!$C:$C,0))),"",INDEX('Policy Characteristics'!E:E,MATCH($C795,'Policy Characteristics'!$C:$C,0)))</f>
        <v>indst fuel type shifting</v>
      </c>
      <c r="L795" s="450">
        <f>IF(ISBLANK(INDEX('Policy Characteristics'!F:F,MATCH($C795,'Policy Characteristics'!$C:$C,0))),"",INDEX('Policy Characteristics'!F:F,MATCH($C795,'Policy Characteristics'!$C:$C,0)))</f>
        <v>0</v>
      </c>
      <c r="M795" s="450">
        <f>IF(ISBLANK(INDEX('Policy Characteristics'!G:G,MATCH($C795,'Policy Characteristics'!$C:$C,0))),"",INDEX('Policy Characteristics'!G:G,MATCH($C795,'Policy Characteristics'!$C:$C,0)))</f>
        <v>1</v>
      </c>
      <c r="N795" s="450">
        <f>IF(ISBLANK(INDEX('Policy Characteristics'!H:H,MATCH($C795,'Policy Characteristics'!$C:$C,0))),"",INDEX('Policy Characteristics'!H:H,MATCH($C795,'Policy Characteristics'!$C:$C,0)))</f>
        <v>0.01</v>
      </c>
      <c r="O795" s="427" t="str">
        <f>IF(ISBLANK(INDEX('Policy Characteristics'!I:I,MATCH($C795,'Policy Characteristics'!$C:$C,0))),"",INDEX('Policy Characteristics'!I:I,MATCH($C795,'Policy Characteristics'!$C:$C,0)))</f>
        <v>% of fuel shifted</v>
      </c>
      <c r="P795" s="427"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5" s="427" t="str">
        <f>IF(ISBLANK(INDEX('Policy Characteristics'!K:K,MATCH($C795,'Policy Characteristics'!$C:$C,0))),"",INDEX('Policy Characteristics'!K:K,MATCH($C795,'Policy Characteristics'!$C:$C,0)))</f>
        <v>industry-ag-main.html#fuel-switching</v>
      </c>
      <c r="R795" s="427" t="str">
        <f>IF(ISBLANK(INDEX('Policy Characteristics'!L:L,MATCH($C795,'Policy Characteristics'!$C:$C,0))),"",INDEX('Policy Characteristics'!L:L,MATCH($C795,'Policy Characteristics'!$C:$C,0)))</f>
        <v>industry-elec-and-hydrogen.html</v>
      </c>
    </row>
    <row r="796" spans="1:18" x14ac:dyDescent="0.75">
      <c r="A796" s="427" t="str">
        <f>IF(ISBLANK(INDEX('Policy Characteristics'!A:A,MATCH($C796,'Policy Characteristics'!$C:$C,0))),"",INDEX('Policy Characteristics'!A:A,MATCH($C796,'Policy Characteristics'!$C:$C,0)))</f>
        <v>Industry</v>
      </c>
      <c r="B796" s="427" t="str">
        <f>IF(ISBLANK(INDEX('Policy Characteristics'!B:B,MATCH($C796,'Policy Characteristics'!$C:$C,0))),"",INDEX('Policy Characteristics'!B:B,MATCH($C796,'Policy Characteristics'!$C:$C,0)))</f>
        <v>Electrification + Hydrogen</v>
      </c>
      <c r="C796" s="431" t="str">
        <f t="shared" si="39"/>
        <v>Fraction of Industrial Fuel Use Shifted to Other Fuels</v>
      </c>
      <c r="D796" s="9" t="s">
        <v>3266</v>
      </c>
      <c r="E796" s="53" t="s">
        <v>2481</v>
      </c>
      <c r="F796" s="211" t="s">
        <v>3228</v>
      </c>
      <c r="G796" s="53" t="s">
        <v>3280</v>
      </c>
      <c r="H796" s="54">
        <v>1349</v>
      </c>
      <c r="I796" s="53" t="s">
        <v>46</v>
      </c>
      <c r="J796" s="429" t="str">
        <f>IF(ISBLANK(INDEX('Policy Characteristics'!D:D,MATCH($C796,'Policy Characteristics'!$C:$C,0))),"",INDEX('Policy Characteristics'!D:D,MATCH($C796,'Policy Characteristics'!$C:$C,0)))</f>
        <v>Electrification + Hydrogen</v>
      </c>
      <c r="K796" s="427" t="str">
        <f>IF(ISBLANK(INDEX('Policy Characteristics'!E:E,MATCH($C796,'Policy Characteristics'!$C:$C,0))),"",INDEX('Policy Characteristics'!E:E,MATCH($C796,'Policy Characteristics'!$C:$C,0)))</f>
        <v>indst fuel type shifting</v>
      </c>
      <c r="L796" s="450">
        <f>IF(ISBLANK(INDEX('Policy Characteristics'!F:F,MATCH($C796,'Policy Characteristics'!$C:$C,0))),"",INDEX('Policy Characteristics'!F:F,MATCH($C796,'Policy Characteristics'!$C:$C,0)))</f>
        <v>0</v>
      </c>
      <c r="M796" s="450">
        <f>IF(ISBLANK(INDEX('Policy Characteristics'!G:G,MATCH($C796,'Policy Characteristics'!$C:$C,0))),"",INDEX('Policy Characteristics'!G:G,MATCH($C796,'Policy Characteristics'!$C:$C,0)))</f>
        <v>1</v>
      </c>
      <c r="N796" s="450">
        <f>IF(ISBLANK(INDEX('Policy Characteristics'!H:H,MATCH($C796,'Policy Characteristics'!$C:$C,0))),"",INDEX('Policy Characteristics'!H:H,MATCH($C796,'Policy Characteristics'!$C:$C,0)))</f>
        <v>0.01</v>
      </c>
      <c r="O796" s="427" t="str">
        <f>IF(ISBLANK(INDEX('Policy Characteristics'!I:I,MATCH($C796,'Policy Characteristics'!$C:$C,0))),"",INDEX('Policy Characteristics'!I:I,MATCH($C796,'Policy Characteristics'!$C:$C,0)))</f>
        <v>% of fuel shifted</v>
      </c>
      <c r="P796" s="427"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6" s="427" t="str">
        <f>IF(ISBLANK(INDEX('Policy Characteristics'!K:K,MATCH($C796,'Policy Characteristics'!$C:$C,0))),"",INDEX('Policy Characteristics'!K:K,MATCH($C796,'Policy Characteristics'!$C:$C,0)))</f>
        <v>industry-ag-main.html#fuel-switching</v>
      </c>
      <c r="R796" s="427" t="str">
        <f>IF(ISBLANK(INDEX('Policy Characteristics'!L:L,MATCH($C796,'Policy Characteristics'!$C:$C,0))),"",INDEX('Policy Characteristics'!L:L,MATCH($C796,'Policy Characteristics'!$C:$C,0)))</f>
        <v>industry-elec-and-hydrogen.html</v>
      </c>
    </row>
    <row r="797" spans="1:18" x14ac:dyDescent="0.75">
      <c r="A797" s="427" t="str">
        <f>IF(ISBLANK(INDEX('Policy Characteristics'!A:A,MATCH($C797,'Policy Characteristics'!$C:$C,0))),"",INDEX('Policy Characteristics'!A:A,MATCH($C797,'Policy Characteristics'!$C:$C,0)))</f>
        <v>Industry</v>
      </c>
      <c r="B797" s="427" t="str">
        <f>IF(ISBLANK(INDEX('Policy Characteristics'!B:B,MATCH($C797,'Policy Characteristics'!$C:$C,0))),"",INDEX('Policy Characteristics'!B:B,MATCH($C797,'Policy Characteristics'!$C:$C,0)))</f>
        <v>Electrification + Hydrogen</v>
      </c>
      <c r="C797" s="431" t="str">
        <f t="shared" si="39"/>
        <v>Fraction of Industrial Fuel Use Shifted to Other Fuels</v>
      </c>
      <c r="D797" s="9" t="s">
        <v>3266</v>
      </c>
      <c r="E797" s="53" t="s">
        <v>2482</v>
      </c>
      <c r="F797" s="211" t="s">
        <v>3228</v>
      </c>
      <c r="G797" s="53" t="s">
        <v>3281</v>
      </c>
      <c r="H797" s="54">
        <v>1350</v>
      </c>
      <c r="I797" s="53" t="s">
        <v>46</v>
      </c>
      <c r="J797" s="429" t="str">
        <f>IF(ISBLANK(INDEX('Policy Characteristics'!D:D,MATCH($C797,'Policy Characteristics'!$C:$C,0))),"",INDEX('Policy Characteristics'!D:D,MATCH($C797,'Policy Characteristics'!$C:$C,0)))</f>
        <v>Electrification + Hydrogen</v>
      </c>
      <c r="K797" s="427" t="str">
        <f>IF(ISBLANK(INDEX('Policy Characteristics'!E:E,MATCH($C797,'Policy Characteristics'!$C:$C,0))),"",INDEX('Policy Characteristics'!E:E,MATCH($C797,'Policy Characteristics'!$C:$C,0)))</f>
        <v>indst fuel type shifting</v>
      </c>
      <c r="L797" s="450">
        <f>IF(ISBLANK(INDEX('Policy Characteristics'!F:F,MATCH($C797,'Policy Characteristics'!$C:$C,0))),"",INDEX('Policy Characteristics'!F:F,MATCH($C797,'Policy Characteristics'!$C:$C,0)))</f>
        <v>0</v>
      </c>
      <c r="M797" s="450">
        <f>IF(ISBLANK(INDEX('Policy Characteristics'!G:G,MATCH($C797,'Policy Characteristics'!$C:$C,0))),"",INDEX('Policy Characteristics'!G:G,MATCH($C797,'Policy Characteristics'!$C:$C,0)))</f>
        <v>1</v>
      </c>
      <c r="N797" s="450">
        <f>IF(ISBLANK(INDEX('Policy Characteristics'!H:H,MATCH($C797,'Policy Characteristics'!$C:$C,0))),"",INDEX('Policy Characteristics'!H:H,MATCH($C797,'Policy Characteristics'!$C:$C,0)))</f>
        <v>0.01</v>
      </c>
      <c r="O797" s="427" t="str">
        <f>IF(ISBLANK(INDEX('Policy Characteristics'!I:I,MATCH($C797,'Policy Characteristics'!$C:$C,0))),"",INDEX('Policy Characteristics'!I:I,MATCH($C797,'Policy Characteristics'!$C:$C,0)))</f>
        <v>% of fuel shifted</v>
      </c>
      <c r="P797" s="427"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7" s="427" t="str">
        <f>IF(ISBLANK(INDEX('Policy Characteristics'!K:K,MATCH($C797,'Policy Characteristics'!$C:$C,0))),"",INDEX('Policy Characteristics'!K:K,MATCH($C797,'Policy Characteristics'!$C:$C,0)))</f>
        <v>industry-ag-main.html#fuel-switching</v>
      </c>
      <c r="R797" s="427" t="str">
        <f>IF(ISBLANK(INDEX('Policy Characteristics'!L:L,MATCH($C797,'Policy Characteristics'!$C:$C,0))),"",INDEX('Policy Characteristics'!L:L,MATCH($C797,'Policy Characteristics'!$C:$C,0)))</f>
        <v>industry-elec-and-hydrogen.html</v>
      </c>
    </row>
    <row r="798" spans="1:18" x14ac:dyDescent="0.75">
      <c r="A798" s="427" t="str">
        <f>IF(ISBLANK(INDEX('Policy Characteristics'!A:A,MATCH($C798,'Policy Characteristics'!$C:$C,0))),"",INDEX('Policy Characteristics'!A:A,MATCH($C798,'Policy Characteristics'!$C:$C,0)))</f>
        <v>Industry</v>
      </c>
      <c r="B798" s="427" t="str">
        <f>IF(ISBLANK(INDEX('Policy Characteristics'!B:B,MATCH($C798,'Policy Characteristics'!$C:$C,0))),"",INDEX('Policy Characteristics'!B:B,MATCH($C798,'Policy Characteristics'!$C:$C,0)))</f>
        <v>Electrification + Hydrogen</v>
      </c>
      <c r="C798" s="431" t="str">
        <f t="shared" si="39"/>
        <v>Fraction of Industrial Fuel Use Shifted to Other Fuels</v>
      </c>
      <c r="D798" s="9" t="s">
        <v>3266</v>
      </c>
      <c r="E798" s="53" t="s">
        <v>2483</v>
      </c>
      <c r="F798" s="211" t="s">
        <v>3228</v>
      </c>
      <c r="G798" s="53" t="s">
        <v>3282</v>
      </c>
      <c r="H798" s="54">
        <v>1351</v>
      </c>
      <c r="I798" s="53" t="s">
        <v>46</v>
      </c>
      <c r="J798" s="429" t="str">
        <f>IF(ISBLANK(INDEX('Policy Characteristics'!D:D,MATCH($C798,'Policy Characteristics'!$C:$C,0))),"",INDEX('Policy Characteristics'!D:D,MATCH($C798,'Policy Characteristics'!$C:$C,0)))</f>
        <v>Electrification + Hydrogen</v>
      </c>
      <c r="K798" s="427" t="str">
        <f>IF(ISBLANK(INDEX('Policy Characteristics'!E:E,MATCH($C798,'Policy Characteristics'!$C:$C,0))),"",INDEX('Policy Characteristics'!E:E,MATCH($C798,'Policy Characteristics'!$C:$C,0)))</f>
        <v>indst fuel type shifting</v>
      </c>
      <c r="L798" s="450">
        <f>IF(ISBLANK(INDEX('Policy Characteristics'!F:F,MATCH($C798,'Policy Characteristics'!$C:$C,0))),"",INDEX('Policy Characteristics'!F:F,MATCH($C798,'Policy Characteristics'!$C:$C,0)))</f>
        <v>0</v>
      </c>
      <c r="M798" s="450">
        <f>IF(ISBLANK(INDEX('Policy Characteristics'!G:G,MATCH($C798,'Policy Characteristics'!$C:$C,0))),"",INDEX('Policy Characteristics'!G:G,MATCH($C798,'Policy Characteristics'!$C:$C,0)))</f>
        <v>1</v>
      </c>
      <c r="N798" s="450">
        <f>IF(ISBLANK(INDEX('Policy Characteristics'!H:H,MATCH($C798,'Policy Characteristics'!$C:$C,0))),"",INDEX('Policy Characteristics'!H:H,MATCH($C798,'Policy Characteristics'!$C:$C,0)))</f>
        <v>0.01</v>
      </c>
      <c r="O798" s="427" t="str">
        <f>IF(ISBLANK(INDEX('Policy Characteristics'!I:I,MATCH($C798,'Policy Characteristics'!$C:$C,0))),"",INDEX('Policy Characteristics'!I:I,MATCH($C798,'Policy Characteristics'!$C:$C,0)))</f>
        <v>% of fuel shifted</v>
      </c>
      <c r="P798" s="427"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8" s="427" t="str">
        <f>IF(ISBLANK(INDEX('Policy Characteristics'!K:K,MATCH($C798,'Policy Characteristics'!$C:$C,0))),"",INDEX('Policy Characteristics'!K:K,MATCH($C798,'Policy Characteristics'!$C:$C,0)))</f>
        <v>industry-ag-main.html#fuel-switching</v>
      </c>
      <c r="R798" s="427" t="str">
        <f>IF(ISBLANK(INDEX('Policy Characteristics'!L:L,MATCH($C798,'Policy Characteristics'!$C:$C,0))),"",INDEX('Policy Characteristics'!L:L,MATCH($C798,'Policy Characteristics'!$C:$C,0)))</f>
        <v>industry-elec-and-hydrogen.html</v>
      </c>
    </row>
    <row r="799" spans="1:18" x14ac:dyDescent="0.75">
      <c r="A799" s="427" t="str">
        <f>IF(ISBLANK(INDEX('Policy Characteristics'!A:A,MATCH($C799,'Policy Characteristics'!$C:$C,0))),"",INDEX('Policy Characteristics'!A:A,MATCH($C799,'Policy Characteristics'!$C:$C,0)))</f>
        <v>Industry</v>
      </c>
      <c r="B799" s="427" t="str">
        <f>IF(ISBLANK(INDEX('Policy Characteristics'!B:B,MATCH($C799,'Policy Characteristics'!$C:$C,0))),"",INDEX('Policy Characteristics'!B:B,MATCH($C799,'Policy Characteristics'!$C:$C,0)))</f>
        <v>Electrification + Hydrogen</v>
      </c>
      <c r="C799" s="431" t="str">
        <f t="shared" si="39"/>
        <v>Fraction of Industrial Fuel Use Shifted to Other Fuels</v>
      </c>
      <c r="D799" s="9" t="s">
        <v>3266</v>
      </c>
      <c r="E799" s="53" t="s">
        <v>2484</v>
      </c>
      <c r="F799" s="211" t="s">
        <v>3228</v>
      </c>
      <c r="G799" s="53" t="s">
        <v>3283</v>
      </c>
      <c r="H799" s="54">
        <v>1352</v>
      </c>
      <c r="I799" s="53" t="s">
        <v>46</v>
      </c>
      <c r="J799" s="429" t="str">
        <f>IF(ISBLANK(INDEX('Policy Characteristics'!D:D,MATCH($C799,'Policy Characteristics'!$C:$C,0))),"",INDEX('Policy Characteristics'!D:D,MATCH($C799,'Policy Characteristics'!$C:$C,0)))</f>
        <v>Electrification + Hydrogen</v>
      </c>
      <c r="K799" s="427" t="str">
        <f>IF(ISBLANK(INDEX('Policy Characteristics'!E:E,MATCH($C799,'Policy Characteristics'!$C:$C,0))),"",INDEX('Policy Characteristics'!E:E,MATCH($C799,'Policy Characteristics'!$C:$C,0)))</f>
        <v>indst fuel type shifting</v>
      </c>
      <c r="L799" s="450">
        <f>IF(ISBLANK(INDEX('Policy Characteristics'!F:F,MATCH($C799,'Policy Characteristics'!$C:$C,0))),"",INDEX('Policy Characteristics'!F:F,MATCH($C799,'Policy Characteristics'!$C:$C,0)))</f>
        <v>0</v>
      </c>
      <c r="M799" s="450">
        <f>IF(ISBLANK(INDEX('Policy Characteristics'!G:G,MATCH($C799,'Policy Characteristics'!$C:$C,0))),"",INDEX('Policy Characteristics'!G:G,MATCH($C799,'Policy Characteristics'!$C:$C,0)))</f>
        <v>1</v>
      </c>
      <c r="N799" s="450">
        <f>IF(ISBLANK(INDEX('Policy Characteristics'!H:H,MATCH($C799,'Policy Characteristics'!$C:$C,0))),"",INDEX('Policy Characteristics'!H:H,MATCH($C799,'Policy Characteristics'!$C:$C,0)))</f>
        <v>0.01</v>
      </c>
      <c r="O799" s="427" t="str">
        <f>IF(ISBLANK(INDEX('Policy Characteristics'!I:I,MATCH($C799,'Policy Characteristics'!$C:$C,0))),"",INDEX('Policy Characteristics'!I:I,MATCH($C799,'Policy Characteristics'!$C:$C,0)))</f>
        <v>% of fuel shifted</v>
      </c>
      <c r="P799" s="427"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9" s="427" t="str">
        <f>IF(ISBLANK(INDEX('Policy Characteristics'!K:K,MATCH($C799,'Policy Characteristics'!$C:$C,0))),"",INDEX('Policy Characteristics'!K:K,MATCH($C799,'Policy Characteristics'!$C:$C,0)))</f>
        <v>industry-ag-main.html#fuel-switching</v>
      </c>
      <c r="R799" s="427" t="str">
        <f>IF(ISBLANK(INDEX('Policy Characteristics'!L:L,MATCH($C799,'Policy Characteristics'!$C:$C,0))),"",INDEX('Policy Characteristics'!L:L,MATCH($C799,'Policy Characteristics'!$C:$C,0)))</f>
        <v>industry-elec-and-hydrogen.html</v>
      </c>
    </row>
    <row r="800" spans="1:18" x14ac:dyDescent="0.75">
      <c r="A800" s="427" t="str">
        <f>IF(ISBLANK(INDEX('Policy Characteristics'!A:A,MATCH($C800,'Policy Characteristics'!$C:$C,0))),"",INDEX('Policy Characteristics'!A:A,MATCH($C800,'Policy Characteristics'!$C:$C,0)))</f>
        <v>Industry</v>
      </c>
      <c r="B800" s="427" t="str">
        <f>IF(ISBLANK(INDEX('Policy Characteristics'!B:B,MATCH($C800,'Policy Characteristics'!$C:$C,0))),"",INDEX('Policy Characteristics'!B:B,MATCH($C800,'Policy Characteristics'!$C:$C,0)))</f>
        <v>Electrification + Hydrogen</v>
      </c>
      <c r="C800" s="431" t="str">
        <f t="shared" ref="C800:C863" si="40">C$655</f>
        <v>Fraction of Industrial Fuel Use Shifted to Other Fuels</v>
      </c>
      <c r="D800" s="9" t="s">
        <v>3266</v>
      </c>
      <c r="E800" s="53" t="s">
        <v>2485</v>
      </c>
      <c r="F800" s="211" t="s">
        <v>3228</v>
      </c>
      <c r="G800" s="53" t="s">
        <v>3284</v>
      </c>
      <c r="H800" s="54">
        <v>1353</v>
      </c>
      <c r="I800" s="53" t="s">
        <v>46</v>
      </c>
      <c r="J800" s="429" t="str">
        <f>IF(ISBLANK(INDEX('Policy Characteristics'!D:D,MATCH($C800,'Policy Characteristics'!$C:$C,0))),"",INDEX('Policy Characteristics'!D:D,MATCH($C800,'Policy Characteristics'!$C:$C,0)))</f>
        <v>Electrification + Hydrogen</v>
      </c>
      <c r="K800" s="427" t="str">
        <f>IF(ISBLANK(INDEX('Policy Characteristics'!E:E,MATCH($C800,'Policy Characteristics'!$C:$C,0))),"",INDEX('Policy Characteristics'!E:E,MATCH($C800,'Policy Characteristics'!$C:$C,0)))</f>
        <v>indst fuel type shifting</v>
      </c>
      <c r="L800" s="450">
        <f>IF(ISBLANK(INDEX('Policy Characteristics'!F:F,MATCH($C800,'Policy Characteristics'!$C:$C,0))),"",INDEX('Policy Characteristics'!F:F,MATCH($C800,'Policy Characteristics'!$C:$C,0)))</f>
        <v>0</v>
      </c>
      <c r="M800" s="450">
        <f>IF(ISBLANK(INDEX('Policy Characteristics'!G:G,MATCH($C800,'Policy Characteristics'!$C:$C,0))),"",INDEX('Policy Characteristics'!G:G,MATCH($C800,'Policy Characteristics'!$C:$C,0)))</f>
        <v>1</v>
      </c>
      <c r="N800" s="450">
        <f>IF(ISBLANK(INDEX('Policy Characteristics'!H:H,MATCH($C800,'Policy Characteristics'!$C:$C,0))),"",INDEX('Policy Characteristics'!H:H,MATCH($C800,'Policy Characteristics'!$C:$C,0)))</f>
        <v>0.01</v>
      </c>
      <c r="O800" s="427" t="str">
        <f>IF(ISBLANK(INDEX('Policy Characteristics'!I:I,MATCH($C800,'Policy Characteristics'!$C:$C,0))),"",INDEX('Policy Characteristics'!I:I,MATCH($C800,'Policy Characteristics'!$C:$C,0)))</f>
        <v>% of fuel shifted</v>
      </c>
      <c r="P800" s="427"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0" s="427" t="str">
        <f>IF(ISBLANK(INDEX('Policy Characteristics'!K:K,MATCH($C800,'Policy Characteristics'!$C:$C,0))),"",INDEX('Policy Characteristics'!K:K,MATCH($C800,'Policy Characteristics'!$C:$C,0)))</f>
        <v>industry-ag-main.html#fuel-switching</v>
      </c>
      <c r="R800" s="427" t="str">
        <f>IF(ISBLANK(INDEX('Policy Characteristics'!L:L,MATCH($C800,'Policy Characteristics'!$C:$C,0))),"",INDEX('Policy Characteristics'!L:L,MATCH($C800,'Policy Characteristics'!$C:$C,0)))</f>
        <v>industry-elec-and-hydrogen.html</v>
      </c>
    </row>
    <row r="801" spans="1:18" x14ac:dyDescent="0.75">
      <c r="A801" s="427" t="str">
        <f>IF(ISBLANK(INDEX('Policy Characteristics'!A:A,MATCH($C801,'Policy Characteristics'!$C:$C,0))),"",INDEX('Policy Characteristics'!A:A,MATCH($C801,'Policy Characteristics'!$C:$C,0)))</f>
        <v>Industry</v>
      </c>
      <c r="B801" s="427" t="str">
        <f>IF(ISBLANK(INDEX('Policy Characteristics'!B:B,MATCH($C801,'Policy Characteristics'!$C:$C,0))),"",INDEX('Policy Characteristics'!B:B,MATCH($C801,'Policy Characteristics'!$C:$C,0)))</f>
        <v>Electrification + Hydrogen</v>
      </c>
      <c r="C801" s="431" t="str">
        <f t="shared" si="40"/>
        <v>Fraction of Industrial Fuel Use Shifted to Other Fuels</v>
      </c>
      <c r="D801" s="9" t="s">
        <v>3266</v>
      </c>
      <c r="E801" s="53" t="s">
        <v>2837</v>
      </c>
      <c r="F801" s="211" t="s">
        <v>3228</v>
      </c>
      <c r="G801" s="53" t="s">
        <v>3285</v>
      </c>
      <c r="H801" s="54">
        <v>1354</v>
      </c>
      <c r="I801" s="53" t="s">
        <v>46</v>
      </c>
      <c r="J801" s="429" t="str">
        <f>IF(ISBLANK(INDEX('Policy Characteristics'!D:D,MATCH($C801,'Policy Characteristics'!$C:$C,0))),"",INDEX('Policy Characteristics'!D:D,MATCH($C801,'Policy Characteristics'!$C:$C,0)))</f>
        <v>Electrification + Hydrogen</v>
      </c>
      <c r="K801" s="427" t="str">
        <f>IF(ISBLANK(INDEX('Policy Characteristics'!E:E,MATCH($C801,'Policy Characteristics'!$C:$C,0))),"",INDEX('Policy Characteristics'!E:E,MATCH($C801,'Policy Characteristics'!$C:$C,0)))</f>
        <v>indst fuel type shifting</v>
      </c>
      <c r="L801" s="450">
        <f>IF(ISBLANK(INDEX('Policy Characteristics'!F:F,MATCH($C801,'Policy Characteristics'!$C:$C,0))),"",INDEX('Policy Characteristics'!F:F,MATCH($C801,'Policy Characteristics'!$C:$C,0)))</f>
        <v>0</v>
      </c>
      <c r="M801" s="450">
        <f>IF(ISBLANK(INDEX('Policy Characteristics'!G:G,MATCH($C801,'Policy Characteristics'!$C:$C,0))),"",INDEX('Policy Characteristics'!G:G,MATCH($C801,'Policy Characteristics'!$C:$C,0)))</f>
        <v>1</v>
      </c>
      <c r="N801" s="450">
        <f>IF(ISBLANK(INDEX('Policy Characteristics'!H:H,MATCH($C801,'Policy Characteristics'!$C:$C,0))),"",INDEX('Policy Characteristics'!H:H,MATCH($C801,'Policy Characteristics'!$C:$C,0)))</f>
        <v>0.01</v>
      </c>
      <c r="O801" s="427" t="str">
        <f>IF(ISBLANK(INDEX('Policy Characteristics'!I:I,MATCH($C801,'Policy Characteristics'!$C:$C,0))),"",INDEX('Policy Characteristics'!I:I,MATCH($C801,'Policy Characteristics'!$C:$C,0)))</f>
        <v>% of fuel shifted</v>
      </c>
      <c r="P801" s="427"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1" s="427" t="str">
        <f>IF(ISBLANK(INDEX('Policy Characteristics'!K:K,MATCH($C801,'Policy Characteristics'!$C:$C,0))),"",INDEX('Policy Characteristics'!K:K,MATCH($C801,'Policy Characteristics'!$C:$C,0)))</f>
        <v>industry-ag-main.html#fuel-switching</v>
      </c>
      <c r="R801" s="427" t="str">
        <f>IF(ISBLANK(INDEX('Policy Characteristics'!L:L,MATCH($C801,'Policy Characteristics'!$C:$C,0))),"",INDEX('Policy Characteristics'!L:L,MATCH($C801,'Policy Characteristics'!$C:$C,0)))</f>
        <v>industry-elec-and-hydrogen.html</v>
      </c>
    </row>
    <row r="802" spans="1:18" x14ac:dyDescent="0.75">
      <c r="A802" s="427" t="str">
        <f>IF(ISBLANK(INDEX('Policy Characteristics'!A:A,MATCH($C802,'Policy Characteristics'!$C:$C,0))),"",INDEX('Policy Characteristics'!A:A,MATCH($C802,'Policy Characteristics'!$C:$C,0)))</f>
        <v>Industry</v>
      </c>
      <c r="B802" s="427" t="str">
        <f>IF(ISBLANK(INDEX('Policy Characteristics'!B:B,MATCH($C802,'Policy Characteristics'!$C:$C,0))),"",INDEX('Policy Characteristics'!B:B,MATCH($C802,'Policy Characteristics'!$C:$C,0)))</f>
        <v>Electrification + Hydrogen</v>
      </c>
      <c r="C802" s="431" t="str">
        <f t="shared" si="40"/>
        <v>Fraction of Industrial Fuel Use Shifted to Other Fuels</v>
      </c>
      <c r="D802" s="9" t="s">
        <v>3266</v>
      </c>
      <c r="E802" s="53" t="s">
        <v>2838</v>
      </c>
      <c r="F802" s="211" t="s">
        <v>3228</v>
      </c>
      <c r="G802" s="53" t="s">
        <v>3286</v>
      </c>
      <c r="H802" s="54">
        <v>1355</v>
      </c>
      <c r="I802" s="53" t="s">
        <v>46</v>
      </c>
      <c r="J802" s="429" t="str">
        <f>IF(ISBLANK(INDEX('Policy Characteristics'!D:D,MATCH($C802,'Policy Characteristics'!$C:$C,0))),"",INDEX('Policy Characteristics'!D:D,MATCH($C802,'Policy Characteristics'!$C:$C,0)))</f>
        <v>Electrification + Hydrogen</v>
      </c>
      <c r="K802" s="427" t="str">
        <f>IF(ISBLANK(INDEX('Policy Characteristics'!E:E,MATCH($C802,'Policy Characteristics'!$C:$C,0))),"",INDEX('Policy Characteristics'!E:E,MATCH($C802,'Policy Characteristics'!$C:$C,0)))</f>
        <v>indst fuel type shifting</v>
      </c>
      <c r="L802" s="450">
        <f>IF(ISBLANK(INDEX('Policy Characteristics'!F:F,MATCH($C802,'Policy Characteristics'!$C:$C,0))),"",INDEX('Policy Characteristics'!F:F,MATCH($C802,'Policy Characteristics'!$C:$C,0)))</f>
        <v>0</v>
      </c>
      <c r="M802" s="450">
        <f>IF(ISBLANK(INDEX('Policy Characteristics'!G:G,MATCH($C802,'Policy Characteristics'!$C:$C,0))),"",INDEX('Policy Characteristics'!G:G,MATCH($C802,'Policy Characteristics'!$C:$C,0)))</f>
        <v>1</v>
      </c>
      <c r="N802" s="450">
        <f>IF(ISBLANK(INDEX('Policy Characteristics'!H:H,MATCH($C802,'Policy Characteristics'!$C:$C,0))),"",INDEX('Policy Characteristics'!H:H,MATCH($C802,'Policy Characteristics'!$C:$C,0)))</f>
        <v>0.01</v>
      </c>
      <c r="O802" s="427" t="str">
        <f>IF(ISBLANK(INDEX('Policy Characteristics'!I:I,MATCH($C802,'Policy Characteristics'!$C:$C,0))),"",INDEX('Policy Characteristics'!I:I,MATCH($C802,'Policy Characteristics'!$C:$C,0)))</f>
        <v>% of fuel shifted</v>
      </c>
      <c r="P802" s="427"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2" s="427" t="str">
        <f>IF(ISBLANK(INDEX('Policy Characteristics'!K:K,MATCH($C802,'Policy Characteristics'!$C:$C,0))),"",INDEX('Policy Characteristics'!K:K,MATCH($C802,'Policy Characteristics'!$C:$C,0)))</f>
        <v>industry-ag-main.html#fuel-switching</v>
      </c>
      <c r="R802" s="427" t="str">
        <f>IF(ISBLANK(INDEX('Policy Characteristics'!L:L,MATCH($C802,'Policy Characteristics'!$C:$C,0))),"",INDEX('Policy Characteristics'!L:L,MATCH($C802,'Policy Characteristics'!$C:$C,0)))</f>
        <v>industry-elec-and-hydrogen.html</v>
      </c>
    </row>
    <row r="803" spans="1:18" x14ac:dyDescent="0.75">
      <c r="A803" s="427" t="str">
        <f>IF(ISBLANK(INDEX('Policy Characteristics'!A:A,MATCH($C803,'Policy Characteristics'!$C:$C,0))),"",INDEX('Policy Characteristics'!A:A,MATCH($C803,'Policy Characteristics'!$C:$C,0)))</f>
        <v>Industry</v>
      </c>
      <c r="B803" s="427" t="str">
        <f>IF(ISBLANK(INDEX('Policy Characteristics'!B:B,MATCH($C803,'Policy Characteristics'!$C:$C,0))),"",INDEX('Policy Characteristics'!B:B,MATCH($C803,'Policy Characteristics'!$C:$C,0)))</f>
        <v>Electrification + Hydrogen</v>
      </c>
      <c r="C803" s="431" t="str">
        <f t="shared" si="40"/>
        <v>Fraction of Industrial Fuel Use Shifted to Other Fuels</v>
      </c>
      <c r="D803" s="9" t="s">
        <v>3266</v>
      </c>
      <c r="E803" s="53" t="s">
        <v>2839</v>
      </c>
      <c r="F803" s="211" t="s">
        <v>3228</v>
      </c>
      <c r="G803" s="53" t="s">
        <v>3287</v>
      </c>
      <c r="H803" s="54">
        <v>1356</v>
      </c>
      <c r="I803" s="53" t="s">
        <v>46</v>
      </c>
      <c r="J803" s="429" t="str">
        <f>IF(ISBLANK(INDEX('Policy Characteristics'!D:D,MATCH($C803,'Policy Characteristics'!$C:$C,0))),"",INDEX('Policy Characteristics'!D:D,MATCH($C803,'Policy Characteristics'!$C:$C,0)))</f>
        <v>Electrification + Hydrogen</v>
      </c>
      <c r="K803" s="427" t="str">
        <f>IF(ISBLANK(INDEX('Policy Characteristics'!E:E,MATCH($C803,'Policy Characteristics'!$C:$C,0))),"",INDEX('Policy Characteristics'!E:E,MATCH($C803,'Policy Characteristics'!$C:$C,0)))</f>
        <v>indst fuel type shifting</v>
      </c>
      <c r="L803" s="450">
        <f>IF(ISBLANK(INDEX('Policy Characteristics'!F:F,MATCH($C803,'Policy Characteristics'!$C:$C,0))),"",INDEX('Policy Characteristics'!F:F,MATCH($C803,'Policy Characteristics'!$C:$C,0)))</f>
        <v>0</v>
      </c>
      <c r="M803" s="450">
        <f>IF(ISBLANK(INDEX('Policy Characteristics'!G:G,MATCH($C803,'Policy Characteristics'!$C:$C,0))),"",INDEX('Policy Characteristics'!G:G,MATCH($C803,'Policy Characteristics'!$C:$C,0)))</f>
        <v>1</v>
      </c>
      <c r="N803" s="450">
        <f>IF(ISBLANK(INDEX('Policy Characteristics'!H:H,MATCH($C803,'Policy Characteristics'!$C:$C,0))),"",INDEX('Policy Characteristics'!H:H,MATCH($C803,'Policy Characteristics'!$C:$C,0)))</f>
        <v>0.01</v>
      </c>
      <c r="O803" s="427" t="str">
        <f>IF(ISBLANK(INDEX('Policy Characteristics'!I:I,MATCH($C803,'Policy Characteristics'!$C:$C,0))),"",INDEX('Policy Characteristics'!I:I,MATCH($C803,'Policy Characteristics'!$C:$C,0)))</f>
        <v>% of fuel shifted</v>
      </c>
      <c r="P803" s="427"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3" s="427" t="str">
        <f>IF(ISBLANK(INDEX('Policy Characteristics'!K:K,MATCH($C803,'Policy Characteristics'!$C:$C,0))),"",INDEX('Policy Characteristics'!K:K,MATCH($C803,'Policy Characteristics'!$C:$C,0)))</f>
        <v>industry-ag-main.html#fuel-switching</v>
      </c>
      <c r="R803" s="427" t="str">
        <f>IF(ISBLANK(INDEX('Policy Characteristics'!L:L,MATCH($C803,'Policy Characteristics'!$C:$C,0))),"",INDEX('Policy Characteristics'!L:L,MATCH($C803,'Policy Characteristics'!$C:$C,0)))</f>
        <v>industry-elec-and-hydrogen.html</v>
      </c>
    </row>
    <row r="804" spans="1:18" x14ac:dyDescent="0.75">
      <c r="A804" s="427" t="str">
        <f>IF(ISBLANK(INDEX('Policy Characteristics'!A:A,MATCH($C804,'Policy Characteristics'!$C:$C,0))),"",INDEX('Policy Characteristics'!A:A,MATCH($C804,'Policy Characteristics'!$C:$C,0)))</f>
        <v>Industry</v>
      </c>
      <c r="B804" s="427" t="str">
        <f>IF(ISBLANK(INDEX('Policy Characteristics'!B:B,MATCH($C804,'Policy Characteristics'!$C:$C,0))),"",INDEX('Policy Characteristics'!B:B,MATCH($C804,'Policy Characteristics'!$C:$C,0)))</f>
        <v>Electrification + Hydrogen</v>
      </c>
      <c r="C804" s="431" t="str">
        <f t="shared" si="40"/>
        <v>Fraction of Industrial Fuel Use Shifted to Other Fuels</v>
      </c>
      <c r="D804" s="9" t="s">
        <v>3266</v>
      </c>
      <c r="E804" s="53" t="s">
        <v>2836</v>
      </c>
      <c r="F804" s="211" t="s">
        <v>3228</v>
      </c>
      <c r="G804" s="53" t="s">
        <v>3288</v>
      </c>
      <c r="H804" s="54">
        <v>1357</v>
      </c>
      <c r="I804" s="53" t="s">
        <v>45</v>
      </c>
      <c r="J804" s="429" t="str">
        <f>IF(ISBLANK(INDEX('Policy Characteristics'!D:D,MATCH($C804,'Policy Characteristics'!$C:$C,0))),"",INDEX('Policy Characteristics'!D:D,MATCH($C804,'Policy Characteristics'!$C:$C,0)))</f>
        <v>Electrification + Hydrogen</v>
      </c>
      <c r="K804" s="427" t="str">
        <f>IF(ISBLANK(INDEX('Policy Characteristics'!E:E,MATCH($C804,'Policy Characteristics'!$C:$C,0))),"",INDEX('Policy Characteristics'!E:E,MATCH($C804,'Policy Characteristics'!$C:$C,0)))</f>
        <v>indst fuel type shifting</v>
      </c>
      <c r="L804" s="450">
        <f>IF(ISBLANK(INDEX('Policy Characteristics'!F:F,MATCH($C804,'Policy Characteristics'!$C:$C,0))),"",INDEX('Policy Characteristics'!F:F,MATCH($C804,'Policy Characteristics'!$C:$C,0)))</f>
        <v>0</v>
      </c>
      <c r="M804" s="450">
        <f>IF(ISBLANK(INDEX('Policy Characteristics'!G:G,MATCH($C804,'Policy Characteristics'!$C:$C,0))),"",INDEX('Policy Characteristics'!G:G,MATCH($C804,'Policy Characteristics'!$C:$C,0)))</f>
        <v>1</v>
      </c>
      <c r="N804" s="450">
        <f>IF(ISBLANK(INDEX('Policy Characteristics'!H:H,MATCH($C804,'Policy Characteristics'!$C:$C,0))),"",INDEX('Policy Characteristics'!H:H,MATCH($C804,'Policy Characteristics'!$C:$C,0)))</f>
        <v>0.01</v>
      </c>
      <c r="O804" s="427" t="str">
        <f>IF(ISBLANK(INDEX('Policy Characteristics'!I:I,MATCH($C804,'Policy Characteristics'!$C:$C,0))),"",INDEX('Policy Characteristics'!I:I,MATCH($C804,'Policy Characteristics'!$C:$C,0)))</f>
        <v>% of fuel shifted</v>
      </c>
      <c r="P804" s="427"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4" s="427" t="str">
        <f>IF(ISBLANK(INDEX('Policy Characteristics'!K:K,MATCH($C804,'Policy Characteristics'!$C:$C,0))),"",INDEX('Policy Characteristics'!K:K,MATCH($C804,'Policy Characteristics'!$C:$C,0)))</f>
        <v>industry-ag-main.html#fuel-switching</v>
      </c>
      <c r="R804" s="427" t="str">
        <f>IF(ISBLANK(INDEX('Policy Characteristics'!L:L,MATCH($C804,'Policy Characteristics'!$C:$C,0))),"",INDEX('Policy Characteristics'!L:L,MATCH($C804,'Policy Characteristics'!$C:$C,0)))</f>
        <v>industry-elec-and-hydrogen.html</v>
      </c>
    </row>
    <row r="805" spans="1:18" x14ac:dyDescent="0.75">
      <c r="A805" s="427" t="str">
        <f>IF(ISBLANK(INDEX('Policy Characteristics'!A:A,MATCH($C805,'Policy Characteristics'!$C:$C,0))),"",INDEX('Policy Characteristics'!A:A,MATCH($C805,'Policy Characteristics'!$C:$C,0)))</f>
        <v>Industry</v>
      </c>
      <c r="B805" s="427" t="str">
        <f>IF(ISBLANK(INDEX('Policy Characteristics'!B:B,MATCH($C805,'Policy Characteristics'!$C:$C,0))),"",INDEX('Policy Characteristics'!B:B,MATCH($C805,'Policy Characteristics'!$C:$C,0)))</f>
        <v>Electrification + Hydrogen</v>
      </c>
      <c r="C805" s="431" t="str">
        <f t="shared" si="40"/>
        <v>Fraction of Industrial Fuel Use Shifted to Other Fuels</v>
      </c>
      <c r="D805" s="9" t="s">
        <v>3267</v>
      </c>
      <c r="E805" s="53" t="s">
        <v>2480</v>
      </c>
      <c r="F805" s="211" t="s">
        <v>3229</v>
      </c>
      <c r="G805" s="53" t="s">
        <v>3279</v>
      </c>
      <c r="H805" s="54">
        <v>1358</v>
      </c>
      <c r="I805" s="53" t="s">
        <v>45</v>
      </c>
      <c r="J805" s="429" t="str">
        <f>IF(ISBLANK(INDEX('Policy Characteristics'!D:D,MATCH($C805,'Policy Characteristics'!$C:$C,0))),"",INDEX('Policy Characteristics'!D:D,MATCH($C805,'Policy Characteristics'!$C:$C,0)))</f>
        <v>Electrification + Hydrogen</v>
      </c>
      <c r="K805" s="427" t="str">
        <f>IF(ISBLANK(INDEX('Policy Characteristics'!E:E,MATCH($C805,'Policy Characteristics'!$C:$C,0))),"",INDEX('Policy Characteristics'!E:E,MATCH($C805,'Policy Characteristics'!$C:$C,0)))</f>
        <v>indst fuel type shifting</v>
      </c>
      <c r="L805" s="450">
        <f>IF(ISBLANK(INDEX('Policy Characteristics'!F:F,MATCH($C805,'Policy Characteristics'!$C:$C,0))),"",INDEX('Policy Characteristics'!F:F,MATCH($C805,'Policy Characteristics'!$C:$C,0)))</f>
        <v>0</v>
      </c>
      <c r="M805" s="450">
        <f>IF(ISBLANK(INDEX('Policy Characteristics'!G:G,MATCH($C805,'Policy Characteristics'!$C:$C,0))),"",INDEX('Policy Characteristics'!G:G,MATCH($C805,'Policy Characteristics'!$C:$C,0)))</f>
        <v>1</v>
      </c>
      <c r="N805" s="450">
        <f>IF(ISBLANK(INDEX('Policy Characteristics'!H:H,MATCH($C805,'Policy Characteristics'!$C:$C,0))),"",INDEX('Policy Characteristics'!H:H,MATCH($C805,'Policy Characteristics'!$C:$C,0)))</f>
        <v>0.01</v>
      </c>
      <c r="O805" s="427" t="str">
        <f>IF(ISBLANK(INDEX('Policy Characteristics'!I:I,MATCH($C805,'Policy Characteristics'!$C:$C,0))),"",INDEX('Policy Characteristics'!I:I,MATCH($C805,'Policy Characteristics'!$C:$C,0)))</f>
        <v>% of fuel shifted</v>
      </c>
      <c r="P805" s="427"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5" s="427" t="str">
        <f>IF(ISBLANK(INDEX('Policy Characteristics'!K:K,MATCH($C805,'Policy Characteristics'!$C:$C,0))),"",INDEX('Policy Characteristics'!K:K,MATCH($C805,'Policy Characteristics'!$C:$C,0)))</f>
        <v>industry-ag-main.html#fuel-switching</v>
      </c>
      <c r="R805" s="427" t="str">
        <f>IF(ISBLANK(INDEX('Policy Characteristics'!L:L,MATCH($C805,'Policy Characteristics'!$C:$C,0))),"",INDEX('Policy Characteristics'!L:L,MATCH($C805,'Policy Characteristics'!$C:$C,0)))</f>
        <v>industry-elec-and-hydrogen.html</v>
      </c>
    </row>
    <row r="806" spans="1:18" x14ac:dyDescent="0.75">
      <c r="A806" s="427" t="str">
        <f>IF(ISBLANK(INDEX('Policy Characteristics'!A:A,MATCH($C806,'Policy Characteristics'!$C:$C,0))),"",INDEX('Policy Characteristics'!A:A,MATCH($C806,'Policy Characteristics'!$C:$C,0)))</f>
        <v>Industry</v>
      </c>
      <c r="B806" s="427" t="str">
        <f>IF(ISBLANK(INDEX('Policy Characteristics'!B:B,MATCH($C806,'Policy Characteristics'!$C:$C,0))),"",INDEX('Policy Characteristics'!B:B,MATCH($C806,'Policy Characteristics'!$C:$C,0)))</f>
        <v>Electrification + Hydrogen</v>
      </c>
      <c r="C806" s="431" t="str">
        <f t="shared" si="40"/>
        <v>Fraction of Industrial Fuel Use Shifted to Other Fuels</v>
      </c>
      <c r="D806" s="9" t="s">
        <v>3267</v>
      </c>
      <c r="E806" s="53" t="s">
        <v>2481</v>
      </c>
      <c r="F806" s="211" t="s">
        <v>3229</v>
      </c>
      <c r="G806" s="53" t="s">
        <v>3280</v>
      </c>
      <c r="H806" s="54">
        <v>1359</v>
      </c>
      <c r="I806" s="53" t="s">
        <v>46</v>
      </c>
      <c r="J806" s="429" t="str">
        <f>IF(ISBLANK(INDEX('Policy Characteristics'!D:D,MATCH($C806,'Policy Characteristics'!$C:$C,0))),"",INDEX('Policy Characteristics'!D:D,MATCH($C806,'Policy Characteristics'!$C:$C,0)))</f>
        <v>Electrification + Hydrogen</v>
      </c>
      <c r="K806" s="427" t="str">
        <f>IF(ISBLANK(INDEX('Policy Characteristics'!E:E,MATCH($C806,'Policy Characteristics'!$C:$C,0))),"",INDEX('Policy Characteristics'!E:E,MATCH($C806,'Policy Characteristics'!$C:$C,0)))</f>
        <v>indst fuel type shifting</v>
      </c>
      <c r="L806" s="450">
        <f>IF(ISBLANK(INDEX('Policy Characteristics'!F:F,MATCH($C806,'Policy Characteristics'!$C:$C,0))),"",INDEX('Policy Characteristics'!F:F,MATCH($C806,'Policy Characteristics'!$C:$C,0)))</f>
        <v>0</v>
      </c>
      <c r="M806" s="450">
        <f>IF(ISBLANK(INDEX('Policy Characteristics'!G:G,MATCH($C806,'Policy Characteristics'!$C:$C,0))),"",INDEX('Policy Characteristics'!G:G,MATCH($C806,'Policy Characteristics'!$C:$C,0)))</f>
        <v>1</v>
      </c>
      <c r="N806" s="450">
        <f>IF(ISBLANK(INDEX('Policy Characteristics'!H:H,MATCH($C806,'Policy Characteristics'!$C:$C,0))),"",INDEX('Policy Characteristics'!H:H,MATCH($C806,'Policy Characteristics'!$C:$C,0)))</f>
        <v>0.01</v>
      </c>
      <c r="O806" s="427" t="str">
        <f>IF(ISBLANK(INDEX('Policy Characteristics'!I:I,MATCH($C806,'Policy Characteristics'!$C:$C,0))),"",INDEX('Policy Characteristics'!I:I,MATCH($C806,'Policy Characteristics'!$C:$C,0)))</f>
        <v>% of fuel shifted</v>
      </c>
      <c r="P806" s="427"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6" s="427" t="str">
        <f>IF(ISBLANK(INDEX('Policy Characteristics'!K:K,MATCH($C806,'Policy Characteristics'!$C:$C,0))),"",INDEX('Policy Characteristics'!K:K,MATCH($C806,'Policy Characteristics'!$C:$C,0)))</f>
        <v>industry-ag-main.html#fuel-switching</v>
      </c>
      <c r="R806" s="427" t="str">
        <f>IF(ISBLANK(INDEX('Policy Characteristics'!L:L,MATCH($C806,'Policy Characteristics'!$C:$C,0))),"",INDEX('Policy Characteristics'!L:L,MATCH($C806,'Policy Characteristics'!$C:$C,0)))</f>
        <v>industry-elec-and-hydrogen.html</v>
      </c>
    </row>
    <row r="807" spans="1:18" x14ac:dyDescent="0.75">
      <c r="A807" s="427" t="str">
        <f>IF(ISBLANK(INDEX('Policy Characteristics'!A:A,MATCH($C807,'Policy Characteristics'!$C:$C,0))),"",INDEX('Policy Characteristics'!A:A,MATCH($C807,'Policy Characteristics'!$C:$C,0)))</f>
        <v>Industry</v>
      </c>
      <c r="B807" s="427" t="str">
        <f>IF(ISBLANK(INDEX('Policy Characteristics'!B:B,MATCH($C807,'Policy Characteristics'!$C:$C,0))),"",INDEX('Policy Characteristics'!B:B,MATCH($C807,'Policy Characteristics'!$C:$C,0)))</f>
        <v>Electrification + Hydrogen</v>
      </c>
      <c r="C807" s="431" t="str">
        <f t="shared" si="40"/>
        <v>Fraction of Industrial Fuel Use Shifted to Other Fuels</v>
      </c>
      <c r="D807" s="9" t="s">
        <v>3267</v>
      </c>
      <c r="E807" s="53" t="s">
        <v>2482</v>
      </c>
      <c r="F807" s="211" t="s">
        <v>3229</v>
      </c>
      <c r="G807" s="53" t="s">
        <v>3281</v>
      </c>
      <c r="H807" s="54">
        <v>1360</v>
      </c>
      <c r="I807" s="53" t="s">
        <v>46</v>
      </c>
      <c r="J807" s="429" t="str">
        <f>IF(ISBLANK(INDEX('Policy Characteristics'!D:D,MATCH($C807,'Policy Characteristics'!$C:$C,0))),"",INDEX('Policy Characteristics'!D:D,MATCH($C807,'Policy Characteristics'!$C:$C,0)))</f>
        <v>Electrification + Hydrogen</v>
      </c>
      <c r="K807" s="427" t="str">
        <f>IF(ISBLANK(INDEX('Policy Characteristics'!E:E,MATCH($C807,'Policy Characteristics'!$C:$C,0))),"",INDEX('Policy Characteristics'!E:E,MATCH($C807,'Policy Characteristics'!$C:$C,0)))</f>
        <v>indst fuel type shifting</v>
      </c>
      <c r="L807" s="450">
        <f>IF(ISBLANK(INDEX('Policy Characteristics'!F:F,MATCH($C807,'Policy Characteristics'!$C:$C,0))),"",INDEX('Policy Characteristics'!F:F,MATCH($C807,'Policy Characteristics'!$C:$C,0)))</f>
        <v>0</v>
      </c>
      <c r="M807" s="450">
        <f>IF(ISBLANK(INDEX('Policy Characteristics'!G:G,MATCH($C807,'Policy Characteristics'!$C:$C,0))),"",INDEX('Policy Characteristics'!G:G,MATCH($C807,'Policy Characteristics'!$C:$C,0)))</f>
        <v>1</v>
      </c>
      <c r="N807" s="450">
        <f>IF(ISBLANK(INDEX('Policy Characteristics'!H:H,MATCH($C807,'Policy Characteristics'!$C:$C,0))),"",INDEX('Policy Characteristics'!H:H,MATCH($C807,'Policy Characteristics'!$C:$C,0)))</f>
        <v>0.01</v>
      </c>
      <c r="O807" s="427" t="str">
        <f>IF(ISBLANK(INDEX('Policy Characteristics'!I:I,MATCH($C807,'Policy Characteristics'!$C:$C,0))),"",INDEX('Policy Characteristics'!I:I,MATCH($C807,'Policy Characteristics'!$C:$C,0)))</f>
        <v>% of fuel shifted</v>
      </c>
      <c r="P807" s="427"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7" s="427" t="str">
        <f>IF(ISBLANK(INDEX('Policy Characteristics'!K:K,MATCH($C807,'Policy Characteristics'!$C:$C,0))),"",INDEX('Policy Characteristics'!K:K,MATCH($C807,'Policy Characteristics'!$C:$C,0)))</f>
        <v>industry-ag-main.html#fuel-switching</v>
      </c>
      <c r="R807" s="427" t="str">
        <f>IF(ISBLANK(INDEX('Policy Characteristics'!L:L,MATCH($C807,'Policy Characteristics'!$C:$C,0))),"",INDEX('Policy Characteristics'!L:L,MATCH($C807,'Policy Characteristics'!$C:$C,0)))</f>
        <v>industry-elec-and-hydrogen.html</v>
      </c>
    </row>
    <row r="808" spans="1:18" x14ac:dyDescent="0.75">
      <c r="A808" s="427" t="str">
        <f>IF(ISBLANK(INDEX('Policy Characteristics'!A:A,MATCH($C808,'Policy Characteristics'!$C:$C,0))),"",INDEX('Policy Characteristics'!A:A,MATCH($C808,'Policy Characteristics'!$C:$C,0)))</f>
        <v>Industry</v>
      </c>
      <c r="B808" s="427" t="str">
        <f>IF(ISBLANK(INDEX('Policy Characteristics'!B:B,MATCH($C808,'Policy Characteristics'!$C:$C,0))),"",INDEX('Policy Characteristics'!B:B,MATCH($C808,'Policy Characteristics'!$C:$C,0)))</f>
        <v>Electrification + Hydrogen</v>
      </c>
      <c r="C808" s="431" t="str">
        <f t="shared" si="40"/>
        <v>Fraction of Industrial Fuel Use Shifted to Other Fuels</v>
      </c>
      <c r="D808" s="9" t="s">
        <v>3267</v>
      </c>
      <c r="E808" s="53" t="s">
        <v>2483</v>
      </c>
      <c r="F808" s="211" t="s">
        <v>3229</v>
      </c>
      <c r="G808" s="53" t="s">
        <v>3282</v>
      </c>
      <c r="H808" s="54">
        <v>1361</v>
      </c>
      <c r="I808" s="53" t="s">
        <v>46</v>
      </c>
      <c r="J808" s="429" t="str">
        <f>IF(ISBLANK(INDEX('Policy Characteristics'!D:D,MATCH($C808,'Policy Characteristics'!$C:$C,0))),"",INDEX('Policy Characteristics'!D:D,MATCH($C808,'Policy Characteristics'!$C:$C,0)))</f>
        <v>Electrification + Hydrogen</v>
      </c>
      <c r="K808" s="427" t="str">
        <f>IF(ISBLANK(INDEX('Policy Characteristics'!E:E,MATCH($C808,'Policy Characteristics'!$C:$C,0))),"",INDEX('Policy Characteristics'!E:E,MATCH($C808,'Policy Characteristics'!$C:$C,0)))</f>
        <v>indst fuel type shifting</v>
      </c>
      <c r="L808" s="450">
        <f>IF(ISBLANK(INDEX('Policy Characteristics'!F:F,MATCH($C808,'Policy Characteristics'!$C:$C,0))),"",INDEX('Policy Characteristics'!F:F,MATCH($C808,'Policy Characteristics'!$C:$C,0)))</f>
        <v>0</v>
      </c>
      <c r="M808" s="450">
        <f>IF(ISBLANK(INDEX('Policy Characteristics'!G:G,MATCH($C808,'Policy Characteristics'!$C:$C,0))),"",INDEX('Policy Characteristics'!G:G,MATCH($C808,'Policy Characteristics'!$C:$C,0)))</f>
        <v>1</v>
      </c>
      <c r="N808" s="450">
        <f>IF(ISBLANK(INDEX('Policy Characteristics'!H:H,MATCH($C808,'Policy Characteristics'!$C:$C,0))),"",INDEX('Policy Characteristics'!H:H,MATCH($C808,'Policy Characteristics'!$C:$C,0)))</f>
        <v>0.01</v>
      </c>
      <c r="O808" s="427" t="str">
        <f>IF(ISBLANK(INDEX('Policy Characteristics'!I:I,MATCH($C808,'Policy Characteristics'!$C:$C,0))),"",INDEX('Policy Characteristics'!I:I,MATCH($C808,'Policy Characteristics'!$C:$C,0)))</f>
        <v>% of fuel shifted</v>
      </c>
      <c r="P808" s="427"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8" s="427" t="str">
        <f>IF(ISBLANK(INDEX('Policy Characteristics'!K:K,MATCH($C808,'Policy Characteristics'!$C:$C,0))),"",INDEX('Policy Characteristics'!K:K,MATCH($C808,'Policy Characteristics'!$C:$C,0)))</f>
        <v>industry-ag-main.html#fuel-switching</v>
      </c>
      <c r="R808" s="427" t="str">
        <f>IF(ISBLANK(INDEX('Policy Characteristics'!L:L,MATCH($C808,'Policy Characteristics'!$C:$C,0))),"",INDEX('Policy Characteristics'!L:L,MATCH($C808,'Policy Characteristics'!$C:$C,0)))</f>
        <v>industry-elec-and-hydrogen.html</v>
      </c>
    </row>
    <row r="809" spans="1:18" x14ac:dyDescent="0.75">
      <c r="A809" s="427" t="str">
        <f>IF(ISBLANK(INDEX('Policy Characteristics'!A:A,MATCH($C809,'Policy Characteristics'!$C:$C,0))),"",INDEX('Policy Characteristics'!A:A,MATCH($C809,'Policy Characteristics'!$C:$C,0)))</f>
        <v>Industry</v>
      </c>
      <c r="B809" s="427" t="str">
        <f>IF(ISBLANK(INDEX('Policy Characteristics'!B:B,MATCH($C809,'Policy Characteristics'!$C:$C,0))),"",INDEX('Policy Characteristics'!B:B,MATCH($C809,'Policy Characteristics'!$C:$C,0)))</f>
        <v>Electrification + Hydrogen</v>
      </c>
      <c r="C809" s="431" t="str">
        <f t="shared" si="40"/>
        <v>Fraction of Industrial Fuel Use Shifted to Other Fuels</v>
      </c>
      <c r="D809" s="9" t="s">
        <v>3267</v>
      </c>
      <c r="E809" s="53" t="s">
        <v>2484</v>
      </c>
      <c r="F809" s="211" t="s">
        <v>3229</v>
      </c>
      <c r="G809" s="53" t="s">
        <v>3283</v>
      </c>
      <c r="H809" s="54">
        <v>1362</v>
      </c>
      <c r="I809" s="53" t="s">
        <v>46</v>
      </c>
      <c r="J809" s="429" t="str">
        <f>IF(ISBLANK(INDEX('Policy Characteristics'!D:D,MATCH($C809,'Policy Characteristics'!$C:$C,0))),"",INDEX('Policy Characteristics'!D:D,MATCH($C809,'Policy Characteristics'!$C:$C,0)))</f>
        <v>Electrification + Hydrogen</v>
      </c>
      <c r="K809" s="427" t="str">
        <f>IF(ISBLANK(INDEX('Policy Characteristics'!E:E,MATCH($C809,'Policy Characteristics'!$C:$C,0))),"",INDEX('Policy Characteristics'!E:E,MATCH($C809,'Policy Characteristics'!$C:$C,0)))</f>
        <v>indst fuel type shifting</v>
      </c>
      <c r="L809" s="450">
        <f>IF(ISBLANK(INDEX('Policy Characteristics'!F:F,MATCH($C809,'Policy Characteristics'!$C:$C,0))),"",INDEX('Policy Characteristics'!F:F,MATCH($C809,'Policy Characteristics'!$C:$C,0)))</f>
        <v>0</v>
      </c>
      <c r="M809" s="450">
        <f>IF(ISBLANK(INDEX('Policy Characteristics'!G:G,MATCH($C809,'Policy Characteristics'!$C:$C,0))),"",INDEX('Policy Characteristics'!G:G,MATCH($C809,'Policy Characteristics'!$C:$C,0)))</f>
        <v>1</v>
      </c>
      <c r="N809" s="450">
        <f>IF(ISBLANK(INDEX('Policy Characteristics'!H:H,MATCH($C809,'Policy Characteristics'!$C:$C,0))),"",INDEX('Policy Characteristics'!H:H,MATCH($C809,'Policy Characteristics'!$C:$C,0)))</f>
        <v>0.01</v>
      </c>
      <c r="O809" s="427" t="str">
        <f>IF(ISBLANK(INDEX('Policy Characteristics'!I:I,MATCH($C809,'Policy Characteristics'!$C:$C,0))),"",INDEX('Policy Characteristics'!I:I,MATCH($C809,'Policy Characteristics'!$C:$C,0)))</f>
        <v>% of fuel shifted</v>
      </c>
      <c r="P809" s="427"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9" s="427" t="str">
        <f>IF(ISBLANK(INDEX('Policy Characteristics'!K:K,MATCH($C809,'Policy Characteristics'!$C:$C,0))),"",INDEX('Policy Characteristics'!K:K,MATCH($C809,'Policy Characteristics'!$C:$C,0)))</f>
        <v>industry-ag-main.html#fuel-switching</v>
      </c>
      <c r="R809" s="427" t="str">
        <f>IF(ISBLANK(INDEX('Policy Characteristics'!L:L,MATCH($C809,'Policy Characteristics'!$C:$C,0))),"",INDEX('Policy Characteristics'!L:L,MATCH($C809,'Policy Characteristics'!$C:$C,0)))</f>
        <v>industry-elec-and-hydrogen.html</v>
      </c>
    </row>
    <row r="810" spans="1:18" x14ac:dyDescent="0.75">
      <c r="A810" s="427" t="str">
        <f>IF(ISBLANK(INDEX('Policy Characteristics'!A:A,MATCH($C810,'Policy Characteristics'!$C:$C,0))),"",INDEX('Policy Characteristics'!A:A,MATCH($C810,'Policy Characteristics'!$C:$C,0)))</f>
        <v>Industry</v>
      </c>
      <c r="B810" s="427" t="str">
        <f>IF(ISBLANK(INDEX('Policy Characteristics'!B:B,MATCH($C810,'Policy Characteristics'!$C:$C,0))),"",INDEX('Policy Characteristics'!B:B,MATCH($C810,'Policy Characteristics'!$C:$C,0)))</f>
        <v>Electrification + Hydrogen</v>
      </c>
      <c r="C810" s="431" t="str">
        <f t="shared" si="40"/>
        <v>Fraction of Industrial Fuel Use Shifted to Other Fuels</v>
      </c>
      <c r="D810" s="9" t="s">
        <v>3267</v>
      </c>
      <c r="E810" s="53" t="s">
        <v>2485</v>
      </c>
      <c r="F810" s="211" t="s">
        <v>3229</v>
      </c>
      <c r="G810" s="53" t="s">
        <v>3284</v>
      </c>
      <c r="H810" s="54">
        <v>1363</v>
      </c>
      <c r="I810" s="53" t="s">
        <v>46</v>
      </c>
      <c r="J810" s="429" t="str">
        <f>IF(ISBLANK(INDEX('Policy Characteristics'!D:D,MATCH($C810,'Policy Characteristics'!$C:$C,0))),"",INDEX('Policy Characteristics'!D:D,MATCH($C810,'Policy Characteristics'!$C:$C,0)))</f>
        <v>Electrification + Hydrogen</v>
      </c>
      <c r="K810" s="427" t="str">
        <f>IF(ISBLANK(INDEX('Policy Characteristics'!E:E,MATCH($C810,'Policy Characteristics'!$C:$C,0))),"",INDEX('Policy Characteristics'!E:E,MATCH($C810,'Policy Characteristics'!$C:$C,0)))</f>
        <v>indst fuel type shifting</v>
      </c>
      <c r="L810" s="450">
        <f>IF(ISBLANK(INDEX('Policy Characteristics'!F:F,MATCH($C810,'Policy Characteristics'!$C:$C,0))),"",INDEX('Policy Characteristics'!F:F,MATCH($C810,'Policy Characteristics'!$C:$C,0)))</f>
        <v>0</v>
      </c>
      <c r="M810" s="450">
        <f>IF(ISBLANK(INDEX('Policy Characteristics'!G:G,MATCH($C810,'Policy Characteristics'!$C:$C,0))),"",INDEX('Policy Characteristics'!G:G,MATCH($C810,'Policy Characteristics'!$C:$C,0)))</f>
        <v>1</v>
      </c>
      <c r="N810" s="450">
        <f>IF(ISBLANK(INDEX('Policy Characteristics'!H:H,MATCH($C810,'Policy Characteristics'!$C:$C,0))),"",INDEX('Policy Characteristics'!H:H,MATCH($C810,'Policy Characteristics'!$C:$C,0)))</f>
        <v>0.01</v>
      </c>
      <c r="O810" s="427" t="str">
        <f>IF(ISBLANK(INDEX('Policy Characteristics'!I:I,MATCH($C810,'Policy Characteristics'!$C:$C,0))),"",INDEX('Policy Characteristics'!I:I,MATCH($C810,'Policy Characteristics'!$C:$C,0)))</f>
        <v>% of fuel shifted</v>
      </c>
      <c r="P810" s="427"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0" s="427" t="str">
        <f>IF(ISBLANK(INDEX('Policy Characteristics'!K:K,MATCH($C810,'Policy Characteristics'!$C:$C,0))),"",INDEX('Policy Characteristics'!K:K,MATCH($C810,'Policy Characteristics'!$C:$C,0)))</f>
        <v>industry-ag-main.html#fuel-switching</v>
      </c>
      <c r="R810" s="427" t="str">
        <f>IF(ISBLANK(INDEX('Policy Characteristics'!L:L,MATCH($C810,'Policy Characteristics'!$C:$C,0))),"",INDEX('Policy Characteristics'!L:L,MATCH($C810,'Policy Characteristics'!$C:$C,0)))</f>
        <v>industry-elec-and-hydrogen.html</v>
      </c>
    </row>
    <row r="811" spans="1:18" x14ac:dyDescent="0.75">
      <c r="A811" s="427" t="str">
        <f>IF(ISBLANK(INDEX('Policy Characteristics'!A:A,MATCH($C811,'Policy Characteristics'!$C:$C,0))),"",INDEX('Policy Characteristics'!A:A,MATCH($C811,'Policy Characteristics'!$C:$C,0)))</f>
        <v>Industry</v>
      </c>
      <c r="B811" s="427" t="str">
        <f>IF(ISBLANK(INDEX('Policy Characteristics'!B:B,MATCH($C811,'Policy Characteristics'!$C:$C,0))),"",INDEX('Policy Characteristics'!B:B,MATCH($C811,'Policy Characteristics'!$C:$C,0)))</f>
        <v>Electrification + Hydrogen</v>
      </c>
      <c r="C811" s="431" t="str">
        <f t="shared" si="40"/>
        <v>Fraction of Industrial Fuel Use Shifted to Other Fuels</v>
      </c>
      <c r="D811" s="9" t="s">
        <v>3267</v>
      </c>
      <c r="E811" s="53" t="s">
        <v>2837</v>
      </c>
      <c r="F811" s="211" t="s">
        <v>3229</v>
      </c>
      <c r="G811" s="53" t="s">
        <v>3285</v>
      </c>
      <c r="H811" s="54">
        <v>1364</v>
      </c>
      <c r="I811" s="53" t="s">
        <v>46</v>
      </c>
      <c r="J811" s="429" t="str">
        <f>IF(ISBLANK(INDEX('Policy Characteristics'!D:D,MATCH($C811,'Policy Characteristics'!$C:$C,0))),"",INDEX('Policy Characteristics'!D:D,MATCH($C811,'Policy Characteristics'!$C:$C,0)))</f>
        <v>Electrification + Hydrogen</v>
      </c>
      <c r="K811" s="427" t="str">
        <f>IF(ISBLANK(INDEX('Policy Characteristics'!E:E,MATCH($C811,'Policy Characteristics'!$C:$C,0))),"",INDEX('Policy Characteristics'!E:E,MATCH($C811,'Policy Characteristics'!$C:$C,0)))</f>
        <v>indst fuel type shifting</v>
      </c>
      <c r="L811" s="450">
        <f>IF(ISBLANK(INDEX('Policy Characteristics'!F:F,MATCH($C811,'Policy Characteristics'!$C:$C,0))),"",INDEX('Policy Characteristics'!F:F,MATCH($C811,'Policy Characteristics'!$C:$C,0)))</f>
        <v>0</v>
      </c>
      <c r="M811" s="450">
        <f>IF(ISBLANK(INDEX('Policy Characteristics'!G:G,MATCH($C811,'Policy Characteristics'!$C:$C,0))),"",INDEX('Policy Characteristics'!G:G,MATCH($C811,'Policy Characteristics'!$C:$C,0)))</f>
        <v>1</v>
      </c>
      <c r="N811" s="450">
        <f>IF(ISBLANK(INDEX('Policy Characteristics'!H:H,MATCH($C811,'Policy Characteristics'!$C:$C,0))),"",INDEX('Policy Characteristics'!H:H,MATCH($C811,'Policy Characteristics'!$C:$C,0)))</f>
        <v>0.01</v>
      </c>
      <c r="O811" s="427" t="str">
        <f>IF(ISBLANK(INDEX('Policy Characteristics'!I:I,MATCH($C811,'Policy Characteristics'!$C:$C,0))),"",INDEX('Policy Characteristics'!I:I,MATCH($C811,'Policy Characteristics'!$C:$C,0)))</f>
        <v>% of fuel shifted</v>
      </c>
      <c r="P811" s="427"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1" s="427" t="str">
        <f>IF(ISBLANK(INDEX('Policy Characteristics'!K:K,MATCH($C811,'Policy Characteristics'!$C:$C,0))),"",INDEX('Policy Characteristics'!K:K,MATCH($C811,'Policy Characteristics'!$C:$C,0)))</f>
        <v>industry-ag-main.html#fuel-switching</v>
      </c>
      <c r="R811" s="427" t="str">
        <f>IF(ISBLANK(INDEX('Policy Characteristics'!L:L,MATCH($C811,'Policy Characteristics'!$C:$C,0))),"",INDEX('Policy Characteristics'!L:L,MATCH($C811,'Policy Characteristics'!$C:$C,0)))</f>
        <v>industry-elec-and-hydrogen.html</v>
      </c>
    </row>
    <row r="812" spans="1:18" x14ac:dyDescent="0.75">
      <c r="A812" s="427" t="str">
        <f>IF(ISBLANK(INDEX('Policy Characteristics'!A:A,MATCH($C812,'Policy Characteristics'!$C:$C,0))),"",INDEX('Policy Characteristics'!A:A,MATCH($C812,'Policy Characteristics'!$C:$C,0)))</f>
        <v>Industry</v>
      </c>
      <c r="B812" s="427" t="str">
        <f>IF(ISBLANK(INDEX('Policy Characteristics'!B:B,MATCH($C812,'Policy Characteristics'!$C:$C,0))),"",INDEX('Policy Characteristics'!B:B,MATCH($C812,'Policy Characteristics'!$C:$C,0)))</f>
        <v>Electrification + Hydrogen</v>
      </c>
      <c r="C812" s="431" t="str">
        <f t="shared" si="40"/>
        <v>Fraction of Industrial Fuel Use Shifted to Other Fuels</v>
      </c>
      <c r="D812" s="9" t="s">
        <v>3267</v>
      </c>
      <c r="E812" s="53" t="s">
        <v>2838</v>
      </c>
      <c r="F812" s="211" t="s">
        <v>3229</v>
      </c>
      <c r="G812" s="53" t="s">
        <v>3286</v>
      </c>
      <c r="H812" s="54">
        <v>1365</v>
      </c>
      <c r="I812" s="53" t="s">
        <v>46</v>
      </c>
      <c r="J812" s="429" t="str">
        <f>IF(ISBLANK(INDEX('Policy Characteristics'!D:D,MATCH($C812,'Policy Characteristics'!$C:$C,0))),"",INDEX('Policy Characteristics'!D:D,MATCH($C812,'Policy Characteristics'!$C:$C,0)))</f>
        <v>Electrification + Hydrogen</v>
      </c>
      <c r="K812" s="427" t="str">
        <f>IF(ISBLANK(INDEX('Policy Characteristics'!E:E,MATCH($C812,'Policy Characteristics'!$C:$C,0))),"",INDEX('Policy Characteristics'!E:E,MATCH($C812,'Policy Characteristics'!$C:$C,0)))</f>
        <v>indst fuel type shifting</v>
      </c>
      <c r="L812" s="450">
        <f>IF(ISBLANK(INDEX('Policy Characteristics'!F:F,MATCH($C812,'Policy Characteristics'!$C:$C,0))),"",INDEX('Policy Characteristics'!F:F,MATCH($C812,'Policy Characteristics'!$C:$C,0)))</f>
        <v>0</v>
      </c>
      <c r="M812" s="450">
        <f>IF(ISBLANK(INDEX('Policy Characteristics'!G:G,MATCH($C812,'Policy Characteristics'!$C:$C,0))),"",INDEX('Policy Characteristics'!G:G,MATCH($C812,'Policy Characteristics'!$C:$C,0)))</f>
        <v>1</v>
      </c>
      <c r="N812" s="450">
        <f>IF(ISBLANK(INDEX('Policy Characteristics'!H:H,MATCH($C812,'Policy Characteristics'!$C:$C,0))),"",INDEX('Policy Characteristics'!H:H,MATCH($C812,'Policy Characteristics'!$C:$C,0)))</f>
        <v>0.01</v>
      </c>
      <c r="O812" s="427" t="str">
        <f>IF(ISBLANK(INDEX('Policy Characteristics'!I:I,MATCH($C812,'Policy Characteristics'!$C:$C,0))),"",INDEX('Policy Characteristics'!I:I,MATCH($C812,'Policy Characteristics'!$C:$C,0)))</f>
        <v>% of fuel shifted</v>
      </c>
      <c r="P812" s="427"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2" s="427" t="str">
        <f>IF(ISBLANK(INDEX('Policy Characteristics'!K:K,MATCH($C812,'Policy Characteristics'!$C:$C,0))),"",INDEX('Policy Characteristics'!K:K,MATCH($C812,'Policy Characteristics'!$C:$C,0)))</f>
        <v>industry-ag-main.html#fuel-switching</v>
      </c>
      <c r="R812" s="427" t="str">
        <f>IF(ISBLANK(INDEX('Policy Characteristics'!L:L,MATCH($C812,'Policy Characteristics'!$C:$C,0))),"",INDEX('Policy Characteristics'!L:L,MATCH($C812,'Policy Characteristics'!$C:$C,0)))</f>
        <v>industry-elec-and-hydrogen.html</v>
      </c>
    </row>
    <row r="813" spans="1:18" x14ac:dyDescent="0.75">
      <c r="A813" s="427" t="str">
        <f>IF(ISBLANK(INDEX('Policy Characteristics'!A:A,MATCH($C813,'Policy Characteristics'!$C:$C,0))),"",INDEX('Policy Characteristics'!A:A,MATCH($C813,'Policy Characteristics'!$C:$C,0)))</f>
        <v>Industry</v>
      </c>
      <c r="B813" s="427" t="str">
        <f>IF(ISBLANK(INDEX('Policy Characteristics'!B:B,MATCH($C813,'Policy Characteristics'!$C:$C,0))),"",INDEX('Policy Characteristics'!B:B,MATCH($C813,'Policy Characteristics'!$C:$C,0)))</f>
        <v>Electrification + Hydrogen</v>
      </c>
      <c r="C813" s="431" t="str">
        <f t="shared" si="40"/>
        <v>Fraction of Industrial Fuel Use Shifted to Other Fuels</v>
      </c>
      <c r="D813" s="9" t="s">
        <v>3267</v>
      </c>
      <c r="E813" s="53" t="s">
        <v>2839</v>
      </c>
      <c r="F813" s="211" t="s">
        <v>3229</v>
      </c>
      <c r="G813" s="53" t="s">
        <v>3287</v>
      </c>
      <c r="H813" s="54">
        <v>1366</v>
      </c>
      <c r="I813" s="53" t="s">
        <v>46</v>
      </c>
      <c r="J813" s="429" t="str">
        <f>IF(ISBLANK(INDEX('Policy Characteristics'!D:D,MATCH($C813,'Policy Characteristics'!$C:$C,0))),"",INDEX('Policy Characteristics'!D:D,MATCH($C813,'Policy Characteristics'!$C:$C,0)))</f>
        <v>Electrification + Hydrogen</v>
      </c>
      <c r="K813" s="427" t="str">
        <f>IF(ISBLANK(INDEX('Policy Characteristics'!E:E,MATCH($C813,'Policy Characteristics'!$C:$C,0))),"",INDEX('Policy Characteristics'!E:E,MATCH($C813,'Policy Characteristics'!$C:$C,0)))</f>
        <v>indst fuel type shifting</v>
      </c>
      <c r="L813" s="450">
        <f>IF(ISBLANK(INDEX('Policy Characteristics'!F:F,MATCH($C813,'Policy Characteristics'!$C:$C,0))),"",INDEX('Policy Characteristics'!F:F,MATCH($C813,'Policy Characteristics'!$C:$C,0)))</f>
        <v>0</v>
      </c>
      <c r="M813" s="450">
        <f>IF(ISBLANK(INDEX('Policy Characteristics'!G:G,MATCH($C813,'Policy Characteristics'!$C:$C,0))),"",INDEX('Policy Characteristics'!G:G,MATCH($C813,'Policy Characteristics'!$C:$C,0)))</f>
        <v>1</v>
      </c>
      <c r="N813" s="450">
        <f>IF(ISBLANK(INDEX('Policy Characteristics'!H:H,MATCH($C813,'Policy Characteristics'!$C:$C,0))),"",INDEX('Policy Characteristics'!H:H,MATCH($C813,'Policy Characteristics'!$C:$C,0)))</f>
        <v>0.01</v>
      </c>
      <c r="O813" s="427" t="str">
        <f>IF(ISBLANK(INDEX('Policy Characteristics'!I:I,MATCH($C813,'Policy Characteristics'!$C:$C,0))),"",INDEX('Policy Characteristics'!I:I,MATCH($C813,'Policy Characteristics'!$C:$C,0)))</f>
        <v>% of fuel shifted</v>
      </c>
      <c r="P813" s="427"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3" s="427" t="str">
        <f>IF(ISBLANK(INDEX('Policy Characteristics'!K:K,MATCH($C813,'Policy Characteristics'!$C:$C,0))),"",INDEX('Policy Characteristics'!K:K,MATCH($C813,'Policy Characteristics'!$C:$C,0)))</f>
        <v>industry-ag-main.html#fuel-switching</v>
      </c>
      <c r="R813" s="427" t="str">
        <f>IF(ISBLANK(INDEX('Policy Characteristics'!L:L,MATCH($C813,'Policy Characteristics'!$C:$C,0))),"",INDEX('Policy Characteristics'!L:L,MATCH($C813,'Policy Characteristics'!$C:$C,0)))</f>
        <v>industry-elec-and-hydrogen.html</v>
      </c>
    </row>
    <row r="814" spans="1:18" x14ac:dyDescent="0.75">
      <c r="A814" s="427" t="str">
        <f>IF(ISBLANK(INDEX('Policy Characteristics'!A:A,MATCH($C814,'Policy Characteristics'!$C:$C,0))),"",INDEX('Policy Characteristics'!A:A,MATCH($C814,'Policy Characteristics'!$C:$C,0)))</f>
        <v>Industry</v>
      </c>
      <c r="B814" s="427" t="str">
        <f>IF(ISBLANK(INDEX('Policy Characteristics'!B:B,MATCH($C814,'Policy Characteristics'!$C:$C,0))),"",INDEX('Policy Characteristics'!B:B,MATCH($C814,'Policy Characteristics'!$C:$C,0)))</f>
        <v>Electrification + Hydrogen</v>
      </c>
      <c r="C814" s="431" t="str">
        <f t="shared" si="40"/>
        <v>Fraction of Industrial Fuel Use Shifted to Other Fuels</v>
      </c>
      <c r="D814" s="9" t="s">
        <v>3267</v>
      </c>
      <c r="E814" s="53" t="s">
        <v>2836</v>
      </c>
      <c r="F814" s="211" t="s">
        <v>3229</v>
      </c>
      <c r="G814" s="53" t="s">
        <v>3288</v>
      </c>
      <c r="H814" s="54">
        <v>1367</v>
      </c>
      <c r="I814" s="53" t="s">
        <v>45</v>
      </c>
      <c r="J814" s="429" t="str">
        <f>IF(ISBLANK(INDEX('Policy Characteristics'!D:D,MATCH($C814,'Policy Characteristics'!$C:$C,0))),"",INDEX('Policy Characteristics'!D:D,MATCH($C814,'Policy Characteristics'!$C:$C,0)))</f>
        <v>Electrification + Hydrogen</v>
      </c>
      <c r="K814" s="427" t="str">
        <f>IF(ISBLANK(INDEX('Policy Characteristics'!E:E,MATCH($C814,'Policy Characteristics'!$C:$C,0))),"",INDEX('Policy Characteristics'!E:E,MATCH($C814,'Policy Characteristics'!$C:$C,0)))</f>
        <v>indst fuel type shifting</v>
      </c>
      <c r="L814" s="450">
        <f>IF(ISBLANK(INDEX('Policy Characteristics'!F:F,MATCH($C814,'Policy Characteristics'!$C:$C,0))),"",INDEX('Policy Characteristics'!F:F,MATCH($C814,'Policy Characteristics'!$C:$C,0)))</f>
        <v>0</v>
      </c>
      <c r="M814" s="450">
        <f>IF(ISBLANK(INDEX('Policy Characteristics'!G:G,MATCH($C814,'Policy Characteristics'!$C:$C,0))),"",INDEX('Policy Characteristics'!G:G,MATCH($C814,'Policy Characteristics'!$C:$C,0)))</f>
        <v>1</v>
      </c>
      <c r="N814" s="450">
        <f>IF(ISBLANK(INDEX('Policy Characteristics'!H:H,MATCH($C814,'Policy Characteristics'!$C:$C,0))),"",INDEX('Policy Characteristics'!H:H,MATCH($C814,'Policy Characteristics'!$C:$C,0)))</f>
        <v>0.01</v>
      </c>
      <c r="O814" s="427" t="str">
        <f>IF(ISBLANK(INDEX('Policy Characteristics'!I:I,MATCH($C814,'Policy Characteristics'!$C:$C,0))),"",INDEX('Policy Characteristics'!I:I,MATCH($C814,'Policy Characteristics'!$C:$C,0)))</f>
        <v>% of fuel shifted</v>
      </c>
      <c r="P814" s="427"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4" s="427" t="str">
        <f>IF(ISBLANK(INDEX('Policy Characteristics'!K:K,MATCH($C814,'Policy Characteristics'!$C:$C,0))),"",INDEX('Policy Characteristics'!K:K,MATCH($C814,'Policy Characteristics'!$C:$C,0)))</f>
        <v>industry-ag-main.html#fuel-switching</v>
      </c>
      <c r="R814" s="427" t="str">
        <f>IF(ISBLANK(INDEX('Policy Characteristics'!L:L,MATCH($C814,'Policy Characteristics'!$C:$C,0))),"",INDEX('Policy Characteristics'!L:L,MATCH($C814,'Policy Characteristics'!$C:$C,0)))</f>
        <v>industry-elec-and-hydrogen.html</v>
      </c>
    </row>
    <row r="815" spans="1:18" x14ac:dyDescent="0.75">
      <c r="A815" s="427" t="str">
        <f>IF(ISBLANK(INDEX('Policy Characteristics'!A:A,MATCH($C815,'Policy Characteristics'!$C:$C,0))),"",INDEX('Policy Characteristics'!A:A,MATCH($C815,'Policy Characteristics'!$C:$C,0)))</f>
        <v>Industry</v>
      </c>
      <c r="B815" s="427" t="str">
        <f>IF(ISBLANK(INDEX('Policy Characteristics'!B:B,MATCH($C815,'Policy Characteristics'!$C:$C,0))),"",INDEX('Policy Characteristics'!B:B,MATCH($C815,'Policy Characteristics'!$C:$C,0)))</f>
        <v>Electrification + Hydrogen</v>
      </c>
      <c r="C815" s="431" t="str">
        <f t="shared" si="40"/>
        <v>Fraction of Industrial Fuel Use Shifted to Other Fuels</v>
      </c>
      <c r="D815" s="9" t="s">
        <v>3268</v>
      </c>
      <c r="E815" s="53" t="s">
        <v>2480</v>
      </c>
      <c r="F815" s="211" t="s">
        <v>3230</v>
      </c>
      <c r="G815" s="53" t="s">
        <v>3279</v>
      </c>
      <c r="H815" s="54">
        <v>1368</v>
      </c>
      <c r="I815" s="53" t="s">
        <v>45</v>
      </c>
      <c r="J815" s="429" t="str">
        <f>IF(ISBLANK(INDEX('Policy Characteristics'!D:D,MATCH($C815,'Policy Characteristics'!$C:$C,0))),"",INDEX('Policy Characteristics'!D:D,MATCH($C815,'Policy Characteristics'!$C:$C,0)))</f>
        <v>Electrification + Hydrogen</v>
      </c>
      <c r="K815" s="427" t="str">
        <f>IF(ISBLANK(INDEX('Policy Characteristics'!E:E,MATCH($C815,'Policy Characteristics'!$C:$C,0))),"",INDEX('Policy Characteristics'!E:E,MATCH($C815,'Policy Characteristics'!$C:$C,0)))</f>
        <v>indst fuel type shifting</v>
      </c>
      <c r="L815" s="450">
        <f>IF(ISBLANK(INDEX('Policy Characteristics'!F:F,MATCH($C815,'Policy Characteristics'!$C:$C,0))),"",INDEX('Policy Characteristics'!F:F,MATCH($C815,'Policy Characteristics'!$C:$C,0)))</f>
        <v>0</v>
      </c>
      <c r="M815" s="450">
        <f>IF(ISBLANK(INDEX('Policy Characteristics'!G:G,MATCH($C815,'Policy Characteristics'!$C:$C,0))),"",INDEX('Policy Characteristics'!G:G,MATCH($C815,'Policy Characteristics'!$C:$C,0)))</f>
        <v>1</v>
      </c>
      <c r="N815" s="450">
        <f>IF(ISBLANK(INDEX('Policy Characteristics'!H:H,MATCH($C815,'Policy Characteristics'!$C:$C,0))),"",INDEX('Policy Characteristics'!H:H,MATCH($C815,'Policy Characteristics'!$C:$C,0)))</f>
        <v>0.01</v>
      </c>
      <c r="O815" s="427" t="str">
        <f>IF(ISBLANK(INDEX('Policy Characteristics'!I:I,MATCH($C815,'Policy Characteristics'!$C:$C,0))),"",INDEX('Policy Characteristics'!I:I,MATCH($C815,'Policy Characteristics'!$C:$C,0)))</f>
        <v>% of fuel shifted</v>
      </c>
      <c r="P815" s="427"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5" s="427" t="str">
        <f>IF(ISBLANK(INDEX('Policy Characteristics'!K:K,MATCH($C815,'Policy Characteristics'!$C:$C,0))),"",INDEX('Policy Characteristics'!K:K,MATCH($C815,'Policy Characteristics'!$C:$C,0)))</f>
        <v>industry-ag-main.html#fuel-switching</v>
      </c>
      <c r="R815" s="427" t="str">
        <f>IF(ISBLANK(INDEX('Policy Characteristics'!L:L,MATCH($C815,'Policy Characteristics'!$C:$C,0))),"",INDEX('Policy Characteristics'!L:L,MATCH($C815,'Policy Characteristics'!$C:$C,0)))</f>
        <v>industry-elec-and-hydrogen.html</v>
      </c>
    </row>
    <row r="816" spans="1:18" x14ac:dyDescent="0.75">
      <c r="A816" s="427" t="str">
        <f>IF(ISBLANK(INDEX('Policy Characteristics'!A:A,MATCH($C816,'Policy Characteristics'!$C:$C,0))),"",INDEX('Policy Characteristics'!A:A,MATCH($C816,'Policy Characteristics'!$C:$C,0)))</f>
        <v>Industry</v>
      </c>
      <c r="B816" s="427" t="str">
        <f>IF(ISBLANK(INDEX('Policy Characteristics'!B:B,MATCH($C816,'Policy Characteristics'!$C:$C,0))),"",INDEX('Policy Characteristics'!B:B,MATCH($C816,'Policy Characteristics'!$C:$C,0)))</f>
        <v>Electrification + Hydrogen</v>
      </c>
      <c r="C816" s="431" t="str">
        <f t="shared" si="40"/>
        <v>Fraction of Industrial Fuel Use Shifted to Other Fuels</v>
      </c>
      <c r="D816" s="9" t="s">
        <v>3268</v>
      </c>
      <c r="E816" s="53" t="s">
        <v>2481</v>
      </c>
      <c r="F816" s="211" t="s">
        <v>3230</v>
      </c>
      <c r="G816" s="53" t="s">
        <v>3280</v>
      </c>
      <c r="H816" s="54">
        <v>1369</v>
      </c>
      <c r="I816" s="53" t="s">
        <v>46</v>
      </c>
      <c r="J816" s="429" t="str">
        <f>IF(ISBLANK(INDEX('Policy Characteristics'!D:D,MATCH($C816,'Policy Characteristics'!$C:$C,0))),"",INDEX('Policy Characteristics'!D:D,MATCH($C816,'Policy Characteristics'!$C:$C,0)))</f>
        <v>Electrification + Hydrogen</v>
      </c>
      <c r="K816" s="427" t="str">
        <f>IF(ISBLANK(INDEX('Policy Characteristics'!E:E,MATCH($C816,'Policy Characteristics'!$C:$C,0))),"",INDEX('Policy Characteristics'!E:E,MATCH($C816,'Policy Characteristics'!$C:$C,0)))</f>
        <v>indst fuel type shifting</v>
      </c>
      <c r="L816" s="450">
        <f>IF(ISBLANK(INDEX('Policy Characteristics'!F:F,MATCH($C816,'Policy Characteristics'!$C:$C,0))),"",INDEX('Policy Characteristics'!F:F,MATCH($C816,'Policy Characteristics'!$C:$C,0)))</f>
        <v>0</v>
      </c>
      <c r="M816" s="450">
        <f>IF(ISBLANK(INDEX('Policy Characteristics'!G:G,MATCH($C816,'Policy Characteristics'!$C:$C,0))),"",INDEX('Policy Characteristics'!G:G,MATCH($C816,'Policy Characteristics'!$C:$C,0)))</f>
        <v>1</v>
      </c>
      <c r="N816" s="450">
        <f>IF(ISBLANK(INDEX('Policy Characteristics'!H:H,MATCH($C816,'Policy Characteristics'!$C:$C,0))),"",INDEX('Policy Characteristics'!H:H,MATCH($C816,'Policy Characteristics'!$C:$C,0)))</f>
        <v>0.01</v>
      </c>
      <c r="O816" s="427" t="str">
        <f>IF(ISBLANK(INDEX('Policy Characteristics'!I:I,MATCH($C816,'Policy Characteristics'!$C:$C,0))),"",INDEX('Policy Characteristics'!I:I,MATCH($C816,'Policy Characteristics'!$C:$C,0)))</f>
        <v>% of fuel shifted</v>
      </c>
      <c r="P816" s="427"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6" s="427" t="str">
        <f>IF(ISBLANK(INDEX('Policy Characteristics'!K:K,MATCH($C816,'Policy Characteristics'!$C:$C,0))),"",INDEX('Policy Characteristics'!K:K,MATCH($C816,'Policy Characteristics'!$C:$C,0)))</f>
        <v>industry-ag-main.html#fuel-switching</v>
      </c>
      <c r="R816" s="427" t="str">
        <f>IF(ISBLANK(INDEX('Policy Characteristics'!L:L,MATCH($C816,'Policy Characteristics'!$C:$C,0))),"",INDEX('Policy Characteristics'!L:L,MATCH($C816,'Policy Characteristics'!$C:$C,0)))</f>
        <v>industry-elec-and-hydrogen.html</v>
      </c>
    </row>
    <row r="817" spans="1:18" x14ac:dyDescent="0.75">
      <c r="A817" s="427" t="str">
        <f>IF(ISBLANK(INDEX('Policy Characteristics'!A:A,MATCH($C817,'Policy Characteristics'!$C:$C,0))),"",INDEX('Policy Characteristics'!A:A,MATCH($C817,'Policy Characteristics'!$C:$C,0)))</f>
        <v>Industry</v>
      </c>
      <c r="B817" s="427" t="str">
        <f>IF(ISBLANK(INDEX('Policy Characteristics'!B:B,MATCH($C817,'Policy Characteristics'!$C:$C,0))),"",INDEX('Policy Characteristics'!B:B,MATCH($C817,'Policy Characteristics'!$C:$C,0)))</f>
        <v>Electrification + Hydrogen</v>
      </c>
      <c r="C817" s="431" t="str">
        <f t="shared" si="40"/>
        <v>Fraction of Industrial Fuel Use Shifted to Other Fuels</v>
      </c>
      <c r="D817" s="9" t="s">
        <v>3268</v>
      </c>
      <c r="E817" s="53" t="s">
        <v>2482</v>
      </c>
      <c r="F817" s="211" t="s">
        <v>3230</v>
      </c>
      <c r="G817" s="53" t="s">
        <v>3281</v>
      </c>
      <c r="H817" s="54">
        <v>1370</v>
      </c>
      <c r="I817" s="53" t="s">
        <v>46</v>
      </c>
      <c r="J817" s="429" t="str">
        <f>IF(ISBLANK(INDEX('Policy Characteristics'!D:D,MATCH($C817,'Policy Characteristics'!$C:$C,0))),"",INDEX('Policy Characteristics'!D:D,MATCH($C817,'Policy Characteristics'!$C:$C,0)))</f>
        <v>Electrification + Hydrogen</v>
      </c>
      <c r="K817" s="427" t="str">
        <f>IF(ISBLANK(INDEX('Policy Characteristics'!E:E,MATCH($C817,'Policy Characteristics'!$C:$C,0))),"",INDEX('Policy Characteristics'!E:E,MATCH($C817,'Policy Characteristics'!$C:$C,0)))</f>
        <v>indst fuel type shifting</v>
      </c>
      <c r="L817" s="450">
        <f>IF(ISBLANK(INDEX('Policy Characteristics'!F:F,MATCH($C817,'Policy Characteristics'!$C:$C,0))),"",INDEX('Policy Characteristics'!F:F,MATCH($C817,'Policy Characteristics'!$C:$C,0)))</f>
        <v>0</v>
      </c>
      <c r="M817" s="450">
        <f>IF(ISBLANK(INDEX('Policy Characteristics'!G:G,MATCH($C817,'Policy Characteristics'!$C:$C,0))),"",INDEX('Policy Characteristics'!G:G,MATCH($C817,'Policy Characteristics'!$C:$C,0)))</f>
        <v>1</v>
      </c>
      <c r="N817" s="450">
        <f>IF(ISBLANK(INDEX('Policy Characteristics'!H:H,MATCH($C817,'Policy Characteristics'!$C:$C,0))),"",INDEX('Policy Characteristics'!H:H,MATCH($C817,'Policy Characteristics'!$C:$C,0)))</f>
        <v>0.01</v>
      </c>
      <c r="O817" s="427" t="str">
        <f>IF(ISBLANK(INDEX('Policy Characteristics'!I:I,MATCH($C817,'Policy Characteristics'!$C:$C,0))),"",INDEX('Policy Characteristics'!I:I,MATCH($C817,'Policy Characteristics'!$C:$C,0)))</f>
        <v>% of fuel shifted</v>
      </c>
      <c r="P817" s="427"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7" s="427" t="str">
        <f>IF(ISBLANK(INDEX('Policy Characteristics'!K:K,MATCH($C817,'Policy Characteristics'!$C:$C,0))),"",INDEX('Policy Characteristics'!K:K,MATCH($C817,'Policy Characteristics'!$C:$C,0)))</f>
        <v>industry-ag-main.html#fuel-switching</v>
      </c>
      <c r="R817" s="427" t="str">
        <f>IF(ISBLANK(INDEX('Policy Characteristics'!L:L,MATCH($C817,'Policy Characteristics'!$C:$C,0))),"",INDEX('Policy Characteristics'!L:L,MATCH($C817,'Policy Characteristics'!$C:$C,0)))</f>
        <v>industry-elec-and-hydrogen.html</v>
      </c>
    </row>
    <row r="818" spans="1:18" x14ac:dyDescent="0.75">
      <c r="A818" s="427" t="str">
        <f>IF(ISBLANK(INDEX('Policy Characteristics'!A:A,MATCH($C818,'Policy Characteristics'!$C:$C,0))),"",INDEX('Policy Characteristics'!A:A,MATCH($C818,'Policy Characteristics'!$C:$C,0)))</f>
        <v>Industry</v>
      </c>
      <c r="B818" s="427" t="str">
        <f>IF(ISBLANK(INDEX('Policy Characteristics'!B:B,MATCH($C818,'Policy Characteristics'!$C:$C,0))),"",INDEX('Policy Characteristics'!B:B,MATCH($C818,'Policy Characteristics'!$C:$C,0)))</f>
        <v>Electrification + Hydrogen</v>
      </c>
      <c r="C818" s="431" t="str">
        <f t="shared" si="40"/>
        <v>Fraction of Industrial Fuel Use Shifted to Other Fuels</v>
      </c>
      <c r="D818" s="9" t="s">
        <v>3268</v>
      </c>
      <c r="E818" s="53" t="s">
        <v>2483</v>
      </c>
      <c r="F818" s="211" t="s">
        <v>3230</v>
      </c>
      <c r="G818" s="53" t="s">
        <v>3282</v>
      </c>
      <c r="H818" s="54">
        <v>1371</v>
      </c>
      <c r="I818" s="53" t="s">
        <v>46</v>
      </c>
      <c r="J818" s="429" t="str">
        <f>IF(ISBLANK(INDEX('Policy Characteristics'!D:D,MATCH($C818,'Policy Characteristics'!$C:$C,0))),"",INDEX('Policy Characteristics'!D:D,MATCH($C818,'Policy Characteristics'!$C:$C,0)))</f>
        <v>Electrification + Hydrogen</v>
      </c>
      <c r="K818" s="427" t="str">
        <f>IF(ISBLANK(INDEX('Policy Characteristics'!E:E,MATCH($C818,'Policy Characteristics'!$C:$C,0))),"",INDEX('Policy Characteristics'!E:E,MATCH($C818,'Policy Characteristics'!$C:$C,0)))</f>
        <v>indst fuel type shifting</v>
      </c>
      <c r="L818" s="450">
        <f>IF(ISBLANK(INDEX('Policy Characteristics'!F:F,MATCH($C818,'Policy Characteristics'!$C:$C,0))),"",INDEX('Policy Characteristics'!F:F,MATCH($C818,'Policy Characteristics'!$C:$C,0)))</f>
        <v>0</v>
      </c>
      <c r="M818" s="450">
        <f>IF(ISBLANK(INDEX('Policy Characteristics'!G:G,MATCH($C818,'Policy Characteristics'!$C:$C,0))),"",INDEX('Policy Characteristics'!G:G,MATCH($C818,'Policy Characteristics'!$C:$C,0)))</f>
        <v>1</v>
      </c>
      <c r="N818" s="450">
        <f>IF(ISBLANK(INDEX('Policy Characteristics'!H:H,MATCH($C818,'Policy Characteristics'!$C:$C,0))),"",INDEX('Policy Characteristics'!H:H,MATCH($C818,'Policy Characteristics'!$C:$C,0)))</f>
        <v>0.01</v>
      </c>
      <c r="O818" s="427" t="str">
        <f>IF(ISBLANK(INDEX('Policy Characteristics'!I:I,MATCH($C818,'Policy Characteristics'!$C:$C,0))),"",INDEX('Policy Characteristics'!I:I,MATCH($C818,'Policy Characteristics'!$C:$C,0)))</f>
        <v>% of fuel shifted</v>
      </c>
      <c r="P818" s="427"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8" s="427" t="str">
        <f>IF(ISBLANK(INDEX('Policy Characteristics'!K:K,MATCH($C818,'Policy Characteristics'!$C:$C,0))),"",INDEX('Policy Characteristics'!K:K,MATCH($C818,'Policy Characteristics'!$C:$C,0)))</f>
        <v>industry-ag-main.html#fuel-switching</v>
      </c>
      <c r="R818" s="427" t="str">
        <f>IF(ISBLANK(INDEX('Policy Characteristics'!L:L,MATCH($C818,'Policy Characteristics'!$C:$C,0))),"",INDEX('Policy Characteristics'!L:L,MATCH($C818,'Policy Characteristics'!$C:$C,0)))</f>
        <v>industry-elec-and-hydrogen.html</v>
      </c>
    </row>
    <row r="819" spans="1:18" x14ac:dyDescent="0.75">
      <c r="A819" s="427" t="str">
        <f>IF(ISBLANK(INDEX('Policy Characteristics'!A:A,MATCH($C819,'Policy Characteristics'!$C:$C,0))),"",INDEX('Policy Characteristics'!A:A,MATCH($C819,'Policy Characteristics'!$C:$C,0)))</f>
        <v>Industry</v>
      </c>
      <c r="B819" s="427" t="str">
        <f>IF(ISBLANK(INDEX('Policy Characteristics'!B:B,MATCH($C819,'Policy Characteristics'!$C:$C,0))),"",INDEX('Policy Characteristics'!B:B,MATCH($C819,'Policy Characteristics'!$C:$C,0)))</f>
        <v>Electrification + Hydrogen</v>
      </c>
      <c r="C819" s="431" t="str">
        <f t="shared" si="40"/>
        <v>Fraction of Industrial Fuel Use Shifted to Other Fuels</v>
      </c>
      <c r="D819" s="9" t="s">
        <v>3268</v>
      </c>
      <c r="E819" s="53" t="s">
        <v>2484</v>
      </c>
      <c r="F819" s="211" t="s">
        <v>3230</v>
      </c>
      <c r="G819" s="53" t="s">
        <v>3283</v>
      </c>
      <c r="H819" s="54">
        <v>1372</v>
      </c>
      <c r="I819" s="53" t="s">
        <v>46</v>
      </c>
      <c r="J819" s="429" t="str">
        <f>IF(ISBLANK(INDEX('Policy Characteristics'!D:D,MATCH($C819,'Policy Characteristics'!$C:$C,0))),"",INDEX('Policy Characteristics'!D:D,MATCH($C819,'Policy Characteristics'!$C:$C,0)))</f>
        <v>Electrification + Hydrogen</v>
      </c>
      <c r="K819" s="427" t="str">
        <f>IF(ISBLANK(INDEX('Policy Characteristics'!E:E,MATCH($C819,'Policy Characteristics'!$C:$C,0))),"",INDEX('Policy Characteristics'!E:E,MATCH($C819,'Policy Characteristics'!$C:$C,0)))</f>
        <v>indst fuel type shifting</v>
      </c>
      <c r="L819" s="450">
        <f>IF(ISBLANK(INDEX('Policy Characteristics'!F:F,MATCH($C819,'Policy Characteristics'!$C:$C,0))),"",INDEX('Policy Characteristics'!F:F,MATCH($C819,'Policy Characteristics'!$C:$C,0)))</f>
        <v>0</v>
      </c>
      <c r="M819" s="450">
        <f>IF(ISBLANK(INDEX('Policy Characteristics'!G:G,MATCH($C819,'Policy Characteristics'!$C:$C,0))),"",INDEX('Policy Characteristics'!G:G,MATCH($C819,'Policy Characteristics'!$C:$C,0)))</f>
        <v>1</v>
      </c>
      <c r="N819" s="450">
        <f>IF(ISBLANK(INDEX('Policy Characteristics'!H:H,MATCH($C819,'Policy Characteristics'!$C:$C,0))),"",INDEX('Policy Characteristics'!H:H,MATCH($C819,'Policy Characteristics'!$C:$C,0)))</f>
        <v>0.01</v>
      </c>
      <c r="O819" s="427" t="str">
        <f>IF(ISBLANK(INDEX('Policy Characteristics'!I:I,MATCH($C819,'Policy Characteristics'!$C:$C,0))),"",INDEX('Policy Characteristics'!I:I,MATCH($C819,'Policy Characteristics'!$C:$C,0)))</f>
        <v>% of fuel shifted</v>
      </c>
      <c r="P819" s="427"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9" s="427" t="str">
        <f>IF(ISBLANK(INDEX('Policy Characteristics'!K:K,MATCH($C819,'Policy Characteristics'!$C:$C,0))),"",INDEX('Policy Characteristics'!K:K,MATCH($C819,'Policy Characteristics'!$C:$C,0)))</f>
        <v>industry-ag-main.html#fuel-switching</v>
      </c>
      <c r="R819" s="427" t="str">
        <f>IF(ISBLANK(INDEX('Policy Characteristics'!L:L,MATCH($C819,'Policy Characteristics'!$C:$C,0))),"",INDEX('Policy Characteristics'!L:L,MATCH($C819,'Policy Characteristics'!$C:$C,0)))</f>
        <v>industry-elec-and-hydrogen.html</v>
      </c>
    </row>
    <row r="820" spans="1:18" x14ac:dyDescent="0.75">
      <c r="A820" s="427" t="str">
        <f>IF(ISBLANK(INDEX('Policy Characteristics'!A:A,MATCH($C820,'Policy Characteristics'!$C:$C,0))),"",INDEX('Policy Characteristics'!A:A,MATCH($C820,'Policy Characteristics'!$C:$C,0)))</f>
        <v>Industry</v>
      </c>
      <c r="B820" s="427" t="str">
        <f>IF(ISBLANK(INDEX('Policy Characteristics'!B:B,MATCH($C820,'Policy Characteristics'!$C:$C,0))),"",INDEX('Policy Characteristics'!B:B,MATCH($C820,'Policy Characteristics'!$C:$C,0)))</f>
        <v>Electrification + Hydrogen</v>
      </c>
      <c r="C820" s="431" t="str">
        <f t="shared" si="40"/>
        <v>Fraction of Industrial Fuel Use Shifted to Other Fuels</v>
      </c>
      <c r="D820" s="9" t="s">
        <v>3268</v>
      </c>
      <c r="E820" s="53" t="s">
        <v>2485</v>
      </c>
      <c r="F820" s="211" t="s">
        <v>3230</v>
      </c>
      <c r="G820" s="53" t="s">
        <v>3284</v>
      </c>
      <c r="H820" s="54">
        <v>1373</v>
      </c>
      <c r="I820" s="53" t="s">
        <v>46</v>
      </c>
      <c r="J820" s="429" t="str">
        <f>IF(ISBLANK(INDEX('Policy Characteristics'!D:D,MATCH($C820,'Policy Characteristics'!$C:$C,0))),"",INDEX('Policy Characteristics'!D:D,MATCH($C820,'Policy Characteristics'!$C:$C,0)))</f>
        <v>Electrification + Hydrogen</v>
      </c>
      <c r="K820" s="427" t="str">
        <f>IF(ISBLANK(INDEX('Policy Characteristics'!E:E,MATCH($C820,'Policy Characteristics'!$C:$C,0))),"",INDEX('Policy Characteristics'!E:E,MATCH($C820,'Policy Characteristics'!$C:$C,0)))</f>
        <v>indst fuel type shifting</v>
      </c>
      <c r="L820" s="450">
        <f>IF(ISBLANK(INDEX('Policy Characteristics'!F:F,MATCH($C820,'Policy Characteristics'!$C:$C,0))),"",INDEX('Policy Characteristics'!F:F,MATCH($C820,'Policy Characteristics'!$C:$C,0)))</f>
        <v>0</v>
      </c>
      <c r="M820" s="450">
        <f>IF(ISBLANK(INDEX('Policy Characteristics'!G:G,MATCH($C820,'Policy Characteristics'!$C:$C,0))),"",INDEX('Policy Characteristics'!G:G,MATCH($C820,'Policy Characteristics'!$C:$C,0)))</f>
        <v>1</v>
      </c>
      <c r="N820" s="450">
        <f>IF(ISBLANK(INDEX('Policy Characteristics'!H:H,MATCH($C820,'Policy Characteristics'!$C:$C,0))),"",INDEX('Policy Characteristics'!H:H,MATCH($C820,'Policy Characteristics'!$C:$C,0)))</f>
        <v>0.01</v>
      </c>
      <c r="O820" s="427" t="str">
        <f>IF(ISBLANK(INDEX('Policy Characteristics'!I:I,MATCH($C820,'Policy Characteristics'!$C:$C,0))),"",INDEX('Policy Characteristics'!I:I,MATCH($C820,'Policy Characteristics'!$C:$C,0)))</f>
        <v>% of fuel shifted</v>
      </c>
      <c r="P820" s="427"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0" s="427" t="str">
        <f>IF(ISBLANK(INDEX('Policy Characteristics'!K:K,MATCH($C820,'Policy Characteristics'!$C:$C,0))),"",INDEX('Policy Characteristics'!K:K,MATCH($C820,'Policy Characteristics'!$C:$C,0)))</f>
        <v>industry-ag-main.html#fuel-switching</v>
      </c>
      <c r="R820" s="427" t="str">
        <f>IF(ISBLANK(INDEX('Policy Characteristics'!L:L,MATCH($C820,'Policy Characteristics'!$C:$C,0))),"",INDEX('Policy Characteristics'!L:L,MATCH($C820,'Policy Characteristics'!$C:$C,0)))</f>
        <v>industry-elec-and-hydrogen.html</v>
      </c>
    </row>
    <row r="821" spans="1:18" x14ac:dyDescent="0.75">
      <c r="A821" s="427" t="str">
        <f>IF(ISBLANK(INDEX('Policy Characteristics'!A:A,MATCH($C821,'Policy Characteristics'!$C:$C,0))),"",INDEX('Policy Characteristics'!A:A,MATCH($C821,'Policy Characteristics'!$C:$C,0)))</f>
        <v>Industry</v>
      </c>
      <c r="B821" s="427" t="str">
        <f>IF(ISBLANK(INDEX('Policy Characteristics'!B:B,MATCH($C821,'Policy Characteristics'!$C:$C,0))),"",INDEX('Policy Characteristics'!B:B,MATCH($C821,'Policy Characteristics'!$C:$C,0)))</f>
        <v>Electrification + Hydrogen</v>
      </c>
      <c r="C821" s="431" t="str">
        <f t="shared" si="40"/>
        <v>Fraction of Industrial Fuel Use Shifted to Other Fuels</v>
      </c>
      <c r="D821" s="9" t="s">
        <v>3268</v>
      </c>
      <c r="E821" s="53" t="s">
        <v>2837</v>
      </c>
      <c r="F821" s="211" t="s">
        <v>3230</v>
      </c>
      <c r="G821" s="53" t="s">
        <v>3285</v>
      </c>
      <c r="H821" s="54">
        <v>1374</v>
      </c>
      <c r="I821" s="53" t="s">
        <v>46</v>
      </c>
      <c r="J821" s="429" t="str">
        <f>IF(ISBLANK(INDEX('Policy Characteristics'!D:D,MATCH($C821,'Policy Characteristics'!$C:$C,0))),"",INDEX('Policy Characteristics'!D:D,MATCH($C821,'Policy Characteristics'!$C:$C,0)))</f>
        <v>Electrification + Hydrogen</v>
      </c>
      <c r="K821" s="427" t="str">
        <f>IF(ISBLANK(INDEX('Policy Characteristics'!E:E,MATCH($C821,'Policy Characteristics'!$C:$C,0))),"",INDEX('Policy Characteristics'!E:E,MATCH($C821,'Policy Characteristics'!$C:$C,0)))</f>
        <v>indst fuel type shifting</v>
      </c>
      <c r="L821" s="450">
        <f>IF(ISBLANK(INDEX('Policy Characteristics'!F:F,MATCH($C821,'Policy Characteristics'!$C:$C,0))),"",INDEX('Policy Characteristics'!F:F,MATCH($C821,'Policy Characteristics'!$C:$C,0)))</f>
        <v>0</v>
      </c>
      <c r="M821" s="450">
        <f>IF(ISBLANK(INDEX('Policy Characteristics'!G:G,MATCH($C821,'Policy Characteristics'!$C:$C,0))),"",INDEX('Policy Characteristics'!G:G,MATCH($C821,'Policy Characteristics'!$C:$C,0)))</f>
        <v>1</v>
      </c>
      <c r="N821" s="450">
        <f>IF(ISBLANK(INDEX('Policy Characteristics'!H:H,MATCH($C821,'Policy Characteristics'!$C:$C,0))),"",INDEX('Policy Characteristics'!H:H,MATCH($C821,'Policy Characteristics'!$C:$C,0)))</f>
        <v>0.01</v>
      </c>
      <c r="O821" s="427" t="str">
        <f>IF(ISBLANK(INDEX('Policy Characteristics'!I:I,MATCH($C821,'Policy Characteristics'!$C:$C,0))),"",INDEX('Policy Characteristics'!I:I,MATCH($C821,'Policy Characteristics'!$C:$C,0)))</f>
        <v>% of fuel shifted</v>
      </c>
      <c r="P821" s="427"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1" s="427" t="str">
        <f>IF(ISBLANK(INDEX('Policy Characteristics'!K:K,MATCH($C821,'Policy Characteristics'!$C:$C,0))),"",INDEX('Policy Characteristics'!K:K,MATCH($C821,'Policy Characteristics'!$C:$C,0)))</f>
        <v>industry-ag-main.html#fuel-switching</v>
      </c>
      <c r="R821" s="427" t="str">
        <f>IF(ISBLANK(INDEX('Policy Characteristics'!L:L,MATCH($C821,'Policy Characteristics'!$C:$C,0))),"",INDEX('Policy Characteristics'!L:L,MATCH($C821,'Policy Characteristics'!$C:$C,0)))</f>
        <v>industry-elec-and-hydrogen.html</v>
      </c>
    </row>
    <row r="822" spans="1:18" x14ac:dyDescent="0.75">
      <c r="A822" s="427" t="str">
        <f>IF(ISBLANK(INDEX('Policy Characteristics'!A:A,MATCH($C822,'Policy Characteristics'!$C:$C,0))),"",INDEX('Policy Characteristics'!A:A,MATCH($C822,'Policy Characteristics'!$C:$C,0)))</f>
        <v>Industry</v>
      </c>
      <c r="B822" s="427" t="str">
        <f>IF(ISBLANK(INDEX('Policy Characteristics'!B:B,MATCH($C822,'Policy Characteristics'!$C:$C,0))),"",INDEX('Policy Characteristics'!B:B,MATCH($C822,'Policy Characteristics'!$C:$C,0)))</f>
        <v>Electrification + Hydrogen</v>
      </c>
      <c r="C822" s="431" t="str">
        <f t="shared" si="40"/>
        <v>Fraction of Industrial Fuel Use Shifted to Other Fuels</v>
      </c>
      <c r="D822" s="9" t="s">
        <v>3268</v>
      </c>
      <c r="E822" s="53" t="s">
        <v>2838</v>
      </c>
      <c r="F822" s="211" t="s">
        <v>3230</v>
      </c>
      <c r="G822" s="53" t="s">
        <v>3286</v>
      </c>
      <c r="H822" s="54">
        <v>1375</v>
      </c>
      <c r="I822" s="53" t="s">
        <v>46</v>
      </c>
      <c r="J822" s="429" t="str">
        <f>IF(ISBLANK(INDEX('Policy Characteristics'!D:D,MATCH($C822,'Policy Characteristics'!$C:$C,0))),"",INDEX('Policy Characteristics'!D:D,MATCH($C822,'Policy Characteristics'!$C:$C,0)))</f>
        <v>Electrification + Hydrogen</v>
      </c>
      <c r="K822" s="427" t="str">
        <f>IF(ISBLANK(INDEX('Policy Characteristics'!E:E,MATCH($C822,'Policy Characteristics'!$C:$C,0))),"",INDEX('Policy Characteristics'!E:E,MATCH($C822,'Policy Characteristics'!$C:$C,0)))</f>
        <v>indst fuel type shifting</v>
      </c>
      <c r="L822" s="450">
        <f>IF(ISBLANK(INDEX('Policy Characteristics'!F:F,MATCH($C822,'Policy Characteristics'!$C:$C,0))),"",INDEX('Policy Characteristics'!F:F,MATCH($C822,'Policy Characteristics'!$C:$C,0)))</f>
        <v>0</v>
      </c>
      <c r="M822" s="450">
        <f>IF(ISBLANK(INDEX('Policy Characteristics'!G:G,MATCH($C822,'Policy Characteristics'!$C:$C,0))),"",INDEX('Policy Characteristics'!G:G,MATCH($C822,'Policy Characteristics'!$C:$C,0)))</f>
        <v>1</v>
      </c>
      <c r="N822" s="450">
        <f>IF(ISBLANK(INDEX('Policy Characteristics'!H:H,MATCH($C822,'Policy Characteristics'!$C:$C,0))),"",INDEX('Policy Characteristics'!H:H,MATCH($C822,'Policy Characteristics'!$C:$C,0)))</f>
        <v>0.01</v>
      </c>
      <c r="O822" s="427" t="str">
        <f>IF(ISBLANK(INDEX('Policy Characteristics'!I:I,MATCH($C822,'Policy Characteristics'!$C:$C,0))),"",INDEX('Policy Characteristics'!I:I,MATCH($C822,'Policy Characteristics'!$C:$C,0)))</f>
        <v>% of fuel shifted</v>
      </c>
      <c r="P822" s="427"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2" s="427" t="str">
        <f>IF(ISBLANK(INDEX('Policy Characteristics'!K:K,MATCH($C822,'Policy Characteristics'!$C:$C,0))),"",INDEX('Policy Characteristics'!K:K,MATCH($C822,'Policy Characteristics'!$C:$C,0)))</f>
        <v>industry-ag-main.html#fuel-switching</v>
      </c>
      <c r="R822" s="427" t="str">
        <f>IF(ISBLANK(INDEX('Policy Characteristics'!L:L,MATCH($C822,'Policy Characteristics'!$C:$C,0))),"",INDEX('Policy Characteristics'!L:L,MATCH($C822,'Policy Characteristics'!$C:$C,0)))</f>
        <v>industry-elec-and-hydrogen.html</v>
      </c>
    </row>
    <row r="823" spans="1:18" x14ac:dyDescent="0.75">
      <c r="A823" s="427" t="str">
        <f>IF(ISBLANK(INDEX('Policy Characteristics'!A:A,MATCH($C823,'Policy Characteristics'!$C:$C,0))),"",INDEX('Policy Characteristics'!A:A,MATCH($C823,'Policy Characteristics'!$C:$C,0)))</f>
        <v>Industry</v>
      </c>
      <c r="B823" s="427" t="str">
        <f>IF(ISBLANK(INDEX('Policy Characteristics'!B:B,MATCH($C823,'Policy Characteristics'!$C:$C,0))),"",INDEX('Policy Characteristics'!B:B,MATCH($C823,'Policy Characteristics'!$C:$C,0)))</f>
        <v>Electrification + Hydrogen</v>
      </c>
      <c r="C823" s="431" t="str">
        <f t="shared" si="40"/>
        <v>Fraction of Industrial Fuel Use Shifted to Other Fuels</v>
      </c>
      <c r="D823" s="9" t="s">
        <v>3268</v>
      </c>
      <c r="E823" s="53" t="s">
        <v>2839</v>
      </c>
      <c r="F823" s="211" t="s">
        <v>3230</v>
      </c>
      <c r="G823" s="53" t="s">
        <v>3287</v>
      </c>
      <c r="H823" s="54">
        <v>1376</v>
      </c>
      <c r="I823" s="53" t="s">
        <v>46</v>
      </c>
      <c r="J823" s="429" t="str">
        <f>IF(ISBLANK(INDEX('Policy Characteristics'!D:D,MATCH($C823,'Policy Characteristics'!$C:$C,0))),"",INDEX('Policy Characteristics'!D:D,MATCH($C823,'Policy Characteristics'!$C:$C,0)))</f>
        <v>Electrification + Hydrogen</v>
      </c>
      <c r="K823" s="427" t="str">
        <f>IF(ISBLANK(INDEX('Policy Characteristics'!E:E,MATCH($C823,'Policy Characteristics'!$C:$C,0))),"",INDEX('Policy Characteristics'!E:E,MATCH($C823,'Policy Characteristics'!$C:$C,0)))</f>
        <v>indst fuel type shifting</v>
      </c>
      <c r="L823" s="450">
        <f>IF(ISBLANK(INDEX('Policy Characteristics'!F:F,MATCH($C823,'Policy Characteristics'!$C:$C,0))),"",INDEX('Policy Characteristics'!F:F,MATCH($C823,'Policy Characteristics'!$C:$C,0)))</f>
        <v>0</v>
      </c>
      <c r="M823" s="450">
        <f>IF(ISBLANK(INDEX('Policy Characteristics'!G:G,MATCH($C823,'Policy Characteristics'!$C:$C,0))),"",INDEX('Policy Characteristics'!G:G,MATCH($C823,'Policy Characteristics'!$C:$C,0)))</f>
        <v>1</v>
      </c>
      <c r="N823" s="450">
        <f>IF(ISBLANK(INDEX('Policy Characteristics'!H:H,MATCH($C823,'Policy Characteristics'!$C:$C,0))),"",INDEX('Policy Characteristics'!H:H,MATCH($C823,'Policy Characteristics'!$C:$C,0)))</f>
        <v>0.01</v>
      </c>
      <c r="O823" s="427" t="str">
        <f>IF(ISBLANK(INDEX('Policy Characteristics'!I:I,MATCH($C823,'Policy Characteristics'!$C:$C,0))),"",INDEX('Policy Characteristics'!I:I,MATCH($C823,'Policy Characteristics'!$C:$C,0)))</f>
        <v>% of fuel shifted</v>
      </c>
      <c r="P823" s="427"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3" s="427" t="str">
        <f>IF(ISBLANK(INDEX('Policy Characteristics'!K:K,MATCH($C823,'Policy Characteristics'!$C:$C,0))),"",INDEX('Policy Characteristics'!K:K,MATCH($C823,'Policy Characteristics'!$C:$C,0)))</f>
        <v>industry-ag-main.html#fuel-switching</v>
      </c>
      <c r="R823" s="427" t="str">
        <f>IF(ISBLANK(INDEX('Policy Characteristics'!L:L,MATCH($C823,'Policy Characteristics'!$C:$C,0))),"",INDEX('Policy Characteristics'!L:L,MATCH($C823,'Policy Characteristics'!$C:$C,0)))</f>
        <v>industry-elec-and-hydrogen.html</v>
      </c>
    </row>
    <row r="824" spans="1:18" x14ac:dyDescent="0.75">
      <c r="A824" s="427" t="str">
        <f>IF(ISBLANK(INDEX('Policy Characteristics'!A:A,MATCH($C824,'Policy Characteristics'!$C:$C,0))),"",INDEX('Policy Characteristics'!A:A,MATCH($C824,'Policy Characteristics'!$C:$C,0)))</f>
        <v>Industry</v>
      </c>
      <c r="B824" s="427" t="str">
        <f>IF(ISBLANK(INDEX('Policy Characteristics'!B:B,MATCH($C824,'Policy Characteristics'!$C:$C,0))),"",INDEX('Policy Characteristics'!B:B,MATCH($C824,'Policy Characteristics'!$C:$C,0)))</f>
        <v>Electrification + Hydrogen</v>
      </c>
      <c r="C824" s="431" t="str">
        <f t="shared" si="40"/>
        <v>Fraction of Industrial Fuel Use Shifted to Other Fuels</v>
      </c>
      <c r="D824" s="9" t="s">
        <v>3268</v>
      </c>
      <c r="E824" s="53" t="s">
        <v>2836</v>
      </c>
      <c r="F824" s="211" t="s">
        <v>3230</v>
      </c>
      <c r="G824" s="53" t="s">
        <v>3288</v>
      </c>
      <c r="H824" s="54">
        <v>1377</v>
      </c>
      <c r="I824" s="53" t="s">
        <v>45</v>
      </c>
      <c r="J824" s="429" t="str">
        <f>IF(ISBLANK(INDEX('Policy Characteristics'!D:D,MATCH($C824,'Policy Characteristics'!$C:$C,0))),"",INDEX('Policy Characteristics'!D:D,MATCH($C824,'Policy Characteristics'!$C:$C,0)))</f>
        <v>Electrification + Hydrogen</v>
      </c>
      <c r="K824" s="427" t="str">
        <f>IF(ISBLANK(INDEX('Policy Characteristics'!E:E,MATCH($C824,'Policy Characteristics'!$C:$C,0))),"",INDEX('Policy Characteristics'!E:E,MATCH($C824,'Policy Characteristics'!$C:$C,0)))</f>
        <v>indst fuel type shifting</v>
      </c>
      <c r="L824" s="450">
        <f>IF(ISBLANK(INDEX('Policy Characteristics'!F:F,MATCH($C824,'Policy Characteristics'!$C:$C,0))),"",INDEX('Policy Characteristics'!F:F,MATCH($C824,'Policy Characteristics'!$C:$C,0)))</f>
        <v>0</v>
      </c>
      <c r="M824" s="450">
        <f>IF(ISBLANK(INDEX('Policy Characteristics'!G:G,MATCH($C824,'Policy Characteristics'!$C:$C,0))),"",INDEX('Policy Characteristics'!G:G,MATCH($C824,'Policy Characteristics'!$C:$C,0)))</f>
        <v>1</v>
      </c>
      <c r="N824" s="450">
        <f>IF(ISBLANK(INDEX('Policy Characteristics'!H:H,MATCH($C824,'Policy Characteristics'!$C:$C,0))),"",INDEX('Policy Characteristics'!H:H,MATCH($C824,'Policy Characteristics'!$C:$C,0)))</f>
        <v>0.01</v>
      </c>
      <c r="O824" s="427" t="str">
        <f>IF(ISBLANK(INDEX('Policy Characteristics'!I:I,MATCH($C824,'Policy Characteristics'!$C:$C,0))),"",INDEX('Policy Characteristics'!I:I,MATCH($C824,'Policy Characteristics'!$C:$C,0)))</f>
        <v>% of fuel shifted</v>
      </c>
      <c r="P824" s="427"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4" s="427" t="str">
        <f>IF(ISBLANK(INDEX('Policy Characteristics'!K:K,MATCH($C824,'Policy Characteristics'!$C:$C,0))),"",INDEX('Policy Characteristics'!K:K,MATCH($C824,'Policy Characteristics'!$C:$C,0)))</f>
        <v>industry-ag-main.html#fuel-switching</v>
      </c>
      <c r="R824" s="427" t="str">
        <f>IF(ISBLANK(INDEX('Policy Characteristics'!L:L,MATCH($C824,'Policy Characteristics'!$C:$C,0))),"",INDEX('Policy Characteristics'!L:L,MATCH($C824,'Policy Characteristics'!$C:$C,0)))</f>
        <v>industry-elec-and-hydrogen.html</v>
      </c>
    </row>
    <row r="825" spans="1:18" x14ac:dyDescent="0.75">
      <c r="A825" s="427" t="str">
        <f>IF(ISBLANK(INDEX('Policy Characteristics'!A:A,MATCH($C825,'Policy Characteristics'!$C:$C,0))),"",INDEX('Policy Characteristics'!A:A,MATCH($C825,'Policy Characteristics'!$C:$C,0)))</f>
        <v>Industry</v>
      </c>
      <c r="B825" s="427" t="str">
        <f>IF(ISBLANK(INDEX('Policy Characteristics'!B:B,MATCH($C825,'Policy Characteristics'!$C:$C,0))),"",INDEX('Policy Characteristics'!B:B,MATCH($C825,'Policy Characteristics'!$C:$C,0)))</f>
        <v>Electrification + Hydrogen</v>
      </c>
      <c r="C825" s="431" t="str">
        <f t="shared" si="40"/>
        <v>Fraction of Industrial Fuel Use Shifted to Other Fuels</v>
      </c>
      <c r="D825" s="9" t="s">
        <v>3269</v>
      </c>
      <c r="E825" s="53" t="s">
        <v>2480</v>
      </c>
      <c r="F825" s="211" t="s">
        <v>3231</v>
      </c>
      <c r="G825" s="53" t="s">
        <v>3279</v>
      </c>
      <c r="H825" s="54">
        <v>1378</v>
      </c>
      <c r="I825" s="53" t="s">
        <v>45</v>
      </c>
      <c r="J825" s="429" t="str">
        <f>IF(ISBLANK(INDEX('Policy Characteristics'!D:D,MATCH($C825,'Policy Characteristics'!$C:$C,0))),"",INDEX('Policy Characteristics'!D:D,MATCH($C825,'Policy Characteristics'!$C:$C,0)))</f>
        <v>Electrification + Hydrogen</v>
      </c>
      <c r="K825" s="427" t="str">
        <f>IF(ISBLANK(INDEX('Policy Characteristics'!E:E,MATCH($C825,'Policy Characteristics'!$C:$C,0))),"",INDEX('Policy Characteristics'!E:E,MATCH($C825,'Policy Characteristics'!$C:$C,0)))</f>
        <v>indst fuel type shifting</v>
      </c>
      <c r="L825" s="450">
        <f>IF(ISBLANK(INDEX('Policy Characteristics'!F:F,MATCH($C825,'Policy Characteristics'!$C:$C,0))),"",INDEX('Policy Characteristics'!F:F,MATCH($C825,'Policy Characteristics'!$C:$C,0)))</f>
        <v>0</v>
      </c>
      <c r="M825" s="450">
        <f>IF(ISBLANK(INDEX('Policy Characteristics'!G:G,MATCH($C825,'Policy Characteristics'!$C:$C,0))),"",INDEX('Policy Characteristics'!G:G,MATCH($C825,'Policy Characteristics'!$C:$C,0)))</f>
        <v>1</v>
      </c>
      <c r="N825" s="450">
        <f>IF(ISBLANK(INDEX('Policy Characteristics'!H:H,MATCH($C825,'Policy Characteristics'!$C:$C,0))),"",INDEX('Policy Characteristics'!H:H,MATCH($C825,'Policy Characteristics'!$C:$C,0)))</f>
        <v>0.01</v>
      </c>
      <c r="O825" s="427" t="str">
        <f>IF(ISBLANK(INDEX('Policy Characteristics'!I:I,MATCH($C825,'Policy Characteristics'!$C:$C,0))),"",INDEX('Policy Characteristics'!I:I,MATCH($C825,'Policy Characteristics'!$C:$C,0)))</f>
        <v>% of fuel shifted</v>
      </c>
      <c r="P825" s="427"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5" s="427" t="str">
        <f>IF(ISBLANK(INDEX('Policy Characteristics'!K:K,MATCH($C825,'Policy Characteristics'!$C:$C,0))),"",INDEX('Policy Characteristics'!K:K,MATCH($C825,'Policy Characteristics'!$C:$C,0)))</f>
        <v>industry-ag-main.html#fuel-switching</v>
      </c>
      <c r="R825" s="427" t="str">
        <f>IF(ISBLANK(INDEX('Policy Characteristics'!L:L,MATCH($C825,'Policy Characteristics'!$C:$C,0))),"",INDEX('Policy Characteristics'!L:L,MATCH($C825,'Policy Characteristics'!$C:$C,0)))</f>
        <v>industry-elec-and-hydrogen.html</v>
      </c>
    </row>
    <row r="826" spans="1:18" x14ac:dyDescent="0.75">
      <c r="A826" s="427" t="str">
        <f>IF(ISBLANK(INDEX('Policy Characteristics'!A:A,MATCH($C826,'Policy Characteristics'!$C:$C,0))),"",INDEX('Policy Characteristics'!A:A,MATCH($C826,'Policy Characteristics'!$C:$C,0)))</f>
        <v>Industry</v>
      </c>
      <c r="B826" s="427" t="str">
        <f>IF(ISBLANK(INDEX('Policy Characteristics'!B:B,MATCH($C826,'Policy Characteristics'!$C:$C,0))),"",INDEX('Policy Characteristics'!B:B,MATCH($C826,'Policy Characteristics'!$C:$C,0)))</f>
        <v>Electrification + Hydrogen</v>
      </c>
      <c r="C826" s="431" t="str">
        <f t="shared" si="40"/>
        <v>Fraction of Industrial Fuel Use Shifted to Other Fuels</v>
      </c>
      <c r="D826" s="9" t="s">
        <v>3269</v>
      </c>
      <c r="E826" s="53" t="s">
        <v>2481</v>
      </c>
      <c r="F826" s="211" t="s">
        <v>3231</v>
      </c>
      <c r="G826" s="53" t="s">
        <v>3280</v>
      </c>
      <c r="H826" s="54">
        <v>1379</v>
      </c>
      <c r="I826" s="53" t="s">
        <v>46</v>
      </c>
      <c r="J826" s="429" t="str">
        <f>IF(ISBLANK(INDEX('Policy Characteristics'!D:D,MATCH($C826,'Policy Characteristics'!$C:$C,0))),"",INDEX('Policy Characteristics'!D:D,MATCH($C826,'Policy Characteristics'!$C:$C,0)))</f>
        <v>Electrification + Hydrogen</v>
      </c>
      <c r="K826" s="427" t="str">
        <f>IF(ISBLANK(INDEX('Policy Characteristics'!E:E,MATCH($C826,'Policy Characteristics'!$C:$C,0))),"",INDEX('Policy Characteristics'!E:E,MATCH($C826,'Policy Characteristics'!$C:$C,0)))</f>
        <v>indst fuel type shifting</v>
      </c>
      <c r="L826" s="450">
        <f>IF(ISBLANK(INDEX('Policy Characteristics'!F:F,MATCH($C826,'Policy Characteristics'!$C:$C,0))),"",INDEX('Policy Characteristics'!F:F,MATCH($C826,'Policy Characteristics'!$C:$C,0)))</f>
        <v>0</v>
      </c>
      <c r="M826" s="450">
        <f>IF(ISBLANK(INDEX('Policy Characteristics'!G:G,MATCH($C826,'Policy Characteristics'!$C:$C,0))),"",INDEX('Policy Characteristics'!G:G,MATCH($C826,'Policy Characteristics'!$C:$C,0)))</f>
        <v>1</v>
      </c>
      <c r="N826" s="450">
        <f>IF(ISBLANK(INDEX('Policy Characteristics'!H:H,MATCH($C826,'Policy Characteristics'!$C:$C,0))),"",INDEX('Policy Characteristics'!H:H,MATCH($C826,'Policy Characteristics'!$C:$C,0)))</f>
        <v>0.01</v>
      </c>
      <c r="O826" s="427" t="str">
        <f>IF(ISBLANK(INDEX('Policy Characteristics'!I:I,MATCH($C826,'Policy Characteristics'!$C:$C,0))),"",INDEX('Policy Characteristics'!I:I,MATCH($C826,'Policy Characteristics'!$C:$C,0)))</f>
        <v>% of fuel shifted</v>
      </c>
      <c r="P826" s="427"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6" s="427" t="str">
        <f>IF(ISBLANK(INDEX('Policy Characteristics'!K:K,MATCH($C826,'Policy Characteristics'!$C:$C,0))),"",INDEX('Policy Characteristics'!K:K,MATCH($C826,'Policy Characteristics'!$C:$C,0)))</f>
        <v>industry-ag-main.html#fuel-switching</v>
      </c>
      <c r="R826" s="427" t="str">
        <f>IF(ISBLANK(INDEX('Policy Characteristics'!L:L,MATCH($C826,'Policy Characteristics'!$C:$C,0))),"",INDEX('Policy Characteristics'!L:L,MATCH($C826,'Policy Characteristics'!$C:$C,0)))</f>
        <v>industry-elec-and-hydrogen.html</v>
      </c>
    </row>
    <row r="827" spans="1:18" x14ac:dyDescent="0.75">
      <c r="A827" s="427" t="str">
        <f>IF(ISBLANK(INDEX('Policy Characteristics'!A:A,MATCH($C827,'Policy Characteristics'!$C:$C,0))),"",INDEX('Policy Characteristics'!A:A,MATCH($C827,'Policy Characteristics'!$C:$C,0)))</f>
        <v>Industry</v>
      </c>
      <c r="B827" s="427" t="str">
        <f>IF(ISBLANK(INDEX('Policy Characteristics'!B:B,MATCH($C827,'Policy Characteristics'!$C:$C,0))),"",INDEX('Policy Characteristics'!B:B,MATCH($C827,'Policy Characteristics'!$C:$C,0)))</f>
        <v>Electrification + Hydrogen</v>
      </c>
      <c r="C827" s="431" t="str">
        <f t="shared" si="40"/>
        <v>Fraction of Industrial Fuel Use Shifted to Other Fuels</v>
      </c>
      <c r="D827" s="9" t="s">
        <v>3269</v>
      </c>
      <c r="E827" s="53" t="s">
        <v>2482</v>
      </c>
      <c r="F827" s="211" t="s">
        <v>3231</v>
      </c>
      <c r="G827" s="53" t="s">
        <v>3281</v>
      </c>
      <c r="H827" s="54">
        <v>1380</v>
      </c>
      <c r="I827" s="53" t="s">
        <v>46</v>
      </c>
      <c r="J827" s="429" t="str">
        <f>IF(ISBLANK(INDEX('Policy Characteristics'!D:D,MATCH($C827,'Policy Characteristics'!$C:$C,0))),"",INDEX('Policy Characteristics'!D:D,MATCH($C827,'Policy Characteristics'!$C:$C,0)))</f>
        <v>Electrification + Hydrogen</v>
      </c>
      <c r="K827" s="427" t="str">
        <f>IF(ISBLANK(INDEX('Policy Characteristics'!E:E,MATCH($C827,'Policy Characteristics'!$C:$C,0))),"",INDEX('Policy Characteristics'!E:E,MATCH($C827,'Policy Characteristics'!$C:$C,0)))</f>
        <v>indst fuel type shifting</v>
      </c>
      <c r="L827" s="450">
        <f>IF(ISBLANK(INDEX('Policy Characteristics'!F:F,MATCH($C827,'Policy Characteristics'!$C:$C,0))),"",INDEX('Policy Characteristics'!F:F,MATCH($C827,'Policy Characteristics'!$C:$C,0)))</f>
        <v>0</v>
      </c>
      <c r="M827" s="450">
        <f>IF(ISBLANK(INDEX('Policy Characteristics'!G:G,MATCH($C827,'Policy Characteristics'!$C:$C,0))),"",INDEX('Policy Characteristics'!G:G,MATCH($C827,'Policy Characteristics'!$C:$C,0)))</f>
        <v>1</v>
      </c>
      <c r="N827" s="450">
        <f>IF(ISBLANK(INDEX('Policy Characteristics'!H:H,MATCH($C827,'Policy Characteristics'!$C:$C,0))),"",INDEX('Policy Characteristics'!H:H,MATCH($C827,'Policy Characteristics'!$C:$C,0)))</f>
        <v>0.01</v>
      </c>
      <c r="O827" s="427" t="str">
        <f>IF(ISBLANK(INDEX('Policy Characteristics'!I:I,MATCH($C827,'Policy Characteristics'!$C:$C,0))),"",INDEX('Policy Characteristics'!I:I,MATCH($C827,'Policy Characteristics'!$C:$C,0)))</f>
        <v>% of fuel shifted</v>
      </c>
      <c r="P827" s="427"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7" s="427" t="str">
        <f>IF(ISBLANK(INDEX('Policy Characteristics'!K:K,MATCH($C827,'Policy Characteristics'!$C:$C,0))),"",INDEX('Policy Characteristics'!K:K,MATCH($C827,'Policy Characteristics'!$C:$C,0)))</f>
        <v>industry-ag-main.html#fuel-switching</v>
      </c>
      <c r="R827" s="427" t="str">
        <f>IF(ISBLANK(INDEX('Policy Characteristics'!L:L,MATCH($C827,'Policy Characteristics'!$C:$C,0))),"",INDEX('Policy Characteristics'!L:L,MATCH($C827,'Policy Characteristics'!$C:$C,0)))</f>
        <v>industry-elec-and-hydrogen.html</v>
      </c>
    </row>
    <row r="828" spans="1:18" x14ac:dyDescent="0.75">
      <c r="A828" s="427" t="str">
        <f>IF(ISBLANK(INDEX('Policy Characteristics'!A:A,MATCH($C828,'Policy Characteristics'!$C:$C,0))),"",INDEX('Policy Characteristics'!A:A,MATCH($C828,'Policy Characteristics'!$C:$C,0)))</f>
        <v>Industry</v>
      </c>
      <c r="B828" s="427" t="str">
        <f>IF(ISBLANK(INDEX('Policy Characteristics'!B:B,MATCH($C828,'Policy Characteristics'!$C:$C,0))),"",INDEX('Policy Characteristics'!B:B,MATCH($C828,'Policy Characteristics'!$C:$C,0)))</f>
        <v>Electrification + Hydrogen</v>
      </c>
      <c r="C828" s="431" t="str">
        <f t="shared" si="40"/>
        <v>Fraction of Industrial Fuel Use Shifted to Other Fuels</v>
      </c>
      <c r="D828" s="9" t="s">
        <v>3269</v>
      </c>
      <c r="E828" s="53" t="s">
        <v>2483</v>
      </c>
      <c r="F828" s="211" t="s">
        <v>3231</v>
      </c>
      <c r="G828" s="53" t="s">
        <v>3282</v>
      </c>
      <c r="H828" s="54">
        <v>1381</v>
      </c>
      <c r="I828" s="53" t="s">
        <v>46</v>
      </c>
      <c r="J828" s="429" t="str">
        <f>IF(ISBLANK(INDEX('Policy Characteristics'!D:D,MATCH($C828,'Policy Characteristics'!$C:$C,0))),"",INDEX('Policy Characteristics'!D:D,MATCH($C828,'Policy Characteristics'!$C:$C,0)))</f>
        <v>Electrification + Hydrogen</v>
      </c>
      <c r="K828" s="427" t="str">
        <f>IF(ISBLANK(INDEX('Policy Characteristics'!E:E,MATCH($C828,'Policy Characteristics'!$C:$C,0))),"",INDEX('Policy Characteristics'!E:E,MATCH($C828,'Policy Characteristics'!$C:$C,0)))</f>
        <v>indst fuel type shifting</v>
      </c>
      <c r="L828" s="450">
        <f>IF(ISBLANK(INDEX('Policy Characteristics'!F:F,MATCH($C828,'Policy Characteristics'!$C:$C,0))),"",INDEX('Policy Characteristics'!F:F,MATCH($C828,'Policy Characteristics'!$C:$C,0)))</f>
        <v>0</v>
      </c>
      <c r="M828" s="450">
        <f>IF(ISBLANK(INDEX('Policy Characteristics'!G:G,MATCH($C828,'Policy Characteristics'!$C:$C,0))),"",INDEX('Policy Characteristics'!G:G,MATCH($C828,'Policy Characteristics'!$C:$C,0)))</f>
        <v>1</v>
      </c>
      <c r="N828" s="450">
        <f>IF(ISBLANK(INDEX('Policy Characteristics'!H:H,MATCH($C828,'Policy Characteristics'!$C:$C,0))),"",INDEX('Policy Characteristics'!H:H,MATCH($C828,'Policy Characteristics'!$C:$C,0)))</f>
        <v>0.01</v>
      </c>
      <c r="O828" s="427" t="str">
        <f>IF(ISBLANK(INDEX('Policy Characteristics'!I:I,MATCH($C828,'Policy Characteristics'!$C:$C,0))),"",INDEX('Policy Characteristics'!I:I,MATCH($C828,'Policy Characteristics'!$C:$C,0)))</f>
        <v>% of fuel shifted</v>
      </c>
      <c r="P828" s="427"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8" s="427" t="str">
        <f>IF(ISBLANK(INDEX('Policy Characteristics'!K:K,MATCH($C828,'Policy Characteristics'!$C:$C,0))),"",INDEX('Policy Characteristics'!K:K,MATCH($C828,'Policy Characteristics'!$C:$C,0)))</f>
        <v>industry-ag-main.html#fuel-switching</v>
      </c>
      <c r="R828" s="427" t="str">
        <f>IF(ISBLANK(INDEX('Policy Characteristics'!L:L,MATCH($C828,'Policy Characteristics'!$C:$C,0))),"",INDEX('Policy Characteristics'!L:L,MATCH($C828,'Policy Characteristics'!$C:$C,0)))</f>
        <v>industry-elec-and-hydrogen.html</v>
      </c>
    </row>
    <row r="829" spans="1:18" x14ac:dyDescent="0.75">
      <c r="A829" s="427" t="str">
        <f>IF(ISBLANK(INDEX('Policy Characteristics'!A:A,MATCH($C829,'Policy Characteristics'!$C:$C,0))),"",INDEX('Policy Characteristics'!A:A,MATCH($C829,'Policy Characteristics'!$C:$C,0)))</f>
        <v>Industry</v>
      </c>
      <c r="B829" s="427" t="str">
        <f>IF(ISBLANK(INDEX('Policy Characteristics'!B:B,MATCH($C829,'Policy Characteristics'!$C:$C,0))),"",INDEX('Policy Characteristics'!B:B,MATCH($C829,'Policy Characteristics'!$C:$C,0)))</f>
        <v>Electrification + Hydrogen</v>
      </c>
      <c r="C829" s="431" t="str">
        <f t="shared" si="40"/>
        <v>Fraction of Industrial Fuel Use Shifted to Other Fuels</v>
      </c>
      <c r="D829" s="9" t="s">
        <v>3269</v>
      </c>
      <c r="E829" s="53" t="s">
        <v>2484</v>
      </c>
      <c r="F829" s="211" t="s">
        <v>3231</v>
      </c>
      <c r="G829" s="53" t="s">
        <v>3283</v>
      </c>
      <c r="H829" s="54">
        <v>1382</v>
      </c>
      <c r="I829" s="53" t="s">
        <v>46</v>
      </c>
      <c r="J829" s="429" t="str">
        <f>IF(ISBLANK(INDEX('Policy Characteristics'!D:D,MATCH($C829,'Policy Characteristics'!$C:$C,0))),"",INDEX('Policy Characteristics'!D:D,MATCH($C829,'Policy Characteristics'!$C:$C,0)))</f>
        <v>Electrification + Hydrogen</v>
      </c>
      <c r="K829" s="427" t="str">
        <f>IF(ISBLANK(INDEX('Policy Characteristics'!E:E,MATCH($C829,'Policy Characteristics'!$C:$C,0))),"",INDEX('Policy Characteristics'!E:E,MATCH($C829,'Policy Characteristics'!$C:$C,0)))</f>
        <v>indst fuel type shifting</v>
      </c>
      <c r="L829" s="450">
        <f>IF(ISBLANK(INDEX('Policy Characteristics'!F:F,MATCH($C829,'Policy Characteristics'!$C:$C,0))),"",INDEX('Policy Characteristics'!F:F,MATCH($C829,'Policy Characteristics'!$C:$C,0)))</f>
        <v>0</v>
      </c>
      <c r="M829" s="450">
        <f>IF(ISBLANK(INDEX('Policy Characteristics'!G:G,MATCH($C829,'Policy Characteristics'!$C:$C,0))),"",INDEX('Policy Characteristics'!G:G,MATCH($C829,'Policy Characteristics'!$C:$C,0)))</f>
        <v>1</v>
      </c>
      <c r="N829" s="450">
        <f>IF(ISBLANK(INDEX('Policy Characteristics'!H:H,MATCH($C829,'Policy Characteristics'!$C:$C,0))),"",INDEX('Policy Characteristics'!H:H,MATCH($C829,'Policy Characteristics'!$C:$C,0)))</f>
        <v>0.01</v>
      </c>
      <c r="O829" s="427" t="str">
        <f>IF(ISBLANK(INDEX('Policy Characteristics'!I:I,MATCH($C829,'Policy Characteristics'!$C:$C,0))),"",INDEX('Policy Characteristics'!I:I,MATCH($C829,'Policy Characteristics'!$C:$C,0)))</f>
        <v>% of fuel shifted</v>
      </c>
      <c r="P829" s="427"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9" s="427" t="str">
        <f>IF(ISBLANK(INDEX('Policy Characteristics'!K:K,MATCH($C829,'Policy Characteristics'!$C:$C,0))),"",INDEX('Policy Characteristics'!K:K,MATCH($C829,'Policy Characteristics'!$C:$C,0)))</f>
        <v>industry-ag-main.html#fuel-switching</v>
      </c>
      <c r="R829" s="427" t="str">
        <f>IF(ISBLANK(INDEX('Policy Characteristics'!L:L,MATCH($C829,'Policy Characteristics'!$C:$C,0))),"",INDEX('Policy Characteristics'!L:L,MATCH($C829,'Policy Characteristics'!$C:$C,0)))</f>
        <v>industry-elec-and-hydrogen.html</v>
      </c>
    </row>
    <row r="830" spans="1:18" x14ac:dyDescent="0.75">
      <c r="A830" s="427" t="str">
        <f>IF(ISBLANK(INDEX('Policy Characteristics'!A:A,MATCH($C830,'Policy Characteristics'!$C:$C,0))),"",INDEX('Policy Characteristics'!A:A,MATCH($C830,'Policy Characteristics'!$C:$C,0)))</f>
        <v>Industry</v>
      </c>
      <c r="B830" s="427" t="str">
        <f>IF(ISBLANK(INDEX('Policy Characteristics'!B:B,MATCH($C830,'Policy Characteristics'!$C:$C,0))),"",INDEX('Policy Characteristics'!B:B,MATCH($C830,'Policy Characteristics'!$C:$C,0)))</f>
        <v>Electrification + Hydrogen</v>
      </c>
      <c r="C830" s="431" t="str">
        <f t="shared" si="40"/>
        <v>Fraction of Industrial Fuel Use Shifted to Other Fuels</v>
      </c>
      <c r="D830" s="9" t="s">
        <v>3269</v>
      </c>
      <c r="E830" s="53" t="s">
        <v>2485</v>
      </c>
      <c r="F830" s="211" t="s">
        <v>3231</v>
      </c>
      <c r="G830" s="53" t="s">
        <v>3284</v>
      </c>
      <c r="H830" s="54">
        <v>1383</v>
      </c>
      <c r="I830" s="53" t="s">
        <v>46</v>
      </c>
      <c r="J830" s="429" t="str">
        <f>IF(ISBLANK(INDEX('Policy Characteristics'!D:D,MATCH($C830,'Policy Characteristics'!$C:$C,0))),"",INDEX('Policy Characteristics'!D:D,MATCH($C830,'Policy Characteristics'!$C:$C,0)))</f>
        <v>Electrification + Hydrogen</v>
      </c>
      <c r="K830" s="427" t="str">
        <f>IF(ISBLANK(INDEX('Policy Characteristics'!E:E,MATCH($C830,'Policy Characteristics'!$C:$C,0))),"",INDEX('Policy Characteristics'!E:E,MATCH($C830,'Policy Characteristics'!$C:$C,0)))</f>
        <v>indst fuel type shifting</v>
      </c>
      <c r="L830" s="450">
        <f>IF(ISBLANK(INDEX('Policy Characteristics'!F:F,MATCH($C830,'Policy Characteristics'!$C:$C,0))),"",INDEX('Policy Characteristics'!F:F,MATCH($C830,'Policy Characteristics'!$C:$C,0)))</f>
        <v>0</v>
      </c>
      <c r="M830" s="450">
        <f>IF(ISBLANK(INDEX('Policy Characteristics'!G:G,MATCH($C830,'Policy Characteristics'!$C:$C,0))),"",INDEX('Policy Characteristics'!G:G,MATCH($C830,'Policy Characteristics'!$C:$C,0)))</f>
        <v>1</v>
      </c>
      <c r="N830" s="450">
        <f>IF(ISBLANK(INDEX('Policy Characteristics'!H:H,MATCH($C830,'Policy Characteristics'!$C:$C,0))),"",INDEX('Policy Characteristics'!H:H,MATCH($C830,'Policy Characteristics'!$C:$C,0)))</f>
        <v>0.01</v>
      </c>
      <c r="O830" s="427" t="str">
        <f>IF(ISBLANK(INDEX('Policy Characteristics'!I:I,MATCH($C830,'Policy Characteristics'!$C:$C,0))),"",INDEX('Policy Characteristics'!I:I,MATCH($C830,'Policy Characteristics'!$C:$C,0)))</f>
        <v>% of fuel shifted</v>
      </c>
      <c r="P830" s="427"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0" s="427" t="str">
        <f>IF(ISBLANK(INDEX('Policy Characteristics'!K:K,MATCH($C830,'Policy Characteristics'!$C:$C,0))),"",INDEX('Policy Characteristics'!K:K,MATCH($C830,'Policy Characteristics'!$C:$C,0)))</f>
        <v>industry-ag-main.html#fuel-switching</v>
      </c>
      <c r="R830" s="427" t="str">
        <f>IF(ISBLANK(INDEX('Policy Characteristics'!L:L,MATCH($C830,'Policy Characteristics'!$C:$C,0))),"",INDEX('Policy Characteristics'!L:L,MATCH($C830,'Policy Characteristics'!$C:$C,0)))</f>
        <v>industry-elec-and-hydrogen.html</v>
      </c>
    </row>
    <row r="831" spans="1:18" x14ac:dyDescent="0.75">
      <c r="A831" s="427" t="str">
        <f>IF(ISBLANK(INDEX('Policy Characteristics'!A:A,MATCH($C831,'Policy Characteristics'!$C:$C,0))),"",INDEX('Policy Characteristics'!A:A,MATCH($C831,'Policy Characteristics'!$C:$C,0)))</f>
        <v>Industry</v>
      </c>
      <c r="B831" s="427" t="str">
        <f>IF(ISBLANK(INDEX('Policy Characteristics'!B:B,MATCH($C831,'Policy Characteristics'!$C:$C,0))),"",INDEX('Policy Characteristics'!B:B,MATCH($C831,'Policy Characteristics'!$C:$C,0)))</f>
        <v>Electrification + Hydrogen</v>
      </c>
      <c r="C831" s="431" t="str">
        <f t="shared" si="40"/>
        <v>Fraction of Industrial Fuel Use Shifted to Other Fuels</v>
      </c>
      <c r="D831" s="9" t="s">
        <v>3269</v>
      </c>
      <c r="E831" s="53" t="s">
        <v>2837</v>
      </c>
      <c r="F831" s="211" t="s">
        <v>3231</v>
      </c>
      <c r="G831" s="53" t="s">
        <v>3285</v>
      </c>
      <c r="H831" s="54">
        <v>1384</v>
      </c>
      <c r="I831" s="53" t="s">
        <v>46</v>
      </c>
      <c r="J831" s="429" t="str">
        <f>IF(ISBLANK(INDEX('Policy Characteristics'!D:D,MATCH($C831,'Policy Characteristics'!$C:$C,0))),"",INDEX('Policy Characteristics'!D:D,MATCH($C831,'Policy Characteristics'!$C:$C,0)))</f>
        <v>Electrification + Hydrogen</v>
      </c>
      <c r="K831" s="427" t="str">
        <f>IF(ISBLANK(INDEX('Policy Characteristics'!E:E,MATCH($C831,'Policy Characteristics'!$C:$C,0))),"",INDEX('Policy Characteristics'!E:E,MATCH($C831,'Policy Characteristics'!$C:$C,0)))</f>
        <v>indst fuel type shifting</v>
      </c>
      <c r="L831" s="450">
        <f>IF(ISBLANK(INDEX('Policy Characteristics'!F:F,MATCH($C831,'Policy Characteristics'!$C:$C,0))),"",INDEX('Policy Characteristics'!F:F,MATCH($C831,'Policy Characteristics'!$C:$C,0)))</f>
        <v>0</v>
      </c>
      <c r="M831" s="450">
        <f>IF(ISBLANK(INDEX('Policy Characteristics'!G:G,MATCH($C831,'Policy Characteristics'!$C:$C,0))),"",INDEX('Policy Characteristics'!G:G,MATCH($C831,'Policy Characteristics'!$C:$C,0)))</f>
        <v>1</v>
      </c>
      <c r="N831" s="450">
        <f>IF(ISBLANK(INDEX('Policy Characteristics'!H:H,MATCH($C831,'Policy Characteristics'!$C:$C,0))),"",INDEX('Policy Characteristics'!H:H,MATCH($C831,'Policy Characteristics'!$C:$C,0)))</f>
        <v>0.01</v>
      </c>
      <c r="O831" s="427" t="str">
        <f>IF(ISBLANK(INDEX('Policy Characteristics'!I:I,MATCH($C831,'Policy Characteristics'!$C:$C,0))),"",INDEX('Policy Characteristics'!I:I,MATCH($C831,'Policy Characteristics'!$C:$C,0)))</f>
        <v>% of fuel shifted</v>
      </c>
      <c r="P831" s="427"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1" s="427" t="str">
        <f>IF(ISBLANK(INDEX('Policy Characteristics'!K:K,MATCH($C831,'Policy Characteristics'!$C:$C,0))),"",INDEX('Policy Characteristics'!K:K,MATCH($C831,'Policy Characteristics'!$C:$C,0)))</f>
        <v>industry-ag-main.html#fuel-switching</v>
      </c>
      <c r="R831" s="427" t="str">
        <f>IF(ISBLANK(INDEX('Policy Characteristics'!L:L,MATCH($C831,'Policy Characteristics'!$C:$C,0))),"",INDEX('Policy Characteristics'!L:L,MATCH($C831,'Policy Characteristics'!$C:$C,0)))</f>
        <v>industry-elec-and-hydrogen.html</v>
      </c>
    </row>
    <row r="832" spans="1:18" x14ac:dyDescent="0.75">
      <c r="A832" s="427" t="str">
        <f>IF(ISBLANK(INDEX('Policy Characteristics'!A:A,MATCH($C832,'Policy Characteristics'!$C:$C,0))),"",INDEX('Policy Characteristics'!A:A,MATCH($C832,'Policy Characteristics'!$C:$C,0)))</f>
        <v>Industry</v>
      </c>
      <c r="B832" s="427" t="str">
        <f>IF(ISBLANK(INDEX('Policy Characteristics'!B:B,MATCH($C832,'Policy Characteristics'!$C:$C,0))),"",INDEX('Policy Characteristics'!B:B,MATCH($C832,'Policy Characteristics'!$C:$C,0)))</f>
        <v>Electrification + Hydrogen</v>
      </c>
      <c r="C832" s="431" t="str">
        <f t="shared" si="40"/>
        <v>Fraction of Industrial Fuel Use Shifted to Other Fuels</v>
      </c>
      <c r="D832" s="9" t="s">
        <v>3269</v>
      </c>
      <c r="E832" s="53" t="s">
        <v>2838</v>
      </c>
      <c r="F832" s="211" t="s">
        <v>3231</v>
      </c>
      <c r="G832" s="53" t="s">
        <v>3286</v>
      </c>
      <c r="H832" s="54">
        <v>1385</v>
      </c>
      <c r="I832" s="53" t="s">
        <v>46</v>
      </c>
      <c r="J832" s="429" t="str">
        <f>IF(ISBLANK(INDEX('Policy Characteristics'!D:D,MATCH($C832,'Policy Characteristics'!$C:$C,0))),"",INDEX('Policy Characteristics'!D:D,MATCH($C832,'Policy Characteristics'!$C:$C,0)))</f>
        <v>Electrification + Hydrogen</v>
      </c>
      <c r="K832" s="427" t="str">
        <f>IF(ISBLANK(INDEX('Policy Characteristics'!E:E,MATCH($C832,'Policy Characteristics'!$C:$C,0))),"",INDEX('Policy Characteristics'!E:E,MATCH($C832,'Policy Characteristics'!$C:$C,0)))</f>
        <v>indst fuel type shifting</v>
      </c>
      <c r="L832" s="450">
        <f>IF(ISBLANK(INDEX('Policy Characteristics'!F:F,MATCH($C832,'Policy Characteristics'!$C:$C,0))),"",INDEX('Policy Characteristics'!F:F,MATCH($C832,'Policy Characteristics'!$C:$C,0)))</f>
        <v>0</v>
      </c>
      <c r="M832" s="450">
        <f>IF(ISBLANK(INDEX('Policy Characteristics'!G:G,MATCH($C832,'Policy Characteristics'!$C:$C,0))),"",INDEX('Policy Characteristics'!G:G,MATCH($C832,'Policy Characteristics'!$C:$C,0)))</f>
        <v>1</v>
      </c>
      <c r="N832" s="450">
        <f>IF(ISBLANK(INDEX('Policy Characteristics'!H:H,MATCH($C832,'Policy Characteristics'!$C:$C,0))),"",INDEX('Policy Characteristics'!H:H,MATCH($C832,'Policy Characteristics'!$C:$C,0)))</f>
        <v>0.01</v>
      </c>
      <c r="O832" s="427" t="str">
        <f>IF(ISBLANK(INDEX('Policy Characteristics'!I:I,MATCH($C832,'Policy Characteristics'!$C:$C,0))),"",INDEX('Policy Characteristics'!I:I,MATCH($C832,'Policy Characteristics'!$C:$C,0)))</f>
        <v>% of fuel shifted</v>
      </c>
      <c r="P832" s="427"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2" s="427" t="str">
        <f>IF(ISBLANK(INDEX('Policy Characteristics'!K:K,MATCH($C832,'Policy Characteristics'!$C:$C,0))),"",INDEX('Policy Characteristics'!K:K,MATCH($C832,'Policy Characteristics'!$C:$C,0)))</f>
        <v>industry-ag-main.html#fuel-switching</v>
      </c>
      <c r="R832" s="427" t="str">
        <f>IF(ISBLANK(INDEX('Policy Characteristics'!L:L,MATCH($C832,'Policy Characteristics'!$C:$C,0))),"",INDEX('Policy Characteristics'!L:L,MATCH($C832,'Policy Characteristics'!$C:$C,0)))</f>
        <v>industry-elec-and-hydrogen.html</v>
      </c>
    </row>
    <row r="833" spans="1:18" x14ac:dyDescent="0.75">
      <c r="A833" s="427" t="str">
        <f>IF(ISBLANK(INDEX('Policy Characteristics'!A:A,MATCH($C833,'Policy Characteristics'!$C:$C,0))),"",INDEX('Policy Characteristics'!A:A,MATCH($C833,'Policy Characteristics'!$C:$C,0)))</f>
        <v>Industry</v>
      </c>
      <c r="B833" s="427" t="str">
        <f>IF(ISBLANK(INDEX('Policy Characteristics'!B:B,MATCH($C833,'Policy Characteristics'!$C:$C,0))),"",INDEX('Policy Characteristics'!B:B,MATCH($C833,'Policy Characteristics'!$C:$C,0)))</f>
        <v>Electrification + Hydrogen</v>
      </c>
      <c r="C833" s="431" t="str">
        <f t="shared" si="40"/>
        <v>Fraction of Industrial Fuel Use Shifted to Other Fuels</v>
      </c>
      <c r="D833" s="9" t="s">
        <v>3269</v>
      </c>
      <c r="E833" s="53" t="s">
        <v>2839</v>
      </c>
      <c r="F833" s="211" t="s">
        <v>3231</v>
      </c>
      <c r="G833" s="53" t="s">
        <v>3287</v>
      </c>
      <c r="H833" s="54">
        <v>1386</v>
      </c>
      <c r="I833" s="53" t="s">
        <v>46</v>
      </c>
      <c r="J833" s="429" t="str">
        <f>IF(ISBLANK(INDEX('Policy Characteristics'!D:D,MATCH($C833,'Policy Characteristics'!$C:$C,0))),"",INDEX('Policy Characteristics'!D:D,MATCH($C833,'Policy Characteristics'!$C:$C,0)))</f>
        <v>Electrification + Hydrogen</v>
      </c>
      <c r="K833" s="427" t="str">
        <f>IF(ISBLANK(INDEX('Policy Characteristics'!E:E,MATCH($C833,'Policy Characteristics'!$C:$C,0))),"",INDEX('Policy Characteristics'!E:E,MATCH($C833,'Policy Characteristics'!$C:$C,0)))</f>
        <v>indst fuel type shifting</v>
      </c>
      <c r="L833" s="450">
        <f>IF(ISBLANK(INDEX('Policy Characteristics'!F:F,MATCH($C833,'Policy Characteristics'!$C:$C,0))),"",INDEX('Policy Characteristics'!F:F,MATCH($C833,'Policy Characteristics'!$C:$C,0)))</f>
        <v>0</v>
      </c>
      <c r="M833" s="450">
        <f>IF(ISBLANK(INDEX('Policy Characteristics'!G:G,MATCH($C833,'Policy Characteristics'!$C:$C,0))),"",INDEX('Policy Characteristics'!G:G,MATCH($C833,'Policy Characteristics'!$C:$C,0)))</f>
        <v>1</v>
      </c>
      <c r="N833" s="450">
        <f>IF(ISBLANK(INDEX('Policy Characteristics'!H:H,MATCH($C833,'Policy Characteristics'!$C:$C,0))),"",INDEX('Policy Characteristics'!H:H,MATCH($C833,'Policy Characteristics'!$C:$C,0)))</f>
        <v>0.01</v>
      </c>
      <c r="O833" s="427" t="str">
        <f>IF(ISBLANK(INDEX('Policy Characteristics'!I:I,MATCH($C833,'Policy Characteristics'!$C:$C,0))),"",INDEX('Policy Characteristics'!I:I,MATCH($C833,'Policy Characteristics'!$C:$C,0)))</f>
        <v>% of fuel shifted</v>
      </c>
      <c r="P833" s="427" t="str">
        <f>IF(ISBLANK(INDEX('Policy Characteristics'!J:J,MATCH($C833,'Policy Characteristics'!$C:$C,0))),"",INDEX('Policy Characteristics'!J:J,MATCH($C833,'Policy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3" s="427" t="str">
        <f>IF(ISBLANK(INDEX('Policy Characteristics'!K:K,MATCH($C833,'Policy Characteristics'!$C:$C,0))),"",INDEX('Policy Characteristics'!K:K,MATCH($C833,'Policy Characteristics'!$C:$C,0)))</f>
        <v>industry-ag-main.html#fuel-switching</v>
      </c>
      <c r="R833" s="427" t="str">
        <f>IF(ISBLANK(INDEX('Policy Characteristics'!L:L,MATCH($C833,'Policy Characteristics'!$C:$C,0))),"",INDEX('Policy Characteristics'!L:L,MATCH($C833,'Policy Characteristics'!$C:$C,0)))</f>
        <v>industry-elec-and-hydrogen.html</v>
      </c>
    </row>
    <row r="834" spans="1:18" x14ac:dyDescent="0.75">
      <c r="A834" s="427" t="str">
        <f>IF(ISBLANK(INDEX('Policy Characteristics'!A:A,MATCH($C834,'Policy Characteristics'!$C:$C,0))),"",INDEX('Policy Characteristics'!A:A,MATCH($C834,'Policy Characteristics'!$C:$C,0)))</f>
        <v>Industry</v>
      </c>
      <c r="B834" s="427" t="str">
        <f>IF(ISBLANK(INDEX('Policy Characteristics'!B:B,MATCH($C834,'Policy Characteristics'!$C:$C,0))),"",INDEX('Policy Characteristics'!B:B,MATCH($C834,'Policy Characteristics'!$C:$C,0)))</f>
        <v>Electrification + Hydrogen</v>
      </c>
      <c r="C834" s="431" t="str">
        <f t="shared" si="40"/>
        <v>Fraction of Industrial Fuel Use Shifted to Other Fuels</v>
      </c>
      <c r="D834" s="9" t="s">
        <v>3269</v>
      </c>
      <c r="E834" s="53" t="s">
        <v>2836</v>
      </c>
      <c r="F834" s="211" t="s">
        <v>3231</v>
      </c>
      <c r="G834" s="53" t="s">
        <v>3288</v>
      </c>
      <c r="H834" s="54">
        <v>1387</v>
      </c>
      <c r="I834" s="53" t="s">
        <v>45</v>
      </c>
      <c r="J834" s="429" t="str">
        <f>IF(ISBLANK(INDEX('Policy Characteristics'!D:D,MATCH($C834,'Policy Characteristics'!$C:$C,0))),"",INDEX('Policy Characteristics'!D:D,MATCH($C834,'Policy Characteristics'!$C:$C,0)))</f>
        <v>Electrification + Hydrogen</v>
      </c>
      <c r="K834" s="427" t="str">
        <f>IF(ISBLANK(INDEX('Policy Characteristics'!E:E,MATCH($C834,'Policy Characteristics'!$C:$C,0))),"",INDEX('Policy Characteristics'!E:E,MATCH($C834,'Policy Characteristics'!$C:$C,0)))</f>
        <v>indst fuel type shifting</v>
      </c>
      <c r="L834" s="450">
        <f>IF(ISBLANK(INDEX('Policy Characteristics'!F:F,MATCH($C834,'Policy Characteristics'!$C:$C,0))),"",INDEX('Policy Characteristics'!F:F,MATCH($C834,'Policy Characteristics'!$C:$C,0)))</f>
        <v>0</v>
      </c>
      <c r="M834" s="450">
        <f>IF(ISBLANK(INDEX('Policy Characteristics'!G:G,MATCH($C834,'Policy Characteristics'!$C:$C,0))),"",INDEX('Policy Characteristics'!G:G,MATCH($C834,'Policy Characteristics'!$C:$C,0)))</f>
        <v>1</v>
      </c>
      <c r="N834" s="450">
        <f>IF(ISBLANK(INDEX('Policy Characteristics'!H:H,MATCH($C834,'Policy Characteristics'!$C:$C,0))),"",INDEX('Policy Characteristics'!H:H,MATCH($C834,'Policy Characteristics'!$C:$C,0)))</f>
        <v>0.01</v>
      </c>
      <c r="O834" s="427" t="str">
        <f>IF(ISBLANK(INDEX('Policy Characteristics'!I:I,MATCH($C834,'Policy Characteristics'!$C:$C,0))),"",INDEX('Policy Characteristics'!I:I,MATCH($C834,'Policy Characteristics'!$C:$C,0)))</f>
        <v>% of fuel shifted</v>
      </c>
      <c r="P834" s="427" t="str">
        <f>IF(ISBLANK(INDEX('Policy Characteristics'!J:J,MATCH($C834,'Policy Characteristics'!$C:$C,0))),"",INDEX('Policy Characteristics'!J:J,MATCH($C834,'Policy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4" s="427" t="str">
        <f>IF(ISBLANK(INDEX('Policy Characteristics'!K:K,MATCH($C834,'Policy Characteristics'!$C:$C,0))),"",INDEX('Policy Characteristics'!K:K,MATCH($C834,'Policy Characteristics'!$C:$C,0)))</f>
        <v>industry-ag-main.html#fuel-switching</v>
      </c>
      <c r="R834" s="427" t="str">
        <f>IF(ISBLANK(INDEX('Policy Characteristics'!L:L,MATCH($C834,'Policy Characteristics'!$C:$C,0))),"",INDEX('Policy Characteristics'!L:L,MATCH($C834,'Policy Characteristics'!$C:$C,0)))</f>
        <v>industry-elec-and-hydrogen.html</v>
      </c>
    </row>
    <row r="835" spans="1:18" x14ac:dyDescent="0.75">
      <c r="A835" s="427" t="str">
        <f>IF(ISBLANK(INDEX('Policy Characteristics'!A:A,MATCH($C835,'Policy Characteristics'!$C:$C,0))),"",INDEX('Policy Characteristics'!A:A,MATCH($C835,'Policy Characteristics'!$C:$C,0)))</f>
        <v>Industry</v>
      </c>
      <c r="B835" s="427" t="str">
        <f>IF(ISBLANK(INDEX('Policy Characteristics'!B:B,MATCH($C835,'Policy Characteristics'!$C:$C,0))),"",INDEX('Policy Characteristics'!B:B,MATCH($C835,'Policy Characteristics'!$C:$C,0)))</f>
        <v>Electrification + Hydrogen</v>
      </c>
      <c r="C835" s="431" t="str">
        <f t="shared" si="40"/>
        <v>Fraction of Industrial Fuel Use Shifted to Other Fuels</v>
      </c>
      <c r="D835" s="9" t="s">
        <v>3270</v>
      </c>
      <c r="E835" s="53" t="s">
        <v>2480</v>
      </c>
      <c r="F835" s="211" t="s">
        <v>3232</v>
      </c>
      <c r="G835" s="53" t="s">
        <v>3279</v>
      </c>
      <c r="H835" s="54">
        <v>1388</v>
      </c>
      <c r="I835" s="53" t="s">
        <v>45</v>
      </c>
      <c r="J835" s="429" t="str">
        <f>IF(ISBLANK(INDEX('Policy Characteristics'!D:D,MATCH($C835,'Policy Characteristics'!$C:$C,0))),"",INDEX('Policy Characteristics'!D:D,MATCH($C835,'Policy Characteristics'!$C:$C,0)))</f>
        <v>Electrification + Hydrogen</v>
      </c>
      <c r="K835" s="427" t="str">
        <f>IF(ISBLANK(INDEX('Policy Characteristics'!E:E,MATCH($C835,'Policy Characteristics'!$C:$C,0))),"",INDEX('Policy Characteristics'!E:E,MATCH($C835,'Policy Characteristics'!$C:$C,0)))</f>
        <v>indst fuel type shifting</v>
      </c>
      <c r="L835" s="450">
        <f>IF(ISBLANK(INDEX('Policy Characteristics'!F:F,MATCH($C835,'Policy Characteristics'!$C:$C,0))),"",INDEX('Policy Characteristics'!F:F,MATCH($C835,'Policy Characteristics'!$C:$C,0)))</f>
        <v>0</v>
      </c>
      <c r="M835" s="450">
        <f>IF(ISBLANK(INDEX('Policy Characteristics'!G:G,MATCH($C835,'Policy Characteristics'!$C:$C,0))),"",INDEX('Policy Characteristics'!G:G,MATCH($C835,'Policy Characteristics'!$C:$C,0)))</f>
        <v>1</v>
      </c>
      <c r="N835" s="450">
        <f>IF(ISBLANK(INDEX('Policy Characteristics'!H:H,MATCH($C835,'Policy Characteristics'!$C:$C,0))),"",INDEX('Policy Characteristics'!H:H,MATCH($C835,'Policy Characteristics'!$C:$C,0)))</f>
        <v>0.01</v>
      </c>
      <c r="O835" s="427" t="str">
        <f>IF(ISBLANK(INDEX('Policy Characteristics'!I:I,MATCH($C835,'Policy Characteristics'!$C:$C,0))),"",INDEX('Policy Characteristics'!I:I,MATCH($C835,'Policy Characteristics'!$C:$C,0)))</f>
        <v>% of fuel shifted</v>
      </c>
      <c r="P835" s="427" t="str">
        <f>IF(ISBLANK(INDEX('Policy Characteristics'!J:J,MATCH($C835,'Policy Characteristics'!$C:$C,0))),"",INDEX('Policy Characteristics'!J:J,MATCH($C835,'Policy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5" s="427" t="str">
        <f>IF(ISBLANK(INDEX('Policy Characteristics'!K:K,MATCH($C835,'Policy Characteristics'!$C:$C,0))),"",INDEX('Policy Characteristics'!K:K,MATCH($C835,'Policy Characteristics'!$C:$C,0)))</f>
        <v>industry-ag-main.html#fuel-switching</v>
      </c>
      <c r="R835" s="427" t="str">
        <f>IF(ISBLANK(INDEX('Policy Characteristics'!L:L,MATCH($C835,'Policy Characteristics'!$C:$C,0))),"",INDEX('Policy Characteristics'!L:L,MATCH($C835,'Policy Characteristics'!$C:$C,0)))</f>
        <v>industry-elec-and-hydrogen.html</v>
      </c>
    </row>
    <row r="836" spans="1:18" x14ac:dyDescent="0.75">
      <c r="A836" s="427" t="str">
        <f>IF(ISBLANK(INDEX('Policy Characteristics'!A:A,MATCH($C836,'Policy Characteristics'!$C:$C,0))),"",INDEX('Policy Characteristics'!A:A,MATCH($C836,'Policy Characteristics'!$C:$C,0)))</f>
        <v>Industry</v>
      </c>
      <c r="B836" s="427" t="str">
        <f>IF(ISBLANK(INDEX('Policy Characteristics'!B:B,MATCH($C836,'Policy Characteristics'!$C:$C,0))),"",INDEX('Policy Characteristics'!B:B,MATCH($C836,'Policy Characteristics'!$C:$C,0)))</f>
        <v>Electrification + Hydrogen</v>
      </c>
      <c r="C836" s="431" t="str">
        <f t="shared" si="40"/>
        <v>Fraction of Industrial Fuel Use Shifted to Other Fuels</v>
      </c>
      <c r="D836" s="9" t="s">
        <v>3270</v>
      </c>
      <c r="E836" s="53" t="s">
        <v>2481</v>
      </c>
      <c r="F836" s="211" t="s">
        <v>3232</v>
      </c>
      <c r="G836" s="53" t="s">
        <v>3280</v>
      </c>
      <c r="H836" s="54">
        <v>1389</v>
      </c>
      <c r="I836" s="53" t="s">
        <v>46</v>
      </c>
      <c r="J836" s="429" t="str">
        <f>IF(ISBLANK(INDEX('Policy Characteristics'!D:D,MATCH($C836,'Policy Characteristics'!$C:$C,0))),"",INDEX('Policy Characteristics'!D:D,MATCH($C836,'Policy Characteristics'!$C:$C,0)))</f>
        <v>Electrification + Hydrogen</v>
      </c>
      <c r="K836" s="427" t="str">
        <f>IF(ISBLANK(INDEX('Policy Characteristics'!E:E,MATCH($C836,'Policy Characteristics'!$C:$C,0))),"",INDEX('Policy Characteristics'!E:E,MATCH($C836,'Policy Characteristics'!$C:$C,0)))</f>
        <v>indst fuel type shifting</v>
      </c>
      <c r="L836" s="450">
        <f>IF(ISBLANK(INDEX('Policy Characteristics'!F:F,MATCH($C836,'Policy Characteristics'!$C:$C,0))),"",INDEX('Policy Characteristics'!F:F,MATCH($C836,'Policy Characteristics'!$C:$C,0)))</f>
        <v>0</v>
      </c>
      <c r="M836" s="450">
        <f>IF(ISBLANK(INDEX('Policy Characteristics'!G:G,MATCH($C836,'Policy Characteristics'!$C:$C,0))),"",INDEX('Policy Characteristics'!G:G,MATCH($C836,'Policy Characteristics'!$C:$C,0)))</f>
        <v>1</v>
      </c>
      <c r="N836" s="450">
        <f>IF(ISBLANK(INDEX('Policy Characteristics'!H:H,MATCH($C836,'Policy Characteristics'!$C:$C,0))),"",INDEX('Policy Characteristics'!H:H,MATCH($C836,'Policy Characteristics'!$C:$C,0)))</f>
        <v>0.01</v>
      </c>
      <c r="O836" s="427" t="str">
        <f>IF(ISBLANK(INDEX('Policy Characteristics'!I:I,MATCH($C836,'Policy Characteristics'!$C:$C,0))),"",INDEX('Policy Characteristics'!I:I,MATCH($C836,'Policy Characteristics'!$C:$C,0)))</f>
        <v>% of fuel shifted</v>
      </c>
      <c r="P836" s="427" t="str">
        <f>IF(ISBLANK(INDEX('Policy Characteristics'!J:J,MATCH($C836,'Policy Characteristics'!$C:$C,0))),"",INDEX('Policy Characteristics'!J:J,MATCH($C836,'Policy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6" s="427" t="str">
        <f>IF(ISBLANK(INDEX('Policy Characteristics'!K:K,MATCH($C836,'Policy Characteristics'!$C:$C,0))),"",INDEX('Policy Characteristics'!K:K,MATCH($C836,'Policy Characteristics'!$C:$C,0)))</f>
        <v>industry-ag-main.html#fuel-switching</v>
      </c>
      <c r="R836" s="427" t="str">
        <f>IF(ISBLANK(INDEX('Policy Characteristics'!L:L,MATCH($C836,'Policy Characteristics'!$C:$C,0))),"",INDEX('Policy Characteristics'!L:L,MATCH($C836,'Policy Characteristics'!$C:$C,0)))</f>
        <v>industry-elec-and-hydrogen.html</v>
      </c>
    </row>
    <row r="837" spans="1:18" x14ac:dyDescent="0.75">
      <c r="A837" s="427" t="str">
        <f>IF(ISBLANK(INDEX('Policy Characteristics'!A:A,MATCH($C837,'Policy Characteristics'!$C:$C,0))),"",INDEX('Policy Characteristics'!A:A,MATCH($C837,'Policy Characteristics'!$C:$C,0)))</f>
        <v>Industry</v>
      </c>
      <c r="B837" s="427" t="str">
        <f>IF(ISBLANK(INDEX('Policy Characteristics'!B:B,MATCH($C837,'Policy Characteristics'!$C:$C,0))),"",INDEX('Policy Characteristics'!B:B,MATCH($C837,'Policy Characteristics'!$C:$C,0)))</f>
        <v>Electrification + Hydrogen</v>
      </c>
      <c r="C837" s="431" t="str">
        <f t="shared" si="40"/>
        <v>Fraction of Industrial Fuel Use Shifted to Other Fuels</v>
      </c>
      <c r="D837" s="9" t="s">
        <v>3270</v>
      </c>
      <c r="E837" s="53" t="s">
        <v>2482</v>
      </c>
      <c r="F837" s="211" t="s">
        <v>3232</v>
      </c>
      <c r="G837" s="53" t="s">
        <v>3281</v>
      </c>
      <c r="H837" s="54">
        <v>1390</v>
      </c>
      <c r="I837" s="53" t="s">
        <v>46</v>
      </c>
      <c r="J837" s="429" t="str">
        <f>IF(ISBLANK(INDEX('Policy Characteristics'!D:D,MATCH($C837,'Policy Characteristics'!$C:$C,0))),"",INDEX('Policy Characteristics'!D:D,MATCH($C837,'Policy Characteristics'!$C:$C,0)))</f>
        <v>Electrification + Hydrogen</v>
      </c>
      <c r="K837" s="427" t="str">
        <f>IF(ISBLANK(INDEX('Policy Characteristics'!E:E,MATCH($C837,'Policy Characteristics'!$C:$C,0))),"",INDEX('Policy Characteristics'!E:E,MATCH($C837,'Policy Characteristics'!$C:$C,0)))</f>
        <v>indst fuel type shifting</v>
      </c>
      <c r="L837" s="450">
        <f>IF(ISBLANK(INDEX('Policy Characteristics'!F:F,MATCH($C837,'Policy Characteristics'!$C:$C,0))),"",INDEX('Policy Characteristics'!F:F,MATCH($C837,'Policy Characteristics'!$C:$C,0)))</f>
        <v>0</v>
      </c>
      <c r="M837" s="450">
        <f>IF(ISBLANK(INDEX('Policy Characteristics'!G:G,MATCH($C837,'Policy Characteristics'!$C:$C,0))),"",INDEX('Policy Characteristics'!G:G,MATCH($C837,'Policy Characteristics'!$C:$C,0)))</f>
        <v>1</v>
      </c>
      <c r="N837" s="450">
        <f>IF(ISBLANK(INDEX('Policy Characteristics'!H:H,MATCH($C837,'Policy Characteristics'!$C:$C,0))),"",INDEX('Policy Characteristics'!H:H,MATCH($C837,'Policy Characteristics'!$C:$C,0)))</f>
        <v>0.01</v>
      </c>
      <c r="O837" s="427" t="str">
        <f>IF(ISBLANK(INDEX('Policy Characteristics'!I:I,MATCH($C837,'Policy Characteristics'!$C:$C,0))),"",INDEX('Policy Characteristics'!I:I,MATCH($C837,'Policy Characteristics'!$C:$C,0)))</f>
        <v>% of fuel shifted</v>
      </c>
      <c r="P837" s="427" t="str">
        <f>IF(ISBLANK(INDEX('Policy Characteristics'!J:J,MATCH($C837,'Policy Characteristics'!$C:$C,0))),"",INDEX('Policy Characteristics'!J:J,MATCH($C837,'Policy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7" s="427" t="str">
        <f>IF(ISBLANK(INDEX('Policy Characteristics'!K:K,MATCH($C837,'Policy Characteristics'!$C:$C,0))),"",INDEX('Policy Characteristics'!K:K,MATCH($C837,'Policy Characteristics'!$C:$C,0)))</f>
        <v>industry-ag-main.html#fuel-switching</v>
      </c>
      <c r="R837" s="427" t="str">
        <f>IF(ISBLANK(INDEX('Policy Characteristics'!L:L,MATCH($C837,'Policy Characteristics'!$C:$C,0))),"",INDEX('Policy Characteristics'!L:L,MATCH($C837,'Policy Characteristics'!$C:$C,0)))</f>
        <v>industry-elec-and-hydrogen.html</v>
      </c>
    </row>
    <row r="838" spans="1:18" x14ac:dyDescent="0.75">
      <c r="A838" s="427" t="str">
        <f>IF(ISBLANK(INDEX('Policy Characteristics'!A:A,MATCH($C838,'Policy Characteristics'!$C:$C,0))),"",INDEX('Policy Characteristics'!A:A,MATCH($C838,'Policy Characteristics'!$C:$C,0)))</f>
        <v>Industry</v>
      </c>
      <c r="B838" s="427" t="str">
        <f>IF(ISBLANK(INDEX('Policy Characteristics'!B:B,MATCH($C838,'Policy Characteristics'!$C:$C,0))),"",INDEX('Policy Characteristics'!B:B,MATCH($C838,'Policy Characteristics'!$C:$C,0)))</f>
        <v>Electrification + Hydrogen</v>
      </c>
      <c r="C838" s="431" t="str">
        <f t="shared" si="40"/>
        <v>Fraction of Industrial Fuel Use Shifted to Other Fuels</v>
      </c>
      <c r="D838" s="9" t="s">
        <v>3270</v>
      </c>
      <c r="E838" s="53" t="s">
        <v>2483</v>
      </c>
      <c r="F838" s="211" t="s">
        <v>3232</v>
      </c>
      <c r="G838" s="53" t="s">
        <v>3282</v>
      </c>
      <c r="H838" s="54">
        <v>1391</v>
      </c>
      <c r="I838" s="53" t="s">
        <v>46</v>
      </c>
      <c r="J838" s="429" t="str">
        <f>IF(ISBLANK(INDEX('Policy Characteristics'!D:D,MATCH($C838,'Policy Characteristics'!$C:$C,0))),"",INDEX('Policy Characteristics'!D:D,MATCH($C838,'Policy Characteristics'!$C:$C,0)))</f>
        <v>Electrification + Hydrogen</v>
      </c>
      <c r="K838" s="427" t="str">
        <f>IF(ISBLANK(INDEX('Policy Characteristics'!E:E,MATCH($C838,'Policy Characteristics'!$C:$C,0))),"",INDEX('Policy Characteristics'!E:E,MATCH($C838,'Policy Characteristics'!$C:$C,0)))</f>
        <v>indst fuel type shifting</v>
      </c>
      <c r="L838" s="450">
        <f>IF(ISBLANK(INDEX('Policy Characteristics'!F:F,MATCH($C838,'Policy Characteristics'!$C:$C,0))),"",INDEX('Policy Characteristics'!F:F,MATCH($C838,'Policy Characteristics'!$C:$C,0)))</f>
        <v>0</v>
      </c>
      <c r="M838" s="450">
        <f>IF(ISBLANK(INDEX('Policy Characteristics'!G:G,MATCH($C838,'Policy Characteristics'!$C:$C,0))),"",INDEX('Policy Characteristics'!G:G,MATCH($C838,'Policy Characteristics'!$C:$C,0)))</f>
        <v>1</v>
      </c>
      <c r="N838" s="450">
        <f>IF(ISBLANK(INDEX('Policy Characteristics'!H:H,MATCH($C838,'Policy Characteristics'!$C:$C,0))),"",INDEX('Policy Characteristics'!H:H,MATCH($C838,'Policy Characteristics'!$C:$C,0)))</f>
        <v>0.01</v>
      </c>
      <c r="O838" s="427" t="str">
        <f>IF(ISBLANK(INDEX('Policy Characteristics'!I:I,MATCH($C838,'Policy Characteristics'!$C:$C,0))),"",INDEX('Policy Characteristics'!I:I,MATCH($C838,'Policy Characteristics'!$C:$C,0)))</f>
        <v>% of fuel shifted</v>
      </c>
      <c r="P838" s="427" t="str">
        <f>IF(ISBLANK(INDEX('Policy Characteristics'!J:J,MATCH($C838,'Policy Characteristics'!$C:$C,0))),"",INDEX('Policy Characteristics'!J:J,MATCH($C838,'Policy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8" s="427" t="str">
        <f>IF(ISBLANK(INDEX('Policy Characteristics'!K:K,MATCH($C838,'Policy Characteristics'!$C:$C,0))),"",INDEX('Policy Characteristics'!K:K,MATCH($C838,'Policy Characteristics'!$C:$C,0)))</f>
        <v>industry-ag-main.html#fuel-switching</v>
      </c>
      <c r="R838" s="427" t="str">
        <f>IF(ISBLANK(INDEX('Policy Characteristics'!L:L,MATCH($C838,'Policy Characteristics'!$C:$C,0))),"",INDEX('Policy Characteristics'!L:L,MATCH($C838,'Policy Characteristics'!$C:$C,0)))</f>
        <v>industry-elec-and-hydrogen.html</v>
      </c>
    </row>
    <row r="839" spans="1:18" x14ac:dyDescent="0.75">
      <c r="A839" s="427" t="str">
        <f>IF(ISBLANK(INDEX('Policy Characteristics'!A:A,MATCH($C839,'Policy Characteristics'!$C:$C,0))),"",INDEX('Policy Characteristics'!A:A,MATCH($C839,'Policy Characteristics'!$C:$C,0)))</f>
        <v>Industry</v>
      </c>
      <c r="B839" s="427" t="str">
        <f>IF(ISBLANK(INDEX('Policy Characteristics'!B:B,MATCH($C839,'Policy Characteristics'!$C:$C,0))),"",INDEX('Policy Characteristics'!B:B,MATCH($C839,'Policy Characteristics'!$C:$C,0)))</f>
        <v>Electrification + Hydrogen</v>
      </c>
      <c r="C839" s="431" t="str">
        <f t="shared" si="40"/>
        <v>Fraction of Industrial Fuel Use Shifted to Other Fuels</v>
      </c>
      <c r="D839" s="9" t="s">
        <v>3270</v>
      </c>
      <c r="E839" s="53" t="s">
        <v>2484</v>
      </c>
      <c r="F839" s="211" t="s">
        <v>3232</v>
      </c>
      <c r="G839" s="53" t="s">
        <v>3283</v>
      </c>
      <c r="H839" s="54">
        <v>1392</v>
      </c>
      <c r="I839" s="53" t="s">
        <v>46</v>
      </c>
      <c r="J839" s="429" t="str">
        <f>IF(ISBLANK(INDEX('Policy Characteristics'!D:D,MATCH($C839,'Policy Characteristics'!$C:$C,0))),"",INDEX('Policy Characteristics'!D:D,MATCH($C839,'Policy Characteristics'!$C:$C,0)))</f>
        <v>Electrification + Hydrogen</v>
      </c>
      <c r="K839" s="427" t="str">
        <f>IF(ISBLANK(INDEX('Policy Characteristics'!E:E,MATCH($C839,'Policy Characteristics'!$C:$C,0))),"",INDEX('Policy Characteristics'!E:E,MATCH($C839,'Policy Characteristics'!$C:$C,0)))</f>
        <v>indst fuel type shifting</v>
      </c>
      <c r="L839" s="450">
        <f>IF(ISBLANK(INDEX('Policy Characteristics'!F:F,MATCH($C839,'Policy Characteristics'!$C:$C,0))),"",INDEX('Policy Characteristics'!F:F,MATCH($C839,'Policy Characteristics'!$C:$C,0)))</f>
        <v>0</v>
      </c>
      <c r="M839" s="450">
        <f>IF(ISBLANK(INDEX('Policy Characteristics'!G:G,MATCH($C839,'Policy Characteristics'!$C:$C,0))),"",INDEX('Policy Characteristics'!G:G,MATCH($C839,'Policy Characteristics'!$C:$C,0)))</f>
        <v>1</v>
      </c>
      <c r="N839" s="450">
        <f>IF(ISBLANK(INDEX('Policy Characteristics'!H:H,MATCH($C839,'Policy Characteristics'!$C:$C,0))),"",INDEX('Policy Characteristics'!H:H,MATCH($C839,'Policy Characteristics'!$C:$C,0)))</f>
        <v>0.01</v>
      </c>
      <c r="O839" s="427" t="str">
        <f>IF(ISBLANK(INDEX('Policy Characteristics'!I:I,MATCH($C839,'Policy Characteristics'!$C:$C,0))),"",INDEX('Policy Characteristics'!I:I,MATCH($C839,'Policy Characteristics'!$C:$C,0)))</f>
        <v>% of fuel shifted</v>
      </c>
      <c r="P839" s="427" t="str">
        <f>IF(ISBLANK(INDEX('Policy Characteristics'!J:J,MATCH($C839,'Policy Characteristics'!$C:$C,0))),"",INDEX('Policy Characteristics'!J:J,MATCH($C839,'Policy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9" s="427" t="str">
        <f>IF(ISBLANK(INDEX('Policy Characteristics'!K:K,MATCH($C839,'Policy Characteristics'!$C:$C,0))),"",INDEX('Policy Characteristics'!K:K,MATCH($C839,'Policy Characteristics'!$C:$C,0)))</f>
        <v>industry-ag-main.html#fuel-switching</v>
      </c>
      <c r="R839" s="427" t="str">
        <f>IF(ISBLANK(INDEX('Policy Characteristics'!L:L,MATCH($C839,'Policy Characteristics'!$C:$C,0))),"",INDEX('Policy Characteristics'!L:L,MATCH($C839,'Policy Characteristics'!$C:$C,0)))</f>
        <v>industry-elec-and-hydrogen.html</v>
      </c>
    </row>
    <row r="840" spans="1:18" x14ac:dyDescent="0.75">
      <c r="A840" s="427" t="str">
        <f>IF(ISBLANK(INDEX('Policy Characteristics'!A:A,MATCH($C840,'Policy Characteristics'!$C:$C,0))),"",INDEX('Policy Characteristics'!A:A,MATCH($C840,'Policy Characteristics'!$C:$C,0)))</f>
        <v>Industry</v>
      </c>
      <c r="B840" s="427" t="str">
        <f>IF(ISBLANK(INDEX('Policy Characteristics'!B:B,MATCH($C840,'Policy Characteristics'!$C:$C,0))),"",INDEX('Policy Characteristics'!B:B,MATCH($C840,'Policy Characteristics'!$C:$C,0)))</f>
        <v>Electrification + Hydrogen</v>
      </c>
      <c r="C840" s="431" t="str">
        <f t="shared" si="40"/>
        <v>Fraction of Industrial Fuel Use Shifted to Other Fuels</v>
      </c>
      <c r="D840" s="9" t="s">
        <v>3270</v>
      </c>
      <c r="E840" s="53" t="s">
        <v>2485</v>
      </c>
      <c r="F840" s="211" t="s">
        <v>3232</v>
      </c>
      <c r="G840" s="53" t="s">
        <v>3284</v>
      </c>
      <c r="H840" s="54">
        <v>1393</v>
      </c>
      <c r="I840" s="53" t="s">
        <v>46</v>
      </c>
      <c r="J840" s="429" t="str">
        <f>IF(ISBLANK(INDEX('Policy Characteristics'!D:D,MATCH($C840,'Policy Characteristics'!$C:$C,0))),"",INDEX('Policy Characteristics'!D:D,MATCH($C840,'Policy Characteristics'!$C:$C,0)))</f>
        <v>Electrification + Hydrogen</v>
      </c>
      <c r="K840" s="427" t="str">
        <f>IF(ISBLANK(INDEX('Policy Characteristics'!E:E,MATCH($C840,'Policy Characteristics'!$C:$C,0))),"",INDEX('Policy Characteristics'!E:E,MATCH($C840,'Policy Characteristics'!$C:$C,0)))</f>
        <v>indst fuel type shifting</v>
      </c>
      <c r="L840" s="450">
        <f>IF(ISBLANK(INDEX('Policy Characteristics'!F:F,MATCH($C840,'Policy Characteristics'!$C:$C,0))),"",INDEX('Policy Characteristics'!F:F,MATCH($C840,'Policy Characteristics'!$C:$C,0)))</f>
        <v>0</v>
      </c>
      <c r="M840" s="450">
        <f>IF(ISBLANK(INDEX('Policy Characteristics'!G:G,MATCH($C840,'Policy Characteristics'!$C:$C,0))),"",INDEX('Policy Characteristics'!G:G,MATCH($C840,'Policy Characteristics'!$C:$C,0)))</f>
        <v>1</v>
      </c>
      <c r="N840" s="450">
        <f>IF(ISBLANK(INDEX('Policy Characteristics'!H:H,MATCH($C840,'Policy Characteristics'!$C:$C,0))),"",INDEX('Policy Characteristics'!H:H,MATCH($C840,'Policy Characteristics'!$C:$C,0)))</f>
        <v>0.01</v>
      </c>
      <c r="O840" s="427" t="str">
        <f>IF(ISBLANK(INDEX('Policy Characteristics'!I:I,MATCH($C840,'Policy Characteristics'!$C:$C,0))),"",INDEX('Policy Characteristics'!I:I,MATCH($C840,'Policy Characteristics'!$C:$C,0)))</f>
        <v>% of fuel shifted</v>
      </c>
      <c r="P840" s="427" t="str">
        <f>IF(ISBLANK(INDEX('Policy Characteristics'!J:J,MATCH($C840,'Policy Characteristics'!$C:$C,0))),"",INDEX('Policy Characteristics'!J:J,MATCH($C840,'Policy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0" s="427" t="str">
        <f>IF(ISBLANK(INDEX('Policy Characteristics'!K:K,MATCH($C840,'Policy Characteristics'!$C:$C,0))),"",INDEX('Policy Characteristics'!K:K,MATCH($C840,'Policy Characteristics'!$C:$C,0)))</f>
        <v>industry-ag-main.html#fuel-switching</v>
      </c>
      <c r="R840" s="427" t="str">
        <f>IF(ISBLANK(INDEX('Policy Characteristics'!L:L,MATCH($C840,'Policy Characteristics'!$C:$C,0))),"",INDEX('Policy Characteristics'!L:L,MATCH($C840,'Policy Characteristics'!$C:$C,0)))</f>
        <v>industry-elec-and-hydrogen.html</v>
      </c>
    </row>
    <row r="841" spans="1:18" x14ac:dyDescent="0.75">
      <c r="A841" s="427" t="str">
        <f>IF(ISBLANK(INDEX('Policy Characteristics'!A:A,MATCH($C841,'Policy Characteristics'!$C:$C,0))),"",INDEX('Policy Characteristics'!A:A,MATCH($C841,'Policy Characteristics'!$C:$C,0)))</f>
        <v>Industry</v>
      </c>
      <c r="B841" s="427" t="str">
        <f>IF(ISBLANK(INDEX('Policy Characteristics'!B:B,MATCH($C841,'Policy Characteristics'!$C:$C,0))),"",INDEX('Policy Characteristics'!B:B,MATCH($C841,'Policy Characteristics'!$C:$C,0)))</f>
        <v>Electrification + Hydrogen</v>
      </c>
      <c r="C841" s="431" t="str">
        <f t="shared" si="40"/>
        <v>Fraction of Industrial Fuel Use Shifted to Other Fuels</v>
      </c>
      <c r="D841" s="9" t="s">
        <v>3270</v>
      </c>
      <c r="E841" s="53" t="s">
        <v>2837</v>
      </c>
      <c r="F841" s="211" t="s">
        <v>3232</v>
      </c>
      <c r="G841" s="53" t="s">
        <v>3285</v>
      </c>
      <c r="H841" s="54">
        <v>1394</v>
      </c>
      <c r="I841" s="53" t="s">
        <v>46</v>
      </c>
      <c r="J841" s="429" t="str">
        <f>IF(ISBLANK(INDEX('Policy Characteristics'!D:D,MATCH($C841,'Policy Characteristics'!$C:$C,0))),"",INDEX('Policy Characteristics'!D:D,MATCH($C841,'Policy Characteristics'!$C:$C,0)))</f>
        <v>Electrification + Hydrogen</v>
      </c>
      <c r="K841" s="427" t="str">
        <f>IF(ISBLANK(INDEX('Policy Characteristics'!E:E,MATCH($C841,'Policy Characteristics'!$C:$C,0))),"",INDEX('Policy Characteristics'!E:E,MATCH($C841,'Policy Characteristics'!$C:$C,0)))</f>
        <v>indst fuel type shifting</v>
      </c>
      <c r="L841" s="450">
        <f>IF(ISBLANK(INDEX('Policy Characteristics'!F:F,MATCH($C841,'Policy Characteristics'!$C:$C,0))),"",INDEX('Policy Characteristics'!F:F,MATCH($C841,'Policy Characteristics'!$C:$C,0)))</f>
        <v>0</v>
      </c>
      <c r="M841" s="450">
        <f>IF(ISBLANK(INDEX('Policy Characteristics'!G:G,MATCH($C841,'Policy Characteristics'!$C:$C,0))),"",INDEX('Policy Characteristics'!G:G,MATCH($C841,'Policy Characteristics'!$C:$C,0)))</f>
        <v>1</v>
      </c>
      <c r="N841" s="450">
        <f>IF(ISBLANK(INDEX('Policy Characteristics'!H:H,MATCH($C841,'Policy Characteristics'!$C:$C,0))),"",INDEX('Policy Characteristics'!H:H,MATCH($C841,'Policy Characteristics'!$C:$C,0)))</f>
        <v>0.01</v>
      </c>
      <c r="O841" s="427" t="str">
        <f>IF(ISBLANK(INDEX('Policy Characteristics'!I:I,MATCH($C841,'Policy Characteristics'!$C:$C,0))),"",INDEX('Policy Characteristics'!I:I,MATCH($C841,'Policy Characteristics'!$C:$C,0)))</f>
        <v>% of fuel shifted</v>
      </c>
      <c r="P841" s="427" t="str">
        <f>IF(ISBLANK(INDEX('Policy Characteristics'!J:J,MATCH($C841,'Policy Characteristics'!$C:$C,0))),"",INDEX('Policy Characteristics'!J:J,MATCH($C841,'Policy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1" s="427" t="str">
        <f>IF(ISBLANK(INDEX('Policy Characteristics'!K:K,MATCH($C841,'Policy Characteristics'!$C:$C,0))),"",INDEX('Policy Characteristics'!K:K,MATCH($C841,'Policy Characteristics'!$C:$C,0)))</f>
        <v>industry-ag-main.html#fuel-switching</v>
      </c>
      <c r="R841" s="427" t="str">
        <f>IF(ISBLANK(INDEX('Policy Characteristics'!L:L,MATCH($C841,'Policy Characteristics'!$C:$C,0))),"",INDEX('Policy Characteristics'!L:L,MATCH($C841,'Policy Characteristics'!$C:$C,0)))</f>
        <v>industry-elec-and-hydrogen.html</v>
      </c>
    </row>
    <row r="842" spans="1:18" x14ac:dyDescent="0.75">
      <c r="A842" s="427" t="str">
        <f>IF(ISBLANK(INDEX('Policy Characteristics'!A:A,MATCH($C842,'Policy Characteristics'!$C:$C,0))),"",INDEX('Policy Characteristics'!A:A,MATCH($C842,'Policy Characteristics'!$C:$C,0)))</f>
        <v>Industry</v>
      </c>
      <c r="B842" s="427" t="str">
        <f>IF(ISBLANK(INDEX('Policy Characteristics'!B:B,MATCH($C842,'Policy Characteristics'!$C:$C,0))),"",INDEX('Policy Characteristics'!B:B,MATCH($C842,'Policy Characteristics'!$C:$C,0)))</f>
        <v>Electrification + Hydrogen</v>
      </c>
      <c r="C842" s="431" t="str">
        <f t="shared" si="40"/>
        <v>Fraction of Industrial Fuel Use Shifted to Other Fuels</v>
      </c>
      <c r="D842" s="9" t="s">
        <v>3270</v>
      </c>
      <c r="E842" s="53" t="s">
        <v>2838</v>
      </c>
      <c r="F842" s="211" t="s">
        <v>3232</v>
      </c>
      <c r="G842" s="53" t="s">
        <v>3286</v>
      </c>
      <c r="H842" s="54">
        <v>1395</v>
      </c>
      <c r="I842" s="53" t="s">
        <v>46</v>
      </c>
      <c r="J842" s="429" t="str">
        <f>IF(ISBLANK(INDEX('Policy Characteristics'!D:D,MATCH($C842,'Policy Characteristics'!$C:$C,0))),"",INDEX('Policy Characteristics'!D:D,MATCH($C842,'Policy Characteristics'!$C:$C,0)))</f>
        <v>Electrification + Hydrogen</v>
      </c>
      <c r="K842" s="427" t="str">
        <f>IF(ISBLANK(INDEX('Policy Characteristics'!E:E,MATCH($C842,'Policy Characteristics'!$C:$C,0))),"",INDEX('Policy Characteristics'!E:E,MATCH($C842,'Policy Characteristics'!$C:$C,0)))</f>
        <v>indst fuel type shifting</v>
      </c>
      <c r="L842" s="450">
        <f>IF(ISBLANK(INDEX('Policy Characteristics'!F:F,MATCH($C842,'Policy Characteristics'!$C:$C,0))),"",INDEX('Policy Characteristics'!F:F,MATCH($C842,'Policy Characteristics'!$C:$C,0)))</f>
        <v>0</v>
      </c>
      <c r="M842" s="450">
        <f>IF(ISBLANK(INDEX('Policy Characteristics'!G:G,MATCH($C842,'Policy Characteristics'!$C:$C,0))),"",INDEX('Policy Characteristics'!G:G,MATCH($C842,'Policy Characteristics'!$C:$C,0)))</f>
        <v>1</v>
      </c>
      <c r="N842" s="450">
        <f>IF(ISBLANK(INDEX('Policy Characteristics'!H:H,MATCH($C842,'Policy Characteristics'!$C:$C,0))),"",INDEX('Policy Characteristics'!H:H,MATCH($C842,'Policy Characteristics'!$C:$C,0)))</f>
        <v>0.01</v>
      </c>
      <c r="O842" s="427" t="str">
        <f>IF(ISBLANK(INDEX('Policy Characteristics'!I:I,MATCH($C842,'Policy Characteristics'!$C:$C,0))),"",INDEX('Policy Characteristics'!I:I,MATCH($C842,'Policy Characteristics'!$C:$C,0)))</f>
        <v>% of fuel shifted</v>
      </c>
      <c r="P842" s="427" t="str">
        <f>IF(ISBLANK(INDEX('Policy Characteristics'!J:J,MATCH($C842,'Policy Characteristics'!$C:$C,0))),"",INDEX('Policy Characteristics'!J:J,MATCH($C842,'Policy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2" s="427" t="str">
        <f>IF(ISBLANK(INDEX('Policy Characteristics'!K:K,MATCH($C842,'Policy Characteristics'!$C:$C,0))),"",INDEX('Policy Characteristics'!K:K,MATCH($C842,'Policy Characteristics'!$C:$C,0)))</f>
        <v>industry-ag-main.html#fuel-switching</v>
      </c>
      <c r="R842" s="427" t="str">
        <f>IF(ISBLANK(INDEX('Policy Characteristics'!L:L,MATCH($C842,'Policy Characteristics'!$C:$C,0))),"",INDEX('Policy Characteristics'!L:L,MATCH($C842,'Policy Characteristics'!$C:$C,0)))</f>
        <v>industry-elec-and-hydrogen.html</v>
      </c>
    </row>
    <row r="843" spans="1:18" x14ac:dyDescent="0.75">
      <c r="A843" s="427" t="str">
        <f>IF(ISBLANK(INDEX('Policy Characteristics'!A:A,MATCH($C843,'Policy Characteristics'!$C:$C,0))),"",INDEX('Policy Characteristics'!A:A,MATCH($C843,'Policy Characteristics'!$C:$C,0)))</f>
        <v>Industry</v>
      </c>
      <c r="B843" s="427" t="str">
        <f>IF(ISBLANK(INDEX('Policy Characteristics'!B:B,MATCH($C843,'Policy Characteristics'!$C:$C,0))),"",INDEX('Policy Characteristics'!B:B,MATCH($C843,'Policy Characteristics'!$C:$C,0)))</f>
        <v>Electrification + Hydrogen</v>
      </c>
      <c r="C843" s="431" t="str">
        <f t="shared" si="40"/>
        <v>Fraction of Industrial Fuel Use Shifted to Other Fuels</v>
      </c>
      <c r="D843" s="9" t="s">
        <v>3270</v>
      </c>
      <c r="E843" s="53" t="s">
        <v>2839</v>
      </c>
      <c r="F843" s="211" t="s">
        <v>3232</v>
      </c>
      <c r="G843" s="53" t="s">
        <v>3287</v>
      </c>
      <c r="H843" s="54">
        <v>1396</v>
      </c>
      <c r="I843" s="53" t="s">
        <v>46</v>
      </c>
      <c r="J843" s="429" t="str">
        <f>IF(ISBLANK(INDEX('Policy Characteristics'!D:D,MATCH($C843,'Policy Characteristics'!$C:$C,0))),"",INDEX('Policy Characteristics'!D:D,MATCH($C843,'Policy Characteristics'!$C:$C,0)))</f>
        <v>Electrification + Hydrogen</v>
      </c>
      <c r="K843" s="427" t="str">
        <f>IF(ISBLANK(INDEX('Policy Characteristics'!E:E,MATCH($C843,'Policy Characteristics'!$C:$C,0))),"",INDEX('Policy Characteristics'!E:E,MATCH($C843,'Policy Characteristics'!$C:$C,0)))</f>
        <v>indst fuel type shifting</v>
      </c>
      <c r="L843" s="450">
        <f>IF(ISBLANK(INDEX('Policy Characteristics'!F:F,MATCH($C843,'Policy Characteristics'!$C:$C,0))),"",INDEX('Policy Characteristics'!F:F,MATCH($C843,'Policy Characteristics'!$C:$C,0)))</f>
        <v>0</v>
      </c>
      <c r="M843" s="450">
        <f>IF(ISBLANK(INDEX('Policy Characteristics'!G:G,MATCH($C843,'Policy Characteristics'!$C:$C,0))),"",INDEX('Policy Characteristics'!G:G,MATCH($C843,'Policy Characteristics'!$C:$C,0)))</f>
        <v>1</v>
      </c>
      <c r="N843" s="450">
        <f>IF(ISBLANK(INDEX('Policy Characteristics'!H:H,MATCH($C843,'Policy Characteristics'!$C:$C,0))),"",INDEX('Policy Characteristics'!H:H,MATCH($C843,'Policy Characteristics'!$C:$C,0)))</f>
        <v>0.01</v>
      </c>
      <c r="O843" s="427" t="str">
        <f>IF(ISBLANK(INDEX('Policy Characteristics'!I:I,MATCH($C843,'Policy Characteristics'!$C:$C,0))),"",INDEX('Policy Characteristics'!I:I,MATCH($C843,'Policy Characteristics'!$C:$C,0)))</f>
        <v>% of fuel shifted</v>
      </c>
      <c r="P843" s="427" t="str">
        <f>IF(ISBLANK(INDEX('Policy Characteristics'!J:J,MATCH($C843,'Policy Characteristics'!$C:$C,0))),"",INDEX('Policy Characteristics'!J:J,MATCH($C843,'Policy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3" s="427" t="str">
        <f>IF(ISBLANK(INDEX('Policy Characteristics'!K:K,MATCH($C843,'Policy Characteristics'!$C:$C,0))),"",INDEX('Policy Characteristics'!K:K,MATCH($C843,'Policy Characteristics'!$C:$C,0)))</f>
        <v>industry-ag-main.html#fuel-switching</v>
      </c>
      <c r="R843" s="427" t="str">
        <f>IF(ISBLANK(INDEX('Policy Characteristics'!L:L,MATCH($C843,'Policy Characteristics'!$C:$C,0))),"",INDEX('Policy Characteristics'!L:L,MATCH($C843,'Policy Characteristics'!$C:$C,0)))</f>
        <v>industry-elec-and-hydrogen.html</v>
      </c>
    </row>
    <row r="844" spans="1:18" x14ac:dyDescent="0.75">
      <c r="A844" s="427" t="str">
        <f>IF(ISBLANK(INDEX('Policy Characteristics'!A:A,MATCH($C844,'Policy Characteristics'!$C:$C,0))),"",INDEX('Policy Characteristics'!A:A,MATCH($C844,'Policy Characteristics'!$C:$C,0)))</f>
        <v>Industry</v>
      </c>
      <c r="B844" s="427" t="str">
        <f>IF(ISBLANK(INDEX('Policy Characteristics'!B:B,MATCH($C844,'Policy Characteristics'!$C:$C,0))),"",INDEX('Policy Characteristics'!B:B,MATCH($C844,'Policy Characteristics'!$C:$C,0)))</f>
        <v>Electrification + Hydrogen</v>
      </c>
      <c r="C844" s="431" t="str">
        <f t="shared" si="40"/>
        <v>Fraction of Industrial Fuel Use Shifted to Other Fuels</v>
      </c>
      <c r="D844" s="9" t="s">
        <v>3270</v>
      </c>
      <c r="E844" s="53" t="s">
        <v>2836</v>
      </c>
      <c r="F844" s="211" t="s">
        <v>3232</v>
      </c>
      <c r="G844" s="53" t="s">
        <v>3288</v>
      </c>
      <c r="H844" s="54">
        <v>1397</v>
      </c>
      <c r="I844" s="53" t="s">
        <v>45</v>
      </c>
      <c r="J844" s="429" t="str">
        <f>IF(ISBLANK(INDEX('Policy Characteristics'!D:D,MATCH($C844,'Policy Characteristics'!$C:$C,0))),"",INDEX('Policy Characteristics'!D:D,MATCH($C844,'Policy Characteristics'!$C:$C,0)))</f>
        <v>Electrification + Hydrogen</v>
      </c>
      <c r="K844" s="427" t="str">
        <f>IF(ISBLANK(INDEX('Policy Characteristics'!E:E,MATCH($C844,'Policy Characteristics'!$C:$C,0))),"",INDEX('Policy Characteristics'!E:E,MATCH($C844,'Policy Characteristics'!$C:$C,0)))</f>
        <v>indst fuel type shifting</v>
      </c>
      <c r="L844" s="450">
        <f>IF(ISBLANK(INDEX('Policy Characteristics'!F:F,MATCH($C844,'Policy Characteristics'!$C:$C,0))),"",INDEX('Policy Characteristics'!F:F,MATCH($C844,'Policy Characteristics'!$C:$C,0)))</f>
        <v>0</v>
      </c>
      <c r="M844" s="450">
        <f>IF(ISBLANK(INDEX('Policy Characteristics'!G:G,MATCH($C844,'Policy Characteristics'!$C:$C,0))),"",INDEX('Policy Characteristics'!G:G,MATCH($C844,'Policy Characteristics'!$C:$C,0)))</f>
        <v>1</v>
      </c>
      <c r="N844" s="450">
        <f>IF(ISBLANK(INDEX('Policy Characteristics'!H:H,MATCH($C844,'Policy Characteristics'!$C:$C,0))),"",INDEX('Policy Characteristics'!H:H,MATCH($C844,'Policy Characteristics'!$C:$C,0)))</f>
        <v>0.01</v>
      </c>
      <c r="O844" s="427" t="str">
        <f>IF(ISBLANK(INDEX('Policy Characteristics'!I:I,MATCH($C844,'Policy Characteristics'!$C:$C,0))),"",INDEX('Policy Characteristics'!I:I,MATCH($C844,'Policy Characteristics'!$C:$C,0)))</f>
        <v>% of fuel shifted</v>
      </c>
      <c r="P844" s="427" t="str">
        <f>IF(ISBLANK(INDEX('Policy Characteristics'!J:J,MATCH($C844,'Policy Characteristics'!$C:$C,0))),"",INDEX('Policy Characteristics'!J:J,MATCH($C844,'Policy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4" s="427" t="str">
        <f>IF(ISBLANK(INDEX('Policy Characteristics'!K:K,MATCH($C844,'Policy Characteristics'!$C:$C,0))),"",INDEX('Policy Characteristics'!K:K,MATCH($C844,'Policy Characteristics'!$C:$C,0)))</f>
        <v>industry-ag-main.html#fuel-switching</v>
      </c>
      <c r="R844" s="427" t="str">
        <f>IF(ISBLANK(INDEX('Policy Characteristics'!L:L,MATCH($C844,'Policy Characteristics'!$C:$C,0))),"",INDEX('Policy Characteristics'!L:L,MATCH($C844,'Policy Characteristics'!$C:$C,0)))</f>
        <v>industry-elec-and-hydrogen.html</v>
      </c>
    </row>
    <row r="845" spans="1:18" x14ac:dyDescent="0.75">
      <c r="A845" s="427" t="str">
        <f>IF(ISBLANK(INDEX('Policy Characteristics'!A:A,MATCH($C845,'Policy Characteristics'!$C:$C,0))),"",INDEX('Policy Characteristics'!A:A,MATCH($C845,'Policy Characteristics'!$C:$C,0)))</f>
        <v>Industry</v>
      </c>
      <c r="B845" s="427" t="str">
        <f>IF(ISBLANK(INDEX('Policy Characteristics'!B:B,MATCH($C845,'Policy Characteristics'!$C:$C,0))),"",INDEX('Policy Characteristics'!B:B,MATCH($C845,'Policy Characteristics'!$C:$C,0)))</f>
        <v>Electrification + Hydrogen</v>
      </c>
      <c r="C845" s="431" t="str">
        <f t="shared" si="40"/>
        <v>Fraction of Industrial Fuel Use Shifted to Other Fuels</v>
      </c>
      <c r="D845" s="9" t="s">
        <v>3271</v>
      </c>
      <c r="E845" s="53" t="s">
        <v>2480</v>
      </c>
      <c r="F845" s="211" t="s">
        <v>3233</v>
      </c>
      <c r="G845" s="53" t="s">
        <v>3279</v>
      </c>
      <c r="H845" s="54">
        <v>1398</v>
      </c>
      <c r="I845" s="53" t="s">
        <v>45</v>
      </c>
      <c r="J845" s="429" t="str">
        <f>IF(ISBLANK(INDEX('Policy Characteristics'!D:D,MATCH($C845,'Policy Characteristics'!$C:$C,0))),"",INDEX('Policy Characteristics'!D:D,MATCH($C845,'Policy Characteristics'!$C:$C,0)))</f>
        <v>Electrification + Hydrogen</v>
      </c>
      <c r="K845" s="427" t="str">
        <f>IF(ISBLANK(INDEX('Policy Characteristics'!E:E,MATCH($C845,'Policy Characteristics'!$C:$C,0))),"",INDEX('Policy Characteristics'!E:E,MATCH($C845,'Policy Characteristics'!$C:$C,0)))</f>
        <v>indst fuel type shifting</v>
      </c>
      <c r="L845" s="450">
        <f>IF(ISBLANK(INDEX('Policy Characteristics'!F:F,MATCH($C845,'Policy Characteristics'!$C:$C,0))),"",INDEX('Policy Characteristics'!F:F,MATCH($C845,'Policy Characteristics'!$C:$C,0)))</f>
        <v>0</v>
      </c>
      <c r="M845" s="450">
        <f>IF(ISBLANK(INDEX('Policy Characteristics'!G:G,MATCH($C845,'Policy Characteristics'!$C:$C,0))),"",INDEX('Policy Characteristics'!G:G,MATCH($C845,'Policy Characteristics'!$C:$C,0)))</f>
        <v>1</v>
      </c>
      <c r="N845" s="450">
        <f>IF(ISBLANK(INDEX('Policy Characteristics'!H:H,MATCH($C845,'Policy Characteristics'!$C:$C,0))),"",INDEX('Policy Characteristics'!H:H,MATCH($C845,'Policy Characteristics'!$C:$C,0)))</f>
        <v>0.01</v>
      </c>
      <c r="O845" s="427" t="str">
        <f>IF(ISBLANK(INDEX('Policy Characteristics'!I:I,MATCH($C845,'Policy Characteristics'!$C:$C,0))),"",INDEX('Policy Characteristics'!I:I,MATCH($C845,'Policy Characteristics'!$C:$C,0)))</f>
        <v>% of fuel shifted</v>
      </c>
      <c r="P845" s="427" t="str">
        <f>IF(ISBLANK(INDEX('Policy Characteristics'!J:J,MATCH($C845,'Policy Characteristics'!$C:$C,0))),"",INDEX('Policy Characteristics'!J:J,MATCH($C845,'Policy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5" s="427" t="str">
        <f>IF(ISBLANK(INDEX('Policy Characteristics'!K:K,MATCH($C845,'Policy Characteristics'!$C:$C,0))),"",INDEX('Policy Characteristics'!K:K,MATCH($C845,'Policy Characteristics'!$C:$C,0)))</f>
        <v>industry-ag-main.html#fuel-switching</v>
      </c>
      <c r="R845" s="427" t="str">
        <f>IF(ISBLANK(INDEX('Policy Characteristics'!L:L,MATCH($C845,'Policy Characteristics'!$C:$C,0))),"",INDEX('Policy Characteristics'!L:L,MATCH($C845,'Policy Characteristics'!$C:$C,0)))</f>
        <v>industry-elec-and-hydrogen.html</v>
      </c>
    </row>
    <row r="846" spans="1:18" x14ac:dyDescent="0.75">
      <c r="A846" s="427" t="str">
        <f>IF(ISBLANK(INDEX('Policy Characteristics'!A:A,MATCH($C846,'Policy Characteristics'!$C:$C,0))),"",INDEX('Policy Characteristics'!A:A,MATCH($C846,'Policy Characteristics'!$C:$C,0)))</f>
        <v>Industry</v>
      </c>
      <c r="B846" s="427" t="str">
        <f>IF(ISBLANK(INDEX('Policy Characteristics'!B:B,MATCH($C846,'Policy Characteristics'!$C:$C,0))),"",INDEX('Policy Characteristics'!B:B,MATCH($C846,'Policy Characteristics'!$C:$C,0)))</f>
        <v>Electrification + Hydrogen</v>
      </c>
      <c r="C846" s="431" t="str">
        <f t="shared" si="40"/>
        <v>Fraction of Industrial Fuel Use Shifted to Other Fuels</v>
      </c>
      <c r="D846" s="9" t="s">
        <v>3271</v>
      </c>
      <c r="E846" s="53" t="s">
        <v>2481</v>
      </c>
      <c r="F846" s="211" t="s">
        <v>3233</v>
      </c>
      <c r="G846" s="53" t="s">
        <v>3280</v>
      </c>
      <c r="H846" s="54">
        <v>1399</v>
      </c>
      <c r="I846" s="53" t="s">
        <v>46</v>
      </c>
      <c r="J846" s="429" t="str">
        <f>IF(ISBLANK(INDEX('Policy Characteristics'!D:D,MATCH($C846,'Policy Characteristics'!$C:$C,0))),"",INDEX('Policy Characteristics'!D:D,MATCH($C846,'Policy Characteristics'!$C:$C,0)))</f>
        <v>Electrification + Hydrogen</v>
      </c>
      <c r="K846" s="427" t="str">
        <f>IF(ISBLANK(INDEX('Policy Characteristics'!E:E,MATCH($C846,'Policy Characteristics'!$C:$C,0))),"",INDEX('Policy Characteristics'!E:E,MATCH($C846,'Policy Characteristics'!$C:$C,0)))</f>
        <v>indst fuel type shifting</v>
      </c>
      <c r="L846" s="450">
        <f>IF(ISBLANK(INDEX('Policy Characteristics'!F:F,MATCH($C846,'Policy Characteristics'!$C:$C,0))),"",INDEX('Policy Characteristics'!F:F,MATCH($C846,'Policy Characteristics'!$C:$C,0)))</f>
        <v>0</v>
      </c>
      <c r="M846" s="450">
        <f>IF(ISBLANK(INDEX('Policy Characteristics'!G:G,MATCH($C846,'Policy Characteristics'!$C:$C,0))),"",INDEX('Policy Characteristics'!G:G,MATCH($C846,'Policy Characteristics'!$C:$C,0)))</f>
        <v>1</v>
      </c>
      <c r="N846" s="450">
        <f>IF(ISBLANK(INDEX('Policy Characteristics'!H:H,MATCH($C846,'Policy Characteristics'!$C:$C,0))),"",INDEX('Policy Characteristics'!H:H,MATCH($C846,'Policy Characteristics'!$C:$C,0)))</f>
        <v>0.01</v>
      </c>
      <c r="O846" s="427" t="str">
        <f>IF(ISBLANK(INDEX('Policy Characteristics'!I:I,MATCH($C846,'Policy Characteristics'!$C:$C,0))),"",INDEX('Policy Characteristics'!I:I,MATCH($C846,'Policy Characteristics'!$C:$C,0)))</f>
        <v>% of fuel shifted</v>
      </c>
      <c r="P846" s="427" t="str">
        <f>IF(ISBLANK(INDEX('Policy Characteristics'!J:J,MATCH($C846,'Policy Characteristics'!$C:$C,0))),"",INDEX('Policy Characteristics'!J:J,MATCH($C846,'Policy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6" s="427" t="str">
        <f>IF(ISBLANK(INDEX('Policy Characteristics'!K:K,MATCH($C846,'Policy Characteristics'!$C:$C,0))),"",INDEX('Policy Characteristics'!K:K,MATCH($C846,'Policy Characteristics'!$C:$C,0)))</f>
        <v>industry-ag-main.html#fuel-switching</v>
      </c>
      <c r="R846" s="427" t="str">
        <f>IF(ISBLANK(INDEX('Policy Characteristics'!L:L,MATCH($C846,'Policy Characteristics'!$C:$C,0))),"",INDEX('Policy Characteristics'!L:L,MATCH($C846,'Policy Characteristics'!$C:$C,0)))</f>
        <v>industry-elec-and-hydrogen.html</v>
      </c>
    </row>
    <row r="847" spans="1:18" x14ac:dyDescent="0.75">
      <c r="A847" s="427" t="str">
        <f>IF(ISBLANK(INDEX('Policy Characteristics'!A:A,MATCH($C847,'Policy Characteristics'!$C:$C,0))),"",INDEX('Policy Characteristics'!A:A,MATCH($C847,'Policy Characteristics'!$C:$C,0)))</f>
        <v>Industry</v>
      </c>
      <c r="B847" s="427" t="str">
        <f>IF(ISBLANK(INDEX('Policy Characteristics'!B:B,MATCH($C847,'Policy Characteristics'!$C:$C,0))),"",INDEX('Policy Characteristics'!B:B,MATCH($C847,'Policy Characteristics'!$C:$C,0)))</f>
        <v>Electrification + Hydrogen</v>
      </c>
      <c r="C847" s="431" t="str">
        <f t="shared" si="40"/>
        <v>Fraction of Industrial Fuel Use Shifted to Other Fuels</v>
      </c>
      <c r="D847" s="9" t="s">
        <v>3271</v>
      </c>
      <c r="E847" s="53" t="s">
        <v>2482</v>
      </c>
      <c r="F847" s="211" t="s">
        <v>3233</v>
      </c>
      <c r="G847" s="53" t="s">
        <v>3281</v>
      </c>
      <c r="H847" s="54">
        <v>1400</v>
      </c>
      <c r="I847" s="53" t="s">
        <v>46</v>
      </c>
      <c r="J847" s="429" t="str">
        <f>IF(ISBLANK(INDEX('Policy Characteristics'!D:D,MATCH($C847,'Policy Characteristics'!$C:$C,0))),"",INDEX('Policy Characteristics'!D:D,MATCH($C847,'Policy Characteristics'!$C:$C,0)))</f>
        <v>Electrification + Hydrogen</v>
      </c>
      <c r="K847" s="427" t="str">
        <f>IF(ISBLANK(INDEX('Policy Characteristics'!E:E,MATCH($C847,'Policy Characteristics'!$C:$C,0))),"",INDEX('Policy Characteristics'!E:E,MATCH($C847,'Policy Characteristics'!$C:$C,0)))</f>
        <v>indst fuel type shifting</v>
      </c>
      <c r="L847" s="450">
        <f>IF(ISBLANK(INDEX('Policy Characteristics'!F:F,MATCH($C847,'Policy Characteristics'!$C:$C,0))),"",INDEX('Policy Characteristics'!F:F,MATCH($C847,'Policy Characteristics'!$C:$C,0)))</f>
        <v>0</v>
      </c>
      <c r="M847" s="450">
        <f>IF(ISBLANK(INDEX('Policy Characteristics'!G:G,MATCH($C847,'Policy Characteristics'!$C:$C,0))),"",INDEX('Policy Characteristics'!G:G,MATCH($C847,'Policy Characteristics'!$C:$C,0)))</f>
        <v>1</v>
      </c>
      <c r="N847" s="450">
        <f>IF(ISBLANK(INDEX('Policy Characteristics'!H:H,MATCH($C847,'Policy Characteristics'!$C:$C,0))),"",INDEX('Policy Characteristics'!H:H,MATCH($C847,'Policy Characteristics'!$C:$C,0)))</f>
        <v>0.01</v>
      </c>
      <c r="O847" s="427" t="str">
        <f>IF(ISBLANK(INDEX('Policy Characteristics'!I:I,MATCH($C847,'Policy Characteristics'!$C:$C,0))),"",INDEX('Policy Characteristics'!I:I,MATCH($C847,'Policy Characteristics'!$C:$C,0)))</f>
        <v>% of fuel shifted</v>
      </c>
      <c r="P847" s="427" t="str">
        <f>IF(ISBLANK(INDEX('Policy Characteristics'!J:J,MATCH($C847,'Policy Characteristics'!$C:$C,0))),"",INDEX('Policy Characteristics'!J:J,MATCH($C847,'Policy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7" s="427" t="str">
        <f>IF(ISBLANK(INDEX('Policy Characteristics'!K:K,MATCH($C847,'Policy Characteristics'!$C:$C,0))),"",INDEX('Policy Characteristics'!K:K,MATCH($C847,'Policy Characteristics'!$C:$C,0)))</f>
        <v>industry-ag-main.html#fuel-switching</v>
      </c>
      <c r="R847" s="427" t="str">
        <f>IF(ISBLANK(INDEX('Policy Characteristics'!L:L,MATCH($C847,'Policy Characteristics'!$C:$C,0))),"",INDEX('Policy Characteristics'!L:L,MATCH($C847,'Policy Characteristics'!$C:$C,0)))</f>
        <v>industry-elec-and-hydrogen.html</v>
      </c>
    </row>
    <row r="848" spans="1:18" x14ac:dyDescent="0.75">
      <c r="A848" s="427" t="str">
        <f>IF(ISBLANK(INDEX('Policy Characteristics'!A:A,MATCH($C848,'Policy Characteristics'!$C:$C,0))),"",INDEX('Policy Characteristics'!A:A,MATCH($C848,'Policy Characteristics'!$C:$C,0)))</f>
        <v>Industry</v>
      </c>
      <c r="B848" s="427" t="str">
        <f>IF(ISBLANK(INDEX('Policy Characteristics'!B:B,MATCH($C848,'Policy Characteristics'!$C:$C,0))),"",INDEX('Policy Characteristics'!B:B,MATCH($C848,'Policy Characteristics'!$C:$C,0)))</f>
        <v>Electrification + Hydrogen</v>
      </c>
      <c r="C848" s="431" t="str">
        <f t="shared" si="40"/>
        <v>Fraction of Industrial Fuel Use Shifted to Other Fuels</v>
      </c>
      <c r="D848" s="9" t="s">
        <v>3271</v>
      </c>
      <c r="E848" s="53" t="s">
        <v>2483</v>
      </c>
      <c r="F848" s="211" t="s">
        <v>3233</v>
      </c>
      <c r="G848" s="53" t="s">
        <v>3282</v>
      </c>
      <c r="H848" s="54">
        <v>1401</v>
      </c>
      <c r="I848" s="53" t="s">
        <v>46</v>
      </c>
      <c r="J848" s="429" t="str">
        <f>IF(ISBLANK(INDEX('Policy Characteristics'!D:D,MATCH($C848,'Policy Characteristics'!$C:$C,0))),"",INDEX('Policy Characteristics'!D:D,MATCH($C848,'Policy Characteristics'!$C:$C,0)))</f>
        <v>Electrification + Hydrogen</v>
      </c>
      <c r="K848" s="427" t="str">
        <f>IF(ISBLANK(INDEX('Policy Characteristics'!E:E,MATCH($C848,'Policy Characteristics'!$C:$C,0))),"",INDEX('Policy Characteristics'!E:E,MATCH($C848,'Policy Characteristics'!$C:$C,0)))</f>
        <v>indst fuel type shifting</v>
      </c>
      <c r="L848" s="450">
        <f>IF(ISBLANK(INDEX('Policy Characteristics'!F:F,MATCH($C848,'Policy Characteristics'!$C:$C,0))),"",INDEX('Policy Characteristics'!F:F,MATCH($C848,'Policy Characteristics'!$C:$C,0)))</f>
        <v>0</v>
      </c>
      <c r="M848" s="450">
        <f>IF(ISBLANK(INDEX('Policy Characteristics'!G:G,MATCH($C848,'Policy Characteristics'!$C:$C,0))),"",INDEX('Policy Characteristics'!G:G,MATCH($C848,'Policy Characteristics'!$C:$C,0)))</f>
        <v>1</v>
      </c>
      <c r="N848" s="450">
        <f>IF(ISBLANK(INDEX('Policy Characteristics'!H:H,MATCH($C848,'Policy Characteristics'!$C:$C,0))),"",INDEX('Policy Characteristics'!H:H,MATCH($C848,'Policy Characteristics'!$C:$C,0)))</f>
        <v>0.01</v>
      </c>
      <c r="O848" s="427" t="str">
        <f>IF(ISBLANK(INDEX('Policy Characteristics'!I:I,MATCH($C848,'Policy Characteristics'!$C:$C,0))),"",INDEX('Policy Characteristics'!I:I,MATCH($C848,'Policy Characteristics'!$C:$C,0)))</f>
        <v>% of fuel shifted</v>
      </c>
      <c r="P848" s="427" t="str">
        <f>IF(ISBLANK(INDEX('Policy Characteristics'!J:J,MATCH($C848,'Policy Characteristics'!$C:$C,0))),"",INDEX('Policy Characteristics'!J:J,MATCH($C848,'Policy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8" s="427" t="str">
        <f>IF(ISBLANK(INDEX('Policy Characteristics'!K:K,MATCH($C848,'Policy Characteristics'!$C:$C,0))),"",INDEX('Policy Characteristics'!K:K,MATCH($C848,'Policy Characteristics'!$C:$C,0)))</f>
        <v>industry-ag-main.html#fuel-switching</v>
      </c>
      <c r="R848" s="427" t="str">
        <f>IF(ISBLANK(INDEX('Policy Characteristics'!L:L,MATCH($C848,'Policy Characteristics'!$C:$C,0))),"",INDEX('Policy Characteristics'!L:L,MATCH($C848,'Policy Characteristics'!$C:$C,0)))</f>
        <v>industry-elec-and-hydrogen.html</v>
      </c>
    </row>
    <row r="849" spans="1:18" x14ac:dyDescent="0.75">
      <c r="A849" s="427" t="str">
        <f>IF(ISBLANK(INDEX('Policy Characteristics'!A:A,MATCH($C849,'Policy Characteristics'!$C:$C,0))),"",INDEX('Policy Characteristics'!A:A,MATCH($C849,'Policy Characteristics'!$C:$C,0)))</f>
        <v>Industry</v>
      </c>
      <c r="B849" s="427" t="str">
        <f>IF(ISBLANK(INDEX('Policy Characteristics'!B:B,MATCH($C849,'Policy Characteristics'!$C:$C,0))),"",INDEX('Policy Characteristics'!B:B,MATCH($C849,'Policy Characteristics'!$C:$C,0)))</f>
        <v>Electrification + Hydrogen</v>
      </c>
      <c r="C849" s="431" t="str">
        <f t="shared" si="40"/>
        <v>Fraction of Industrial Fuel Use Shifted to Other Fuels</v>
      </c>
      <c r="D849" s="9" t="s">
        <v>3271</v>
      </c>
      <c r="E849" s="53" t="s">
        <v>2484</v>
      </c>
      <c r="F849" s="211" t="s">
        <v>3233</v>
      </c>
      <c r="G849" s="53" t="s">
        <v>3283</v>
      </c>
      <c r="H849" s="54">
        <v>1402</v>
      </c>
      <c r="I849" s="53" t="s">
        <v>46</v>
      </c>
      <c r="J849" s="429" t="str">
        <f>IF(ISBLANK(INDEX('Policy Characteristics'!D:D,MATCH($C849,'Policy Characteristics'!$C:$C,0))),"",INDEX('Policy Characteristics'!D:D,MATCH($C849,'Policy Characteristics'!$C:$C,0)))</f>
        <v>Electrification + Hydrogen</v>
      </c>
      <c r="K849" s="427" t="str">
        <f>IF(ISBLANK(INDEX('Policy Characteristics'!E:E,MATCH($C849,'Policy Characteristics'!$C:$C,0))),"",INDEX('Policy Characteristics'!E:E,MATCH($C849,'Policy Characteristics'!$C:$C,0)))</f>
        <v>indst fuel type shifting</v>
      </c>
      <c r="L849" s="450">
        <f>IF(ISBLANK(INDEX('Policy Characteristics'!F:F,MATCH($C849,'Policy Characteristics'!$C:$C,0))),"",INDEX('Policy Characteristics'!F:F,MATCH($C849,'Policy Characteristics'!$C:$C,0)))</f>
        <v>0</v>
      </c>
      <c r="M849" s="450">
        <f>IF(ISBLANK(INDEX('Policy Characteristics'!G:G,MATCH($C849,'Policy Characteristics'!$C:$C,0))),"",INDEX('Policy Characteristics'!G:G,MATCH($C849,'Policy Characteristics'!$C:$C,0)))</f>
        <v>1</v>
      </c>
      <c r="N849" s="450">
        <f>IF(ISBLANK(INDEX('Policy Characteristics'!H:H,MATCH($C849,'Policy Characteristics'!$C:$C,0))),"",INDEX('Policy Characteristics'!H:H,MATCH($C849,'Policy Characteristics'!$C:$C,0)))</f>
        <v>0.01</v>
      </c>
      <c r="O849" s="427" t="str">
        <f>IF(ISBLANK(INDEX('Policy Characteristics'!I:I,MATCH($C849,'Policy Characteristics'!$C:$C,0))),"",INDEX('Policy Characteristics'!I:I,MATCH($C849,'Policy Characteristics'!$C:$C,0)))</f>
        <v>% of fuel shifted</v>
      </c>
      <c r="P849" s="427" t="str">
        <f>IF(ISBLANK(INDEX('Policy Characteristics'!J:J,MATCH($C849,'Policy Characteristics'!$C:$C,0))),"",INDEX('Policy Characteristics'!J:J,MATCH($C849,'Policy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9" s="427" t="str">
        <f>IF(ISBLANK(INDEX('Policy Characteristics'!K:K,MATCH($C849,'Policy Characteristics'!$C:$C,0))),"",INDEX('Policy Characteristics'!K:K,MATCH($C849,'Policy Characteristics'!$C:$C,0)))</f>
        <v>industry-ag-main.html#fuel-switching</v>
      </c>
      <c r="R849" s="427" t="str">
        <f>IF(ISBLANK(INDEX('Policy Characteristics'!L:L,MATCH($C849,'Policy Characteristics'!$C:$C,0))),"",INDEX('Policy Characteristics'!L:L,MATCH($C849,'Policy Characteristics'!$C:$C,0)))</f>
        <v>industry-elec-and-hydrogen.html</v>
      </c>
    </row>
    <row r="850" spans="1:18" x14ac:dyDescent="0.75">
      <c r="A850" s="427" t="str">
        <f>IF(ISBLANK(INDEX('Policy Characteristics'!A:A,MATCH($C850,'Policy Characteristics'!$C:$C,0))),"",INDEX('Policy Characteristics'!A:A,MATCH($C850,'Policy Characteristics'!$C:$C,0)))</f>
        <v>Industry</v>
      </c>
      <c r="B850" s="427" t="str">
        <f>IF(ISBLANK(INDEX('Policy Characteristics'!B:B,MATCH($C850,'Policy Characteristics'!$C:$C,0))),"",INDEX('Policy Characteristics'!B:B,MATCH($C850,'Policy Characteristics'!$C:$C,0)))</f>
        <v>Electrification + Hydrogen</v>
      </c>
      <c r="C850" s="431" t="str">
        <f t="shared" si="40"/>
        <v>Fraction of Industrial Fuel Use Shifted to Other Fuels</v>
      </c>
      <c r="D850" s="9" t="s">
        <v>3271</v>
      </c>
      <c r="E850" s="53" t="s">
        <v>2485</v>
      </c>
      <c r="F850" s="211" t="s">
        <v>3233</v>
      </c>
      <c r="G850" s="53" t="s">
        <v>3284</v>
      </c>
      <c r="H850" s="54">
        <v>1403</v>
      </c>
      <c r="I850" s="53" t="s">
        <v>46</v>
      </c>
      <c r="J850" s="429" t="str">
        <f>IF(ISBLANK(INDEX('Policy Characteristics'!D:D,MATCH($C850,'Policy Characteristics'!$C:$C,0))),"",INDEX('Policy Characteristics'!D:D,MATCH($C850,'Policy Characteristics'!$C:$C,0)))</f>
        <v>Electrification + Hydrogen</v>
      </c>
      <c r="K850" s="427" t="str">
        <f>IF(ISBLANK(INDEX('Policy Characteristics'!E:E,MATCH($C850,'Policy Characteristics'!$C:$C,0))),"",INDEX('Policy Characteristics'!E:E,MATCH($C850,'Policy Characteristics'!$C:$C,0)))</f>
        <v>indst fuel type shifting</v>
      </c>
      <c r="L850" s="450">
        <f>IF(ISBLANK(INDEX('Policy Characteristics'!F:F,MATCH($C850,'Policy Characteristics'!$C:$C,0))),"",INDEX('Policy Characteristics'!F:F,MATCH($C850,'Policy Characteristics'!$C:$C,0)))</f>
        <v>0</v>
      </c>
      <c r="M850" s="450">
        <f>IF(ISBLANK(INDEX('Policy Characteristics'!G:G,MATCH($C850,'Policy Characteristics'!$C:$C,0))),"",INDEX('Policy Characteristics'!G:G,MATCH($C850,'Policy Characteristics'!$C:$C,0)))</f>
        <v>1</v>
      </c>
      <c r="N850" s="450">
        <f>IF(ISBLANK(INDEX('Policy Characteristics'!H:H,MATCH($C850,'Policy Characteristics'!$C:$C,0))),"",INDEX('Policy Characteristics'!H:H,MATCH($C850,'Policy Characteristics'!$C:$C,0)))</f>
        <v>0.01</v>
      </c>
      <c r="O850" s="427" t="str">
        <f>IF(ISBLANK(INDEX('Policy Characteristics'!I:I,MATCH($C850,'Policy Characteristics'!$C:$C,0))),"",INDEX('Policy Characteristics'!I:I,MATCH($C850,'Policy Characteristics'!$C:$C,0)))</f>
        <v>% of fuel shifted</v>
      </c>
      <c r="P850" s="427" t="str">
        <f>IF(ISBLANK(INDEX('Policy Characteristics'!J:J,MATCH($C850,'Policy Characteristics'!$C:$C,0))),"",INDEX('Policy Characteristics'!J:J,MATCH($C850,'Policy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0" s="427" t="str">
        <f>IF(ISBLANK(INDEX('Policy Characteristics'!K:K,MATCH($C850,'Policy Characteristics'!$C:$C,0))),"",INDEX('Policy Characteristics'!K:K,MATCH($C850,'Policy Characteristics'!$C:$C,0)))</f>
        <v>industry-ag-main.html#fuel-switching</v>
      </c>
      <c r="R850" s="427" t="str">
        <f>IF(ISBLANK(INDEX('Policy Characteristics'!L:L,MATCH($C850,'Policy Characteristics'!$C:$C,0))),"",INDEX('Policy Characteristics'!L:L,MATCH($C850,'Policy Characteristics'!$C:$C,0)))</f>
        <v>industry-elec-and-hydrogen.html</v>
      </c>
    </row>
    <row r="851" spans="1:18" x14ac:dyDescent="0.75">
      <c r="A851" s="427" t="str">
        <f>IF(ISBLANK(INDEX('Policy Characteristics'!A:A,MATCH($C851,'Policy Characteristics'!$C:$C,0))),"",INDEX('Policy Characteristics'!A:A,MATCH($C851,'Policy Characteristics'!$C:$C,0)))</f>
        <v>Industry</v>
      </c>
      <c r="B851" s="427" t="str">
        <f>IF(ISBLANK(INDEX('Policy Characteristics'!B:B,MATCH($C851,'Policy Characteristics'!$C:$C,0))),"",INDEX('Policy Characteristics'!B:B,MATCH($C851,'Policy Characteristics'!$C:$C,0)))</f>
        <v>Electrification + Hydrogen</v>
      </c>
      <c r="C851" s="431" t="str">
        <f t="shared" si="40"/>
        <v>Fraction of Industrial Fuel Use Shifted to Other Fuels</v>
      </c>
      <c r="D851" s="9" t="s">
        <v>3271</v>
      </c>
      <c r="E851" s="53" t="s">
        <v>2837</v>
      </c>
      <c r="F851" s="211" t="s">
        <v>3233</v>
      </c>
      <c r="G851" s="53" t="s">
        <v>3285</v>
      </c>
      <c r="H851" s="54">
        <v>1404</v>
      </c>
      <c r="I851" s="53" t="s">
        <v>46</v>
      </c>
      <c r="J851" s="429" t="str">
        <f>IF(ISBLANK(INDEX('Policy Characteristics'!D:D,MATCH($C851,'Policy Characteristics'!$C:$C,0))),"",INDEX('Policy Characteristics'!D:D,MATCH($C851,'Policy Characteristics'!$C:$C,0)))</f>
        <v>Electrification + Hydrogen</v>
      </c>
      <c r="K851" s="427" t="str">
        <f>IF(ISBLANK(INDEX('Policy Characteristics'!E:E,MATCH($C851,'Policy Characteristics'!$C:$C,0))),"",INDEX('Policy Characteristics'!E:E,MATCH($C851,'Policy Characteristics'!$C:$C,0)))</f>
        <v>indst fuel type shifting</v>
      </c>
      <c r="L851" s="450">
        <f>IF(ISBLANK(INDEX('Policy Characteristics'!F:F,MATCH($C851,'Policy Characteristics'!$C:$C,0))),"",INDEX('Policy Characteristics'!F:F,MATCH($C851,'Policy Characteristics'!$C:$C,0)))</f>
        <v>0</v>
      </c>
      <c r="M851" s="450">
        <f>IF(ISBLANK(INDEX('Policy Characteristics'!G:G,MATCH($C851,'Policy Characteristics'!$C:$C,0))),"",INDEX('Policy Characteristics'!G:G,MATCH($C851,'Policy Characteristics'!$C:$C,0)))</f>
        <v>1</v>
      </c>
      <c r="N851" s="450">
        <f>IF(ISBLANK(INDEX('Policy Characteristics'!H:H,MATCH($C851,'Policy Characteristics'!$C:$C,0))),"",INDEX('Policy Characteristics'!H:H,MATCH($C851,'Policy Characteristics'!$C:$C,0)))</f>
        <v>0.01</v>
      </c>
      <c r="O851" s="427" t="str">
        <f>IF(ISBLANK(INDEX('Policy Characteristics'!I:I,MATCH($C851,'Policy Characteristics'!$C:$C,0))),"",INDEX('Policy Characteristics'!I:I,MATCH($C851,'Policy Characteristics'!$C:$C,0)))</f>
        <v>% of fuel shifted</v>
      </c>
      <c r="P851" s="427" t="str">
        <f>IF(ISBLANK(INDEX('Policy Characteristics'!J:J,MATCH($C851,'Policy Characteristics'!$C:$C,0))),"",INDEX('Policy Characteristics'!J:J,MATCH($C851,'Policy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1" s="427" t="str">
        <f>IF(ISBLANK(INDEX('Policy Characteristics'!K:K,MATCH($C851,'Policy Characteristics'!$C:$C,0))),"",INDEX('Policy Characteristics'!K:K,MATCH($C851,'Policy Characteristics'!$C:$C,0)))</f>
        <v>industry-ag-main.html#fuel-switching</v>
      </c>
      <c r="R851" s="427" t="str">
        <f>IF(ISBLANK(INDEX('Policy Characteristics'!L:L,MATCH($C851,'Policy Characteristics'!$C:$C,0))),"",INDEX('Policy Characteristics'!L:L,MATCH($C851,'Policy Characteristics'!$C:$C,0)))</f>
        <v>industry-elec-and-hydrogen.html</v>
      </c>
    </row>
    <row r="852" spans="1:18" x14ac:dyDescent="0.75">
      <c r="A852" s="427" t="str">
        <f>IF(ISBLANK(INDEX('Policy Characteristics'!A:A,MATCH($C852,'Policy Characteristics'!$C:$C,0))),"",INDEX('Policy Characteristics'!A:A,MATCH($C852,'Policy Characteristics'!$C:$C,0)))</f>
        <v>Industry</v>
      </c>
      <c r="B852" s="427" t="str">
        <f>IF(ISBLANK(INDEX('Policy Characteristics'!B:B,MATCH($C852,'Policy Characteristics'!$C:$C,0))),"",INDEX('Policy Characteristics'!B:B,MATCH($C852,'Policy Characteristics'!$C:$C,0)))</f>
        <v>Electrification + Hydrogen</v>
      </c>
      <c r="C852" s="431" t="str">
        <f t="shared" si="40"/>
        <v>Fraction of Industrial Fuel Use Shifted to Other Fuels</v>
      </c>
      <c r="D852" s="9" t="s">
        <v>3271</v>
      </c>
      <c r="E852" s="53" t="s">
        <v>2838</v>
      </c>
      <c r="F852" s="211" t="s">
        <v>3233</v>
      </c>
      <c r="G852" s="53" t="s">
        <v>3286</v>
      </c>
      <c r="H852" s="54">
        <v>1405</v>
      </c>
      <c r="I852" s="53" t="s">
        <v>46</v>
      </c>
      <c r="J852" s="429" t="str">
        <f>IF(ISBLANK(INDEX('Policy Characteristics'!D:D,MATCH($C852,'Policy Characteristics'!$C:$C,0))),"",INDEX('Policy Characteristics'!D:D,MATCH($C852,'Policy Characteristics'!$C:$C,0)))</f>
        <v>Electrification + Hydrogen</v>
      </c>
      <c r="K852" s="427" t="str">
        <f>IF(ISBLANK(INDEX('Policy Characteristics'!E:E,MATCH($C852,'Policy Characteristics'!$C:$C,0))),"",INDEX('Policy Characteristics'!E:E,MATCH($C852,'Policy Characteristics'!$C:$C,0)))</f>
        <v>indst fuel type shifting</v>
      </c>
      <c r="L852" s="450">
        <f>IF(ISBLANK(INDEX('Policy Characteristics'!F:F,MATCH($C852,'Policy Characteristics'!$C:$C,0))),"",INDEX('Policy Characteristics'!F:F,MATCH($C852,'Policy Characteristics'!$C:$C,0)))</f>
        <v>0</v>
      </c>
      <c r="M852" s="450">
        <f>IF(ISBLANK(INDEX('Policy Characteristics'!G:G,MATCH($C852,'Policy Characteristics'!$C:$C,0))),"",INDEX('Policy Characteristics'!G:G,MATCH($C852,'Policy Characteristics'!$C:$C,0)))</f>
        <v>1</v>
      </c>
      <c r="N852" s="450">
        <f>IF(ISBLANK(INDEX('Policy Characteristics'!H:H,MATCH($C852,'Policy Characteristics'!$C:$C,0))),"",INDEX('Policy Characteristics'!H:H,MATCH($C852,'Policy Characteristics'!$C:$C,0)))</f>
        <v>0.01</v>
      </c>
      <c r="O852" s="427" t="str">
        <f>IF(ISBLANK(INDEX('Policy Characteristics'!I:I,MATCH($C852,'Policy Characteristics'!$C:$C,0))),"",INDEX('Policy Characteristics'!I:I,MATCH($C852,'Policy Characteristics'!$C:$C,0)))</f>
        <v>% of fuel shifted</v>
      </c>
      <c r="P852" s="427" t="str">
        <f>IF(ISBLANK(INDEX('Policy Characteristics'!J:J,MATCH($C852,'Policy Characteristics'!$C:$C,0))),"",INDEX('Policy Characteristics'!J:J,MATCH($C852,'Policy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2" s="427" t="str">
        <f>IF(ISBLANK(INDEX('Policy Characteristics'!K:K,MATCH($C852,'Policy Characteristics'!$C:$C,0))),"",INDEX('Policy Characteristics'!K:K,MATCH($C852,'Policy Characteristics'!$C:$C,0)))</f>
        <v>industry-ag-main.html#fuel-switching</v>
      </c>
      <c r="R852" s="427" t="str">
        <f>IF(ISBLANK(INDEX('Policy Characteristics'!L:L,MATCH($C852,'Policy Characteristics'!$C:$C,0))),"",INDEX('Policy Characteristics'!L:L,MATCH($C852,'Policy Characteristics'!$C:$C,0)))</f>
        <v>industry-elec-and-hydrogen.html</v>
      </c>
    </row>
    <row r="853" spans="1:18" x14ac:dyDescent="0.75">
      <c r="A853" s="427" t="str">
        <f>IF(ISBLANK(INDEX('Policy Characteristics'!A:A,MATCH($C853,'Policy Characteristics'!$C:$C,0))),"",INDEX('Policy Characteristics'!A:A,MATCH($C853,'Policy Characteristics'!$C:$C,0)))</f>
        <v>Industry</v>
      </c>
      <c r="B853" s="427" t="str">
        <f>IF(ISBLANK(INDEX('Policy Characteristics'!B:B,MATCH($C853,'Policy Characteristics'!$C:$C,0))),"",INDEX('Policy Characteristics'!B:B,MATCH($C853,'Policy Characteristics'!$C:$C,0)))</f>
        <v>Electrification + Hydrogen</v>
      </c>
      <c r="C853" s="431" t="str">
        <f t="shared" si="40"/>
        <v>Fraction of Industrial Fuel Use Shifted to Other Fuels</v>
      </c>
      <c r="D853" s="9" t="s">
        <v>3271</v>
      </c>
      <c r="E853" s="53" t="s">
        <v>2839</v>
      </c>
      <c r="F853" s="211" t="s">
        <v>3233</v>
      </c>
      <c r="G853" s="53" t="s">
        <v>3287</v>
      </c>
      <c r="H853" s="54">
        <v>1406</v>
      </c>
      <c r="I853" s="53" t="s">
        <v>46</v>
      </c>
      <c r="J853" s="429" t="str">
        <f>IF(ISBLANK(INDEX('Policy Characteristics'!D:D,MATCH($C853,'Policy Characteristics'!$C:$C,0))),"",INDEX('Policy Characteristics'!D:D,MATCH($C853,'Policy Characteristics'!$C:$C,0)))</f>
        <v>Electrification + Hydrogen</v>
      </c>
      <c r="K853" s="427" t="str">
        <f>IF(ISBLANK(INDEX('Policy Characteristics'!E:E,MATCH($C853,'Policy Characteristics'!$C:$C,0))),"",INDEX('Policy Characteristics'!E:E,MATCH($C853,'Policy Characteristics'!$C:$C,0)))</f>
        <v>indst fuel type shifting</v>
      </c>
      <c r="L853" s="450">
        <f>IF(ISBLANK(INDEX('Policy Characteristics'!F:F,MATCH($C853,'Policy Characteristics'!$C:$C,0))),"",INDEX('Policy Characteristics'!F:F,MATCH($C853,'Policy Characteristics'!$C:$C,0)))</f>
        <v>0</v>
      </c>
      <c r="M853" s="450">
        <f>IF(ISBLANK(INDEX('Policy Characteristics'!G:G,MATCH($C853,'Policy Characteristics'!$C:$C,0))),"",INDEX('Policy Characteristics'!G:G,MATCH($C853,'Policy Characteristics'!$C:$C,0)))</f>
        <v>1</v>
      </c>
      <c r="N853" s="450">
        <f>IF(ISBLANK(INDEX('Policy Characteristics'!H:H,MATCH($C853,'Policy Characteristics'!$C:$C,0))),"",INDEX('Policy Characteristics'!H:H,MATCH($C853,'Policy Characteristics'!$C:$C,0)))</f>
        <v>0.01</v>
      </c>
      <c r="O853" s="427" t="str">
        <f>IF(ISBLANK(INDEX('Policy Characteristics'!I:I,MATCH($C853,'Policy Characteristics'!$C:$C,0))),"",INDEX('Policy Characteristics'!I:I,MATCH($C853,'Policy Characteristics'!$C:$C,0)))</f>
        <v>% of fuel shifted</v>
      </c>
      <c r="P853" s="427" t="str">
        <f>IF(ISBLANK(INDEX('Policy Characteristics'!J:J,MATCH($C853,'Policy Characteristics'!$C:$C,0))),"",INDEX('Policy Characteristics'!J:J,MATCH($C853,'Policy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3" s="427" t="str">
        <f>IF(ISBLANK(INDEX('Policy Characteristics'!K:K,MATCH($C853,'Policy Characteristics'!$C:$C,0))),"",INDEX('Policy Characteristics'!K:K,MATCH($C853,'Policy Characteristics'!$C:$C,0)))</f>
        <v>industry-ag-main.html#fuel-switching</v>
      </c>
      <c r="R853" s="427" t="str">
        <f>IF(ISBLANK(INDEX('Policy Characteristics'!L:L,MATCH($C853,'Policy Characteristics'!$C:$C,0))),"",INDEX('Policy Characteristics'!L:L,MATCH($C853,'Policy Characteristics'!$C:$C,0)))</f>
        <v>industry-elec-and-hydrogen.html</v>
      </c>
    </row>
    <row r="854" spans="1:18" x14ac:dyDescent="0.75">
      <c r="A854" s="427" t="str">
        <f>IF(ISBLANK(INDEX('Policy Characteristics'!A:A,MATCH($C854,'Policy Characteristics'!$C:$C,0))),"",INDEX('Policy Characteristics'!A:A,MATCH($C854,'Policy Characteristics'!$C:$C,0)))</f>
        <v>Industry</v>
      </c>
      <c r="B854" s="427" t="str">
        <f>IF(ISBLANK(INDEX('Policy Characteristics'!B:B,MATCH($C854,'Policy Characteristics'!$C:$C,0))),"",INDEX('Policy Characteristics'!B:B,MATCH($C854,'Policy Characteristics'!$C:$C,0)))</f>
        <v>Electrification + Hydrogen</v>
      </c>
      <c r="C854" s="431" t="str">
        <f t="shared" si="40"/>
        <v>Fraction of Industrial Fuel Use Shifted to Other Fuels</v>
      </c>
      <c r="D854" s="9" t="s">
        <v>3271</v>
      </c>
      <c r="E854" s="53" t="s">
        <v>2836</v>
      </c>
      <c r="F854" s="211" t="s">
        <v>3233</v>
      </c>
      <c r="G854" s="53" t="s">
        <v>3288</v>
      </c>
      <c r="H854" s="54">
        <v>1407</v>
      </c>
      <c r="I854" s="53" t="s">
        <v>45</v>
      </c>
      <c r="J854" s="429" t="str">
        <f>IF(ISBLANK(INDEX('Policy Characteristics'!D:D,MATCH($C854,'Policy Characteristics'!$C:$C,0))),"",INDEX('Policy Characteristics'!D:D,MATCH($C854,'Policy Characteristics'!$C:$C,0)))</f>
        <v>Electrification + Hydrogen</v>
      </c>
      <c r="K854" s="427" t="str">
        <f>IF(ISBLANK(INDEX('Policy Characteristics'!E:E,MATCH($C854,'Policy Characteristics'!$C:$C,0))),"",INDEX('Policy Characteristics'!E:E,MATCH($C854,'Policy Characteristics'!$C:$C,0)))</f>
        <v>indst fuel type shifting</v>
      </c>
      <c r="L854" s="450">
        <f>IF(ISBLANK(INDEX('Policy Characteristics'!F:F,MATCH($C854,'Policy Characteristics'!$C:$C,0))),"",INDEX('Policy Characteristics'!F:F,MATCH($C854,'Policy Characteristics'!$C:$C,0)))</f>
        <v>0</v>
      </c>
      <c r="M854" s="450">
        <f>IF(ISBLANK(INDEX('Policy Characteristics'!G:G,MATCH($C854,'Policy Characteristics'!$C:$C,0))),"",INDEX('Policy Characteristics'!G:G,MATCH($C854,'Policy Characteristics'!$C:$C,0)))</f>
        <v>1</v>
      </c>
      <c r="N854" s="450">
        <f>IF(ISBLANK(INDEX('Policy Characteristics'!H:H,MATCH($C854,'Policy Characteristics'!$C:$C,0))),"",INDEX('Policy Characteristics'!H:H,MATCH($C854,'Policy Characteristics'!$C:$C,0)))</f>
        <v>0.01</v>
      </c>
      <c r="O854" s="427" t="str">
        <f>IF(ISBLANK(INDEX('Policy Characteristics'!I:I,MATCH($C854,'Policy Characteristics'!$C:$C,0))),"",INDEX('Policy Characteristics'!I:I,MATCH($C854,'Policy Characteristics'!$C:$C,0)))</f>
        <v>% of fuel shifted</v>
      </c>
      <c r="P854" s="427" t="str">
        <f>IF(ISBLANK(INDEX('Policy Characteristics'!J:J,MATCH($C854,'Policy Characteristics'!$C:$C,0))),"",INDEX('Policy Characteristics'!J:J,MATCH($C854,'Policy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4" s="427" t="str">
        <f>IF(ISBLANK(INDEX('Policy Characteristics'!K:K,MATCH($C854,'Policy Characteristics'!$C:$C,0))),"",INDEX('Policy Characteristics'!K:K,MATCH($C854,'Policy Characteristics'!$C:$C,0)))</f>
        <v>industry-ag-main.html#fuel-switching</v>
      </c>
      <c r="R854" s="427" t="str">
        <f>IF(ISBLANK(INDEX('Policy Characteristics'!L:L,MATCH($C854,'Policy Characteristics'!$C:$C,0))),"",INDEX('Policy Characteristics'!L:L,MATCH($C854,'Policy Characteristics'!$C:$C,0)))</f>
        <v>industry-elec-and-hydrogen.html</v>
      </c>
    </row>
    <row r="855" spans="1:18" x14ac:dyDescent="0.75">
      <c r="A855" s="427" t="str">
        <f>IF(ISBLANK(INDEX('Policy Characteristics'!A:A,MATCH($C855,'Policy Characteristics'!$C:$C,0))),"",INDEX('Policy Characteristics'!A:A,MATCH($C855,'Policy Characteristics'!$C:$C,0)))</f>
        <v>Industry</v>
      </c>
      <c r="B855" s="427" t="str">
        <f>IF(ISBLANK(INDEX('Policy Characteristics'!B:B,MATCH($C855,'Policy Characteristics'!$C:$C,0))),"",INDEX('Policy Characteristics'!B:B,MATCH($C855,'Policy Characteristics'!$C:$C,0)))</f>
        <v>Electrification + Hydrogen</v>
      </c>
      <c r="C855" s="431" t="str">
        <f t="shared" si="40"/>
        <v>Fraction of Industrial Fuel Use Shifted to Other Fuels</v>
      </c>
      <c r="D855" s="9" t="s">
        <v>3272</v>
      </c>
      <c r="E855" s="53" t="s">
        <v>2480</v>
      </c>
      <c r="F855" s="211" t="s">
        <v>3234</v>
      </c>
      <c r="G855" s="53" t="s">
        <v>3279</v>
      </c>
      <c r="H855" s="54">
        <v>1408</v>
      </c>
      <c r="I855" s="53" t="s">
        <v>45</v>
      </c>
      <c r="J855" s="429" t="str">
        <f>IF(ISBLANK(INDEX('Policy Characteristics'!D:D,MATCH($C855,'Policy Characteristics'!$C:$C,0))),"",INDEX('Policy Characteristics'!D:D,MATCH($C855,'Policy Characteristics'!$C:$C,0)))</f>
        <v>Electrification + Hydrogen</v>
      </c>
      <c r="K855" s="427" t="str">
        <f>IF(ISBLANK(INDEX('Policy Characteristics'!E:E,MATCH($C855,'Policy Characteristics'!$C:$C,0))),"",INDEX('Policy Characteristics'!E:E,MATCH($C855,'Policy Characteristics'!$C:$C,0)))</f>
        <v>indst fuel type shifting</v>
      </c>
      <c r="L855" s="450">
        <f>IF(ISBLANK(INDEX('Policy Characteristics'!F:F,MATCH($C855,'Policy Characteristics'!$C:$C,0))),"",INDEX('Policy Characteristics'!F:F,MATCH($C855,'Policy Characteristics'!$C:$C,0)))</f>
        <v>0</v>
      </c>
      <c r="M855" s="450">
        <f>IF(ISBLANK(INDEX('Policy Characteristics'!G:G,MATCH($C855,'Policy Characteristics'!$C:$C,0))),"",INDEX('Policy Characteristics'!G:G,MATCH($C855,'Policy Characteristics'!$C:$C,0)))</f>
        <v>1</v>
      </c>
      <c r="N855" s="450">
        <f>IF(ISBLANK(INDEX('Policy Characteristics'!H:H,MATCH($C855,'Policy Characteristics'!$C:$C,0))),"",INDEX('Policy Characteristics'!H:H,MATCH($C855,'Policy Characteristics'!$C:$C,0)))</f>
        <v>0.01</v>
      </c>
      <c r="O855" s="427" t="str">
        <f>IF(ISBLANK(INDEX('Policy Characteristics'!I:I,MATCH($C855,'Policy Characteristics'!$C:$C,0))),"",INDEX('Policy Characteristics'!I:I,MATCH($C855,'Policy Characteristics'!$C:$C,0)))</f>
        <v>% of fuel shifted</v>
      </c>
      <c r="P855" s="427" t="str">
        <f>IF(ISBLANK(INDEX('Policy Characteristics'!J:J,MATCH($C855,'Policy Characteristics'!$C:$C,0))),"",INDEX('Policy Characteristics'!J:J,MATCH($C855,'Policy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5" s="427" t="str">
        <f>IF(ISBLANK(INDEX('Policy Characteristics'!K:K,MATCH($C855,'Policy Characteristics'!$C:$C,0))),"",INDEX('Policy Characteristics'!K:K,MATCH($C855,'Policy Characteristics'!$C:$C,0)))</f>
        <v>industry-ag-main.html#fuel-switching</v>
      </c>
      <c r="R855" s="427" t="str">
        <f>IF(ISBLANK(INDEX('Policy Characteristics'!L:L,MATCH($C855,'Policy Characteristics'!$C:$C,0))),"",INDEX('Policy Characteristics'!L:L,MATCH($C855,'Policy Characteristics'!$C:$C,0)))</f>
        <v>industry-elec-and-hydrogen.html</v>
      </c>
    </row>
    <row r="856" spans="1:18" x14ac:dyDescent="0.75">
      <c r="A856" s="427" t="str">
        <f>IF(ISBLANK(INDEX('Policy Characteristics'!A:A,MATCH($C856,'Policy Characteristics'!$C:$C,0))),"",INDEX('Policy Characteristics'!A:A,MATCH($C856,'Policy Characteristics'!$C:$C,0)))</f>
        <v>Industry</v>
      </c>
      <c r="B856" s="427" t="str">
        <f>IF(ISBLANK(INDEX('Policy Characteristics'!B:B,MATCH($C856,'Policy Characteristics'!$C:$C,0))),"",INDEX('Policy Characteristics'!B:B,MATCH($C856,'Policy Characteristics'!$C:$C,0)))</f>
        <v>Electrification + Hydrogen</v>
      </c>
      <c r="C856" s="431" t="str">
        <f t="shared" si="40"/>
        <v>Fraction of Industrial Fuel Use Shifted to Other Fuels</v>
      </c>
      <c r="D856" s="9" t="s">
        <v>3272</v>
      </c>
      <c r="E856" s="53" t="s">
        <v>2481</v>
      </c>
      <c r="F856" s="211" t="s">
        <v>3234</v>
      </c>
      <c r="G856" s="53" t="s">
        <v>3280</v>
      </c>
      <c r="H856" s="54">
        <v>1409</v>
      </c>
      <c r="I856" s="53" t="s">
        <v>46</v>
      </c>
      <c r="J856" s="429" t="str">
        <f>IF(ISBLANK(INDEX('Policy Characteristics'!D:D,MATCH($C856,'Policy Characteristics'!$C:$C,0))),"",INDEX('Policy Characteristics'!D:D,MATCH($C856,'Policy Characteristics'!$C:$C,0)))</f>
        <v>Electrification + Hydrogen</v>
      </c>
      <c r="K856" s="427" t="str">
        <f>IF(ISBLANK(INDEX('Policy Characteristics'!E:E,MATCH($C856,'Policy Characteristics'!$C:$C,0))),"",INDEX('Policy Characteristics'!E:E,MATCH($C856,'Policy Characteristics'!$C:$C,0)))</f>
        <v>indst fuel type shifting</v>
      </c>
      <c r="L856" s="450">
        <f>IF(ISBLANK(INDEX('Policy Characteristics'!F:F,MATCH($C856,'Policy Characteristics'!$C:$C,0))),"",INDEX('Policy Characteristics'!F:F,MATCH($C856,'Policy Characteristics'!$C:$C,0)))</f>
        <v>0</v>
      </c>
      <c r="M856" s="450">
        <f>IF(ISBLANK(INDEX('Policy Characteristics'!G:G,MATCH($C856,'Policy Characteristics'!$C:$C,0))),"",INDEX('Policy Characteristics'!G:G,MATCH($C856,'Policy Characteristics'!$C:$C,0)))</f>
        <v>1</v>
      </c>
      <c r="N856" s="450">
        <f>IF(ISBLANK(INDEX('Policy Characteristics'!H:H,MATCH($C856,'Policy Characteristics'!$C:$C,0))),"",INDEX('Policy Characteristics'!H:H,MATCH($C856,'Policy Characteristics'!$C:$C,0)))</f>
        <v>0.01</v>
      </c>
      <c r="O856" s="427" t="str">
        <f>IF(ISBLANK(INDEX('Policy Characteristics'!I:I,MATCH($C856,'Policy Characteristics'!$C:$C,0))),"",INDEX('Policy Characteristics'!I:I,MATCH($C856,'Policy Characteristics'!$C:$C,0)))</f>
        <v>% of fuel shifted</v>
      </c>
      <c r="P856" s="427" t="str">
        <f>IF(ISBLANK(INDEX('Policy Characteristics'!J:J,MATCH($C856,'Policy Characteristics'!$C:$C,0))),"",INDEX('Policy Characteristics'!J:J,MATCH($C856,'Policy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6" s="427" t="str">
        <f>IF(ISBLANK(INDEX('Policy Characteristics'!K:K,MATCH($C856,'Policy Characteristics'!$C:$C,0))),"",INDEX('Policy Characteristics'!K:K,MATCH($C856,'Policy Characteristics'!$C:$C,0)))</f>
        <v>industry-ag-main.html#fuel-switching</v>
      </c>
      <c r="R856" s="427" t="str">
        <f>IF(ISBLANK(INDEX('Policy Characteristics'!L:L,MATCH($C856,'Policy Characteristics'!$C:$C,0))),"",INDEX('Policy Characteristics'!L:L,MATCH($C856,'Policy Characteristics'!$C:$C,0)))</f>
        <v>industry-elec-and-hydrogen.html</v>
      </c>
    </row>
    <row r="857" spans="1:18" x14ac:dyDescent="0.75">
      <c r="A857" s="427" t="str">
        <f>IF(ISBLANK(INDEX('Policy Characteristics'!A:A,MATCH($C857,'Policy Characteristics'!$C:$C,0))),"",INDEX('Policy Characteristics'!A:A,MATCH($C857,'Policy Characteristics'!$C:$C,0)))</f>
        <v>Industry</v>
      </c>
      <c r="B857" s="427" t="str">
        <f>IF(ISBLANK(INDEX('Policy Characteristics'!B:B,MATCH($C857,'Policy Characteristics'!$C:$C,0))),"",INDEX('Policy Characteristics'!B:B,MATCH($C857,'Policy Characteristics'!$C:$C,0)))</f>
        <v>Electrification + Hydrogen</v>
      </c>
      <c r="C857" s="431" t="str">
        <f t="shared" si="40"/>
        <v>Fraction of Industrial Fuel Use Shifted to Other Fuels</v>
      </c>
      <c r="D857" s="9" t="s">
        <v>3272</v>
      </c>
      <c r="E857" s="53" t="s">
        <v>2482</v>
      </c>
      <c r="F857" s="211" t="s">
        <v>3234</v>
      </c>
      <c r="G857" s="53" t="s">
        <v>3281</v>
      </c>
      <c r="H857" s="54">
        <v>1410</v>
      </c>
      <c r="I857" s="53" t="s">
        <v>46</v>
      </c>
      <c r="J857" s="429" t="str">
        <f>IF(ISBLANK(INDEX('Policy Characteristics'!D:D,MATCH($C857,'Policy Characteristics'!$C:$C,0))),"",INDEX('Policy Characteristics'!D:D,MATCH($C857,'Policy Characteristics'!$C:$C,0)))</f>
        <v>Electrification + Hydrogen</v>
      </c>
      <c r="K857" s="427" t="str">
        <f>IF(ISBLANK(INDEX('Policy Characteristics'!E:E,MATCH($C857,'Policy Characteristics'!$C:$C,0))),"",INDEX('Policy Characteristics'!E:E,MATCH($C857,'Policy Characteristics'!$C:$C,0)))</f>
        <v>indst fuel type shifting</v>
      </c>
      <c r="L857" s="450">
        <f>IF(ISBLANK(INDEX('Policy Characteristics'!F:F,MATCH($C857,'Policy Characteristics'!$C:$C,0))),"",INDEX('Policy Characteristics'!F:F,MATCH($C857,'Policy Characteristics'!$C:$C,0)))</f>
        <v>0</v>
      </c>
      <c r="M857" s="450">
        <f>IF(ISBLANK(INDEX('Policy Characteristics'!G:G,MATCH($C857,'Policy Characteristics'!$C:$C,0))),"",INDEX('Policy Characteristics'!G:G,MATCH($C857,'Policy Characteristics'!$C:$C,0)))</f>
        <v>1</v>
      </c>
      <c r="N857" s="450">
        <f>IF(ISBLANK(INDEX('Policy Characteristics'!H:H,MATCH($C857,'Policy Characteristics'!$C:$C,0))),"",INDEX('Policy Characteristics'!H:H,MATCH($C857,'Policy Characteristics'!$C:$C,0)))</f>
        <v>0.01</v>
      </c>
      <c r="O857" s="427" t="str">
        <f>IF(ISBLANK(INDEX('Policy Characteristics'!I:I,MATCH($C857,'Policy Characteristics'!$C:$C,0))),"",INDEX('Policy Characteristics'!I:I,MATCH($C857,'Policy Characteristics'!$C:$C,0)))</f>
        <v>% of fuel shifted</v>
      </c>
      <c r="P857" s="427" t="str">
        <f>IF(ISBLANK(INDEX('Policy Characteristics'!J:J,MATCH($C857,'Policy Characteristics'!$C:$C,0))),"",INDEX('Policy Characteristics'!J:J,MATCH($C857,'Policy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7" s="427" t="str">
        <f>IF(ISBLANK(INDEX('Policy Characteristics'!K:K,MATCH($C857,'Policy Characteristics'!$C:$C,0))),"",INDEX('Policy Characteristics'!K:K,MATCH($C857,'Policy Characteristics'!$C:$C,0)))</f>
        <v>industry-ag-main.html#fuel-switching</v>
      </c>
      <c r="R857" s="427" t="str">
        <f>IF(ISBLANK(INDEX('Policy Characteristics'!L:L,MATCH($C857,'Policy Characteristics'!$C:$C,0))),"",INDEX('Policy Characteristics'!L:L,MATCH($C857,'Policy Characteristics'!$C:$C,0)))</f>
        <v>industry-elec-and-hydrogen.html</v>
      </c>
    </row>
    <row r="858" spans="1:18" x14ac:dyDescent="0.75">
      <c r="A858" s="427" t="str">
        <f>IF(ISBLANK(INDEX('Policy Characteristics'!A:A,MATCH($C858,'Policy Characteristics'!$C:$C,0))),"",INDEX('Policy Characteristics'!A:A,MATCH($C858,'Policy Characteristics'!$C:$C,0)))</f>
        <v>Industry</v>
      </c>
      <c r="B858" s="427" t="str">
        <f>IF(ISBLANK(INDEX('Policy Characteristics'!B:B,MATCH($C858,'Policy Characteristics'!$C:$C,0))),"",INDEX('Policy Characteristics'!B:B,MATCH($C858,'Policy Characteristics'!$C:$C,0)))</f>
        <v>Electrification + Hydrogen</v>
      </c>
      <c r="C858" s="431" t="str">
        <f t="shared" si="40"/>
        <v>Fraction of Industrial Fuel Use Shifted to Other Fuels</v>
      </c>
      <c r="D858" s="9" t="s">
        <v>3272</v>
      </c>
      <c r="E858" s="53" t="s">
        <v>2483</v>
      </c>
      <c r="F858" s="211" t="s">
        <v>3234</v>
      </c>
      <c r="G858" s="53" t="s">
        <v>3282</v>
      </c>
      <c r="H858" s="54">
        <v>1411</v>
      </c>
      <c r="I858" s="53" t="s">
        <v>46</v>
      </c>
      <c r="J858" s="429" t="str">
        <f>IF(ISBLANK(INDEX('Policy Characteristics'!D:D,MATCH($C858,'Policy Characteristics'!$C:$C,0))),"",INDEX('Policy Characteristics'!D:D,MATCH($C858,'Policy Characteristics'!$C:$C,0)))</f>
        <v>Electrification + Hydrogen</v>
      </c>
      <c r="K858" s="427" t="str">
        <f>IF(ISBLANK(INDEX('Policy Characteristics'!E:E,MATCH($C858,'Policy Characteristics'!$C:$C,0))),"",INDEX('Policy Characteristics'!E:E,MATCH($C858,'Policy Characteristics'!$C:$C,0)))</f>
        <v>indst fuel type shifting</v>
      </c>
      <c r="L858" s="450">
        <f>IF(ISBLANK(INDEX('Policy Characteristics'!F:F,MATCH($C858,'Policy Characteristics'!$C:$C,0))),"",INDEX('Policy Characteristics'!F:F,MATCH($C858,'Policy Characteristics'!$C:$C,0)))</f>
        <v>0</v>
      </c>
      <c r="M858" s="450">
        <f>IF(ISBLANK(INDEX('Policy Characteristics'!G:G,MATCH($C858,'Policy Characteristics'!$C:$C,0))),"",INDEX('Policy Characteristics'!G:G,MATCH($C858,'Policy Characteristics'!$C:$C,0)))</f>
        <v>1</v>
      </c>
      <c r="N858" s="450">
        <f>IF(ISBLANK(INDEX('Policy Characteristics'!H:H,MATCH($C858,'Policy Characteristics'!$C:$C,0))),"",INDEX('Policy Characteristics'!H:H,MATCH($C858,'Policy Characteristics'!$C:$C,0)))</f>
        <v>0.01</v>
      </c>
      <c r="O858" s="427" t="str">
        <f>IF(ISBLANK(INDEX('Policy Characteristics'!I:I,MATCH($C858,'Policy Characteristics'!$C:$C,0))),"",INDEX('Policy Characteristics'!I:I,MATCH($C858,'Policy Characteristics'!$C:$C,0)))</f>
        <v>% of fuel shifted</v>
      </c>
      <c r="P858" s="427" t="str">
        <f>IF(ISBLANK(INDEX('Policy Characteristics'!J:J,MATCH($C858,'Policy Characteristics'!$C:$C,0))),"",INDEX('Policy Characteristics'!J:J,MATCH($C858,'Policy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8" s="427" t="str">
        <f>IF(ISBLANK(INDEX('Policy Characteristics'!K:K,MATCH($C858,'Policy Characteristics'!$C:$C,0))),"",INDEX('Policy Characteristics'!K:K,MATCH($C858,'Policy Characteristics'!$C:$C,0)))</f>
        <v>industry-ag-main.html#fuel-switching</v>
      </c>
      <c r="R858" s="427" t="str">
        <f>IF(ISBLANK(INDEX('Policy Characteristics'!L:L,MATCH($C858,'Policy Characteristics'!$C:$C,0))),"",INDEX('Policy Characteristics'!L:L,MATCH($C858,'Policy Characteristics'!$C:$C,0)))</f>
        <v>industry-elec-and-hydrogen.html</v>
      </c>
    </row>
    <row r="859" spans="1:18" x14ac:dyDescent="0.75">
      <c r="A859" s="427" t="str">
        <f>IF(ISBLANK(INDEX('Policy Characteristics'!A:A,MATCH($C859,'Policy Characteristics'!$C:$C,0))),"",INDEX('Policy Characteristics'!A:A,MATCH($C859,'Policy Characteristics'!$C:$C,0)))</f>
        <v>Industry</v>
      </c>
      <c r="B859" s="427" t="str">
        <f>IF(ISBLANK(INDEX('Policy Characteristics'!B:B,MATCH($C859,'Policy Characteristics'!$C:$C,0))),"",INDEX('Policy Characteristics'!B:B,MATCH($C859,'Policy Characteristics'!$C:$C,0)))</f>
        <v>Electrification + Hydrogen</v>
      </c>
      <c r="C859" s="431" t="str">
        <f t="shared" si="40"/>
        <v>Fraction of Industrial Fuel Use Shifted to Other Fuels</v>
      </c>
      <c r="D859" s="9" t="s">
        <v>3272</v>
      </c>
      <c r="E859" s="53" t="s">
        <v>2484</v>
      </c>
      <c r="F859" s="211" t="s">
        <v>3234</v>
      </c>
      <c r="G859" s="53" t="s">
        <v>3283</v>
      </c>
      <c r="H859" s="54">
        <v>1412</v>
      </c>
      <c r="I859" s="53" t="s">
        <v>46</v>
      </c>
      <c r="J859" s="429" t="str">
        <f>IF(ISBLANK(INDEX('Policy Characteristics'!D:D,MATCH($C859,'Policy Characteristics'!$C:$C,0))),"",INDEX('Policy Characteristics'!D:D,MATCH($C859,'Policy Characteristics'!$C:$C,0)))</f>
        <v>Electrification + Hydrogen</v>
      </c>
      <c r="K859" s="427" t="str">
        <f>IF(ISBLANK(INDEX('Policy Characteristics'!E:E,MATCH($C859,'Policy Characteristics'!$C:$C,0))),"",INDEX('Policy Characteristics'!E:E,MATCH($C859,'Policy Characteristics'!$C:$C,0)))</f>
        <v>indst fuel type shifting</v>
      </c>
      <c r="L859" s="450">
        <f>IF(ISBLANK(INDEX('Policy Characteristics'!F:F,MATCH($C859,'Policy Characteristics'!$C:$C,0))),"",INDEX('Policy Characteristics'!F:F,MATCH($C859,'Policy Characteristics'!$C:$C,0)))</f>
        <v>0</v>
      </c>
      <c r="M859" s="450">
        <f>IF(ISBLANK(INDEX('Policy Characteristics'!G:G,MATCH($C859,'Policy Characteristics'!$C:$C,0))),"",INDEX('Policy Characteristics'!G:G,MATCH($C859,'Policy Characteristics'!$C:$C,0)))</f>
        <v>1</v>
      </c>
      <c r="N859" s="450">
        <f>IF(ISBLANK(INDEX('Policy Characteristics'!H:H,MATCH($C859,'Policy Characteristics'!$C:$C,0))),"",INDEX('Policy Characteristics'!H:H,MATCH($C859,'Policy Characteristics'!$C:$C,0)))</f>
        <v>0.01</v>
      </c>
      <c r="O859" s="427" t="str">
        <f>IF(ISBLANK(INDEX('Policy Characteristics'!I:I,MATCH($C859,'Policy Characteristics'!$C:$C,0))),"",INDEX('Policy Characteristics'!I:I,MATCH($C859,'Policy Characteristics'!$C:$C,0)))</f>
        <v>% of fuel shifted</v>
      </c>
      <c r="P859" s="427" t="str">
        <f>IF(ISBLANK(INDEX('Policy Characteristics'!J:J,MATCH($C859,'Policy Characteristics'!$C:$C,0))),"",INDEX('Policy Characteristics'!J:J,MATCH($C859,'Policy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9" s="427" t="str">
        <f>IF(ISBLANK(INDEX('Policy Characteristics'!K:K,MATCH($C859,'Policy Characteristics'!$C:$C,0))),"",INDEX('Policy Characteristics'!K:K,MATCH($C859,'Policy Characteristics'!$C:$C,0)))</f>
        <v>industry-ag-main.html#fuel-switching</v>
      </c>
      <c r="R859" s="427" t="str">
        <f>IF(ISBLANK(INDEX('Policy Characteristics'!L:L,MATCH($C859,'Policy Characteristics'!$C:$C,0))),"",INDEX('Policy Characteristics'!L:L,MATCH($C859,'Policy Characteristics'!$C:$C,0)))</f>
        <v>industry-elec-and-hydrogen.html</v>
      </c>
    </row>
    <row r="860" spans="1:18" x14ac:dyDescent="0.75">
      <c r="A860" s="427" t="str">
        <f>IF(ISBLANK(INDEX('Policy Characteristics'!A:A,MATCH($C860,'Policy Characteristics'!$C:$C,0))),"",INDEX('Policy Characteristics'!A:A,MATCH($C860,'Policy Characteristics'!$C:$C,0)))</f>
        <v>Industry</v>
      </c>
      <c r="B860" s="427" t="str">
        <f>IF(ISBLANK(INDEX('Policy Characteristics'!B:B,MATCH($C860,'Policy Characteristics'!$C:$C,0))),"",INDEX('Policy Characteristics'!B:B,MATCH($C860,'Policy Characteristics'!$C:$C,0)))</f>
        <v>Electrification + Hydrogen</v>
      </c>
      <c r="C860" s="431" t="str">
        <f t="shared" si="40"/>
        <v>Fraction of Industrial Fuel Use Shifted to Other Fuels</v>
      </c>
      <c r="D860" s="9" t="s">
        <v>3272</v>
      </c>
      <c r="E860" s="53" t="s">
        <v>2485</v>
      </c>
      <c r="F860" s="211" t="s">
        <v>3234</v>
      </c>
      <c r="G860" s="53" t="s">
        <v>3284</v>
      </c>
      <c r="H860" s="54">
        <v>1413</v>
      </c>
      <c r="I860" s="53" t="s">
        <v>46</v>
      </c>
      <c r="J860" s="429" t="str">
        <f>IF(ISBLANK(INDEX('Policy Characteristics'!D:D,MATCH($C860,'Policy Characteristics'!$C:$C,0))),"",INDEX('Policy Characteristics'!D:D,MATCH($C860,'Policy Characteristics'!$C:$C,0)))</f>
        <v>Electrification + Hydrogen</v>
      </c>
      <c r="K860" s="427" t="str">
        <f>IF(ISBLANK(INDEX('Policy Characteristics'!E:E,MATCH($C860,'Policy Characteristics'!$C:$C,0))),"",INDEX('Policy Characteristics'!E:E,MATCH($C860,'Policy Characteristics'!$C:$C,0)))</f>
        <v>indst fuel type shifting</v>
      </c>
      <c r="L860" s="450">
        <f>IF(ISBLANK(INDEX('Policy Characteristics'!F:F,MATCH($C860,'Policy Characteristics'!$C:$C,0))),"",INDEX('Policy Characteristics'!F:F,MATCH($C860,'Policy Characteristics'!$C:$C,0)))</f>
        <v>0</v>
      </c>
      <c r="M860" s="450">
        <f>IF(ISBLANK(INDEX('Policy Characteristics'!G:G,MATCH($C860,'Policy Characteristics'!$C:$C,0))),"",INDEX('Policy Characteristics'!G:G,MATCH($C860,'Policy Characteristics'!$C:$C,0)))</f>
        <v>1</v>
      </c>
      <c r="N860" s="450">
        <f>IF(ISBLANK(INDEX('Policy Characteristics'!H:H,MATCH($C860,'Policy Characteristics'!$C:$C,0))),"",INDEX('Policy Characteristics'!H:H,MATCH($C860,'Policy Characteristics'!$C:$C,0)))</f>
        <v>0.01</v>
      </c>
      <c r="O860" s="427" t="str">
        <f>IF(ISBLANK(INDEX('Policy Characteristics'!I:I,MATCH($C860,'Policy Characteristics'!$C:$C,0))),"",INDEX('Policy Characteristics'!I:I,MATCH($C860,'Policy Characteristics'!$C:$C,0)))</f>
        <v>% of fuel shifted</v>
      </c>
      <c r="P860" s="427" t="str">
        <f>IF(ISBLANK(INDEX('Policy Characteristics'!J:J,MATCH($C860,'Policy Characteristics'!$C:$C,0))),"",INDEX('Policy Characteristics'!J:J,MATCH($C860,'Policy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0" s="427" t="str">
        <f>IF(ISBLANK(INDEX('Policy Characteristics'!K:K,MATCH($C860,'Policy Characteristics'!$C:$C,0))),"",INDEX('Policy Characteristics'!K:K,MATCH($C860,'Policy Characteristics'!$C:$C,0)))</f>
        <v>industry-ag-main.html#fuel-switching</v>
      </c>
      <c r="R860" s="427" t="str">
        <f>IF(ISBLANK(INDEX('Policy Characteristics'!L:L,MATCH($C860,'Policy Characteristics'!$C:$C,0))),"",INDEX('Policy Characteristics'!L:L,MATCH($C860,'Policy Characteristics'!$C:$C,0)))</f>
        <v>industry-elec-and-hydrogen.html</v>
      </c>
    </row>
    <row r="861" spans="1:18" x14ac:dyDescent="0.75">
      <c r="A861" s="427" t="str">
        <f>IF(ISBLANK(INDEX('Policy Characteristics'!A:A,MATCH($C861,'Policy Characteristics'!$C:$C,0))),"",INDEX('Policy Characteristics'!A:A,MATCH($C861,'Policy Characteristics'!$C:$C,0)))</f>
        <v>Industry</v>
      </c>
      <c r="B861" s="427" t="str">
        <f>IF(ISBLANK(INDEX('Policy Characteristics'!B:B,MATCH($C861,'Policy Characteristics'!$C:$C,0))),"",INDEX('Policy Characteristics'!B:B,MATCH($C861,'Policy Characteristics'!$C:$C,0)))</f>
        <v>Electrification + Hydrogen</v>
      </c>
      <c r="C861" s="431" t="str">
        <f t="shared" si="40"/>
        <v>Fraction of Industrial Fuel Use Shifted to Other Fuels</v>
      </c>
      <c r="D861" s="9" t="s">
        <v>3272</v>
      </c>
      <c r="E861" s="53" t="s">
        <v>2837</v>
      </c>
      <c r="F861" s="211" t="s">
        <v>3234</v>
      </c>
      <c r="G861" s="53" t="s">
        <v>3285</v>
      </c>
      <c r="H861" s="54">
        <v>1414</v>
      </c>
      <c r="I861" s="53" t="s">
        <v>46</v>
      </c>
      <c r="J861" s="429" t="str">
        <f>IF(ISBLANK(INDEX('Policy Characteristics'!D:D,MATCH($C861,'Policy Characteristics'!$C:$C,0))),"",INDEX('Policy Characteristics'!D:D,MATCH($C861,'Policy Characteristics'!$C:$C,0)))</f>
        <v>Electrification + Hydrogen</v>
      </c>
      <c r="K861" s="427" t="str">
        <f>IF(ISBLANK(INDEX('Policy Characteristics'!E:E,MATCH($C861,'Policy Characteristics'!$C:$C,0))),"",INDEX('Policy Characteristics'!E:E,MATCH($C861,'Policy Characteristics'!$C:$C,0)))</f>
        <v>indst fuel type shifting</v>
      </c>
      <c r="L861" s="450">
        <f>IF(ISBLANK(INDEX('Policy Characteristics'!F:F,MATCH($C861,'Policy Characteristics'!$C:$C,0))),"",INDEX('Policy Characteristics'!F:F,MATCH($C861,'Policy Characteristics'!$C:$C,0)))</f>
        <v>0</v>
      </c>
      <c r="M861" s="450">
        <f>IF(ISBLANK(INDEX('Policy Characteristics'!G:G,MATCH($C861,'Policy Characteristics'!$C:$C,0))),"",INDEX('Policy Characteristics'!G:G,MATCH($C861,'Policy Characteristics'!$C:$C,0)))</f>
        <v>1</v>
      </c>
      <c r="N861" s="450">
        <f>IF(ISBLANK(INDEX('Policy Characteristics'!H:H,MATCH($C861,'Policy Characteristics'!$C:$C,0))),"",INDEX('Policy Characteristics'!H:H,MATCH($C861,'Policy Characteristics'!$C:$C,0)))</f>
        <v>0.01</v>
      </c>
      <c r="O861" s="427" t="str">
        <f>IF(ISBLANK(INDEX('Policy Characteristics'!I:I,MATCH($C861,'Policy Characteristics'!$C:$C,0))),"",INDEX('Policy Characteristics'!I:I,MATCH($C861,'Policy Characteristics'!$C:$C,0)))</f>
        <v>% of fuel shifted</v>
      </c>
      <c r="P861" s="427" t="str">
        <f>IF(ISBLANK(INDEX('Policy Characteristics'!J:J,MATCH($C861,'Policy Characteristics'!$C:$C,0))),"",INDEX('Policy Characteristics'!J:J,MATCH($C861,'Policy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1" s="427" t="str">
        <f>IF(ISBLANK(INDEX('Policy Characteristics'!K:K,MATCH($C861,'Policy Characteristics'!$C:$C,0))),"",INDEX('Policy Characteristics'!K:K,MATCH($C861,'Policy Characteristics'!$C:$C,0)))</f>
        <v>industry-ag-main.html#fuel-switching</v>
      </c>
      <c r="R861" s="427" t="str">
        <f>IF(ISBLANK(INDEX('Policy Characteristics'!L:L,MATCH($C861,'Policy Characteristics'!$C:$C,0))),"",INDEX('Policy Characteristics'!L:L,MATCH($C861,'Policy Characteristics'!$C:$C,0)))</f>
        <v>industry-elec-and-hydrogen.html</v>
      </c>
    </row>
    <row r="862" spans="1:18" x14ac:dyDescent="0.75">
      <c r="A862" s="427" t="str">
        <f>IF(ISBLANK(INDEX('Policy Characteristics'!A:A,MATCH($C862,'Policy Characteristics'!$C:$C,0))),"",INDEX('Policy Characteristics'!A:A,MATCH($C862,'Policy Characteristics'!$C:$C,0)))</f>
        <v>Industry</v>
      </c>
      <c r="B862" s="427" t="str">
        <f>IF(ISBLANK(INDEX('Policy Characteristics'!B:B,MATCH($C862,'Policy Characteristics'!$C:$C,0))),"",INDEX('Policy Characteristics'!B:B,MATCH($C862,'Policy Characteristics'!$C:$C,0)))</f>
        <v>Electrification + Hydrogen</v>
      </c>
      <c r="C862" s="431" t="str">
        <f t="shared" si="40"/>
        <v>Fraction of Industrial Fuel Use Shifted to Other Fuels</v>
      </c>
      <c r="D862" s="9" t="s">
        <v>3272</v>
      </c>
      <c r="E862" s="53" t="s">
        <v>2838</v>
      </c>
      <c r="F862" s="211" t="s">
        <v>3234</v>
      </c>
      <c r="G862" s="53" t="s">
        <v>3286</v>
      </c>
      <c r="H862" s="54">
        <v>1415</v>
      </c>
      <c r="I862" s="53" t="s">
        <v>46</v>
      </c>
      <c r="J862" s="429" t="str">
        <f>IF(ISBLANK(INDEX('Policy Characteristics'!D:D,MATCH($C862,'Policy Characteristics'!$C:$C,0))),"",INDEX('Policy Characteristics'!D:D,MATCH($C862,'Policy Characteristics'!$C:$C,0)))</f>
        <v>Electrification + Hydrogen</v>
      </c>
      <c r="K862" s="427" t="str">
        <f>IF(ISBLANK(INDEX('Policy Characteristics'!E:E,MATCH($C862,'Policy Characteristics'!$C:$C,0))),"",INDEX('Policy Characteristics'!E:E,MATCH($C862,'Policy Characteristics'!$C:$C,0)))</f>
        <v>indst fuel type shifting</v>
      </c>
      <c r="L862" s="450">
        <f>IF(ISBLANK(INDEX('Policy Characteristics'!F:F,MATCH($C862,'Policy Characteristics'!$C:$C,0))),"",INDEX('Policy Characteristics'!F:F,MATCH($C862,'Policy Characteristics'!$C:$C,0)))</f>
        <v>0</v>
      </c>
      <c r="M862" s="450">
        <f>IF(ISBLANK(INDEX('Policy Characteristics'!G:G,MATCH($C862,'Policy Characteristics'!$C:$C,0))),"",INDEX('Policy Characteristics'!G:G,MATCH($C862,'Policy Characteristics'!$C:$C,0)))</f>
        <v>1</v>
      </c>
      <c r="N862" s="450">
        <f>IF(ISBLANK(INDEX('Policy Characteristics'!H:H,MATCH($C862,'Policy Characteristics'!$C:$C,0))),"",INDEX('Policy Characteristics'!H:H,MATCH($C862,'Policy Characteristics'!$C:$C,0)))</f>
        <v>0.01</v>
      </c>
      <c r="O862" s="427" t="str">
        <f>IF(ISBLANK(INDEX('Policy Characteristics'!I:I,MATCH($C862,'Policy Characteristics'!$C:$C,0))),"",INDEX('Policy Characteristics'!I:I,MATCH($C862,'Policy Characteristics'!$C:$C,0)))</f>
        <v>% of fuel shifted</v>
      </c>
      <c r="P862" s="427" t="str">
        <f>IF(ISBLANK(INDEX('Policy Characteristics'!J:J,MATCH($C862,'Policy Characteristics'!$C:$C,0))),"",INDEX('Policy Characteristics'!J:J,MATCH($C862,'Policy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2" s="427" t="str">
        <f>IF(ISBLANK(INDEX('Policy Characteristics'!K:K,MATCH($C862,'Policy Characteristics'!$C:$C,0))),"",INDEX('Policy Characteristics'!K:K,MATCH($C862,'Policy Characteristics'!$C:$C,0)))</f>
        <v>industry-ag-main.html#fuel-switching</v>
      </c>
      <c r="R862" s="427" t="str">
        <f>IF(ISBLANK(INDEX('Policy Characteristics'!L:L,MATCH($C862,'Policy Characteristics'!$C:$C,0))),"",INDEX('Policy Characteristics'!L:L,MATCH($C862,'Policy Characteristics'!$C:$C,0)))</f>
        <v>industry-elec-and-hydrogen.html</v>
      </c>
    </row>
    <row r="863" spans="1:18" x14ac:dyDescent="0.75">
      <c r="A863" s="427" t="str">
        <f>IF(ISBLANK(INDEX('Policy Characteristics'!A:A,MATCH($C863,'Policy Characteristics'!$C:$C,0))),"",INDEX('Policy Characteristics'!A:A,MATCH($C863,'Policy Characteristics'!$C:$C,0)))</f>
        <v>Industry</v>
      </c>
      <c r="B863" s="427" t="str">
        <f>IF(ISBLANK(INDEX('Policy Characteristics'!B:B,MATCH($C863,'Policy Characteristics'!$C:$C,0))),"",INDEX('Policy Characteristics'!B:B,MATCH($C863,'Policy Characteristics'!$C:$C,0)))</f>
        <v>Electrification + Hydrogen</v>
      </c>
      <c r="C863" s="431" t="str">
        <f t="shared" si="40"/>
        <v>Fraction of Industrial Fuel Use Shifted to Other Fuels</v>
      </c>
      <c r="D863" s="9" t="s">
        <v>3272</v>
      </c>
      <c r="E863" s="53" t="s">
        <v>2839</v>
      </c>
      <c r="F863" s="211" t="s">
        <v>3234</v>
      </c>
      <c r="G863" s="53" t="s">
        <v>3287</v>
      </c>
      <c r="H863" s="54">
        <v>1416</v>
      </c>
      <c r="I863" s="53" t="s">
        <v>46</v>
      </c>
      <c r="J863" s="429" t="str">
        <f>IF(ISBLANK(INDEX('Policy Characteristics'!D:D,MATCH($C863,'Policy Characteristics'!$C:$C,0))),"",INDEX('Policy Characteristics'!D:D,MATCH($C863,'Policy Characteristics'!$C:$C,0)))</f>
        <v>Electrification + Hydrogen</v>
      </c>
      <c r="K863" s="427" t="str">
        <f>IF(ISBLANK(INDEX('Policy Characteristics'!E:E,MATCH($C863,'Policy Characteristics'!$C:$C,0))),"",INDEX('Policy Characteristics'!E:E,MATCH($C863,'Policy Characteristics'!$C:$C,0)))</f>
        <v>indst fuel type shifting</v>
      </c>
      <c r="L863" s="450">
        <f>IF(ISBLANK(INDEX('Policy Characteristics'!F:F,MATCH($C863,'Policy Characteristics'!$C:$C,0))),"",INDEX('Policy Characteristics'!F:F,MATCH($C863,'Policy Characteristics'!$C:$C,0)))</f>
        <v>0</v>
      </c>
      <c r="M863" s="450">
        <f>IF(ISBLANK(INDEX('Policy Characteristics'!G:G,MATCH($C863,'Policy Characteristics'!$C:$C,0))),"",INDEX('Policy Characteristics'!G:G,MATCH($C863,'Policy Characteristics'!$C:$C,0)))</f>
        <v>1</v>
      </c>
      <c r="N863" s="450">
        <f>IF(ISBLANK(INDEX('Policy Characteristics'!H:H,MATCH($C863,'Policy Characteristics'!$C:$C,0))),"",INDEX('Policy Characteristics'!H:H,MATCH($C863,'Policy Characteristics'!$C:$C,0)))</f>
        <v>0.01</v>
      </c>
      <c r="O863" s="427" t="str">
        <f>IF(ISBLANK(INDEX('Policy Characteristics'!I:I,MATCH($C863,'Policy Characteristics'!$C:$C,0))),"",INDEX('Policy Characteristics'!I:I,MATCH($C863,'Policy Characteristics'!$C:$C,0)))</f>
        <v>% of fuel shifted</v>
      </c>
      <c r="P863" s="427" t="str">
        <f>IF(ISBLANK(INDEX('Policy Characteristics'!J:J,MATCH($C863,'Policy Characteristics'!$C:$C,0))),"",INDEX('Policy Characteristics'!J:J,MATCH($C863,'Policy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3" s="427" t="str">
        <f>IF(ISBLANK(INDEX('Policy Characteristics'!K:K,MATCH($C863,'Policy Characteristics'!$C:$C,0))),"",INDEX('Policy Characteristics'!K:K,MATCH($C863,'Policy Characteristics'!$C:$C,0)))</f>
        <v>industry-ag-main.html#fuel-switching</v>
      </c>
      <c r="R863" s="427" t="str">
        <f>IF(ISBLANK(INDEX('Policy Characteristics'!L:L,MATCH($C863,'Policy Characteristics'!$C:$C,0))),"",INDEX('Policy Characteristics'!L:L,MATCH($C863,'Policy Characteristics'!$C:$C,0)))</f>
        <v>industry-elec-and-hydrogen.html</v>
      </c>
    </row>
    <row r="864" spans="1:18" x14ac:dyDescent="0.75">
      <c r="A864" s="427" t="str">
        <f>IF(ISBLANK(INDEX('Policy Characteristics'!A:A,MATCH($C864,'Policy Characteristics'!$C:$C,0))),"",INDEX('Policy Characteristics'!A:A,MATCH($C864,'Policy Characteristics'!$C:$C,0)))</f>
        <v>Industry</v>
      </c>
      <c r="B864" s="427" t="str">
        <f>IF(ISBLANK(INDEX('Policy Characteristics'!B:B,MATCH($C864,'Policy Characteristics'!$C:$C,0))),"",INDEX('Policy Characteristics'!B:B,MATCH($C864,'Policy Characteristics'!$C:$C,0)))</f>
        <v>Electrification + Hydrogen</v>
      </c>
      <c r="C864" s="431" t="str">
        <f t="shared" ref="C864:C904" si="41">C$655</f>
        <v>Fraction of Industrial Fuel Use Shifted to Other Fuels</v>
      </c>
      <c r="D864" s="9" t="s">
        <v>3272</v>
      </c>
      <c r="E864" s="53" t="s">
        <v>2836</v>
      </c>
      <c r="F864" s="211" t="s">
        <v>3234</v>
      </c>
      <c r="G864" s="53" t="s">
        <v>3288</v>
      </c>
      <c r="H864" s="54">
        <v>1417</v>
      </c>
      <c r="I864" s="53" t="s">
        <v>45</v>
      </c>
      <c r="J864" s="429" t="str">
        <f>IF(ISBLANK(INDEX('Policy Characteristics'!D:D,MATCH($C864,'Policy Characteristics'!$C:$C,0))),"",INDEX('Policy Characteristics'!D:D,MATCH($C864,'Policy Characteristics'!$C:$C,0)))</f>
        <v>Electrification + Hydrogen</v>
      </c>
      <c r="K864" s="427" t="str">
        <f>IF(ISBLANK(INDEX('Policy Characteristics'!E:E,MATCH($C864,'Policy Characteristics'!$C:$C,0))),"",INDEX('Policy Characteristics'!E:E,MATCH($C864,'Policy Characteristics'!$C:$C,0)))</f>
        <v>indst fuel type shifting</v>
      </c>
      <c r="L864" s="450">
        <f>IF(ISBLANK(INDEX('Policy Characteristics'!F:F,MATCH($C864,'Policy Characteristics'!$C:$C,0))),"",INDEX('Policy Characteristics'!F:F,MATCH($C864,'Policy Characteristics'!$C:$C,0)))</f>
        <v>0</v>
      </c>
      <c r="M864" s="450">
        <f>IF(ISBLANK(INDEX('Policy Characteristics'!G:G,MATCH($C864,'Policy Characteristics'!$C:$C,0))),"",INDEX('Policy Characteristics'!G:G,MATCH($C864,'Policy Characteristics'!$C:$C,0)))</f>
        <v>1</v>
      </c>
      <c r="N864" s="450">
        <f>IF(ISBLANK(INDEX('Policy Characteristics'!H:H,MATCH($C864,'Policy Characteristics'!$C:$C,0))),"",INDEX('Policy Characteristics'!H:H,MATCH($C864,'Policy Characteristics'!$C:$C,0)))</f>
        <v>0.01</v>
      </c>
      <c r="O864" s="427" t="str">
        <f>IF(ISBLANK(INDEX('Policy Characteristics'!I:I,MATCH($C864,'Policy Characteristics'!$C:$C,0))),"",INDEX('Policy Characteristics'!I:I,MATCH($C864,'Policy Characteristics'!$C:$C,0)))</f>
        <v>% of fuel shifted</v>
      </c>
      <c r="P864" s="427" t="str">
        <f>IF(ISBLANK(INDEX('Policy Characteristics'!J:J,MATCH($C864,'Policy Characteristics'!$C:$C,0))),"",INDEX('Policy Characteristics'!J:J,MATCH($C864,'Policy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4" s="427" t="str">
        <f>IF(ISBLANK(INDEX('Policy Characteristics'!K:K,MATCH($C864,'Policy Characteristics'!$C:$C,0))),"",INDEX('Policy Characteristics'!K:K,MATCH($C864,'Policy Characteristics'!$C:$C,0)))</f>
        <v>industry-ag-main.html#fuel-switching</v>
      </c>
      <c r="R864" s="427" t="str">
        <f>IF(ISBLANK(INDEX('Policy Characteristics'!L:L,MATCH($C864,'Policy Characteristics'!$C:$C,0))),"",INDEX('Policy Characteristics'!L:L,MATCH($C864,'Policy Characteristics'!$C:$C,0)))</f>
        <v>industry-elec-and-hydrogen.html</v>
      </c>
    </row>
    <row r="865" spans="1:18" x14ac:dyDescent="0.75">
      <c r="A865" s="427" t="str">
        <f>IF(ISBLANK(INDEX('Policy Characteristics'!A:A,MATCH($C865,'Policy Characteristics'!$C:$C,0))),"",INDEX('Policy Characteristics'!A:A,MATCH($C865,'Policy Characteristics'!$C:$C,0)))</f>
        <v>Industry</v>
      </c>
      <c r="B865" s="427" t="str">
        <f>IF(ISBLANK(INDEX('Policy Characteristics'!B:B,MATCH($C865,'Policy Characteristics'!$C:$C,0))),"",INDEX('Policy Characteristics'!B:B,MATCH($C865,'Policy Characteristics'!$C:$C,0)))</f>
        <v>Electrification + Hydrogen</v>
      </c>
      <c r="C865" s="431" t="str">
        <f t="shared" si="41"/>
        <v>Fraction of Industrial Fuel Use Shifted to Other Fuels</v>
      </c>
      <c r="D865" s="9" t="s">
        <v>3273</v>
      </c>
      <c r="E865" s="53" t="s">
        <v>2480</v>
      </c>
      <c r="F865" s="211" t="s">
        <v>3235</v>
      </c>
      <c r="G865" s="53" t="s">
        <v>3279</v>
      </c>
      <c r="H865" s="54">
        <v>1418</v>
      </c>
      <c r="I865" s="53" t="s">
        <v>45</v>
      </c>
      <c r="J865" s="429" t="str">
        <f>IF(ISBLANK(INDEX('Policy Characteristics'!D:D,MATCH($C865,'Policy Characteristics'!$C:$C,0))),"",INDEX('Policy Characteristics'!D:D,MATCH($C865,'Policy Characteristics'!$C:$C,0)))</f>
        <v>Electrification + Hydrogen</v>
      </c>
      <c r="K865" s="427" t="str">
        <f>IF(ISBLANK(INDEX('Policy Characteristics'!E:E,MATCH($C865,'Policy Characteristics'!$C:$C,0))),"",INDEX('Policy Characteristics'!E:E,MATCH($C865,'Policy Characteristics'!$C:$C,0)))</f>
        <v>indst fuel type shifting</v>
      </c>
      <c r="L865" s="450">
        <f>IF(ISBLANK(INDEX('Policy Characteristics'!F:F,MATCH($C865,'Policy Characteristics'!$C:$C,0))),"",INDEX('Policy Characteristics'!F:F,MATCH($C865,'Policy Characteristics'!$C:$C,0)))</f>
        <v>0</v>
      </c>
      <c r="M865" s="450">
        <f>IF(ISBLANK(INDEX('Policy Characteristics'!G:G,MATCH($C865,'Policy Characteristics'!$C:$C,0))),"",INDEX('Policy Characteristics'!G:G,MATCH($C865,'Policy Characteristics'!$C:$C,0)))</f>
        <v>1</v>
      </c>
      <c r="N865" s="450">
        <f>IF(ISBLANK(INDEX('Policy Characteristics'!H:H,MATCH($C865,'Policy Characteristics'!$C:$C,0))),"",INDEX('Policy Characteristics'!H:H,MATCH($C865,'Policy Characteristics'!$C:$C,0)))</f>
        <v>0.01</v>
      </c>
      <c r="O865" s="427" t="str">
        <f>IF(ISBLANK(INDEX('Policy Characteristics'!I:I,MATCH($C865,'Policy Characteristics'!$C:$C,0))),"",INDEX('Policy Characteristics'!I:I,MATCH($C865,'Policy Characteristics'!$C:$C,0)))</f>
        <v>% of fuel shifted</v>
      </c>
      <c r="P865" s="427" t="str">
        <f>IF(ISBLANK(INDEX('Policy Characteristics'!J:J,MATCH($C865,'Policy Characteristics'!$C:$C,0))),"",INDEX('Policy Characteristics'!J:J,MATCH($C865,'Policy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5" s="427" t="str">
        <f>IF(ISBLANK(INDEX('Policy Characteristics'!K:K,MATCH($C865,'Policy Characteristics'!$C:$C,0))),"",INDEX('Policy Characteristics'!K:K,MATCH($C865,'Policy Characteristics'!$C:$C,0)))</f>
        <v>industry-ag-main.html#fuel-switching</v>
      </c>
      <c r="R865" s="427" t="str">
        <f>IF(ISBLANK(INDEX('Policy Characteristics'!L:L,MATCH($C865,'Policy Characteristics'!$C:$C,0))),"",INDEX('Policy Characteristics'!L:L,MATCH($C865,'Policy Characteristics'!$C:$C,0)))</f>
        <v>industry-elec-and-hydrogen.html</v>
      </c>
    </row>
    <row r="866" spans="1:18" x14ac:dyDescent="0.75">
      <c r="A866" s="427" t="str">
        <f>IF(ISBLANK(INDEX('Policy Characteristics'!A:A,MATCH($C866,'Policy Characteristics'!$C:$C,0))),"",INDEX('Policy Characteristics'!A:A,MATCH($C866,'Policy Characteristics'!$C:$C,0)))</f>
        <v>Industry</v>
      </c>
      <c r="B866" s="427" t="str">
        <f>IF(ISBLANK(INDEX('Policy Characteristics'!B:B,MATCH($C866,'Policy Characteristics'!$C:$C,0))),"",INDEX('Policy Characteristics'!B:B,MATCH($C866,'Policy Characteristics'!$C:$C,0)))</f>
        <v>Electrification + Hydrogen</v>
      </c>
      <c r="C866" s="431" t="str">
        <f t="shared" si="41"/>
        <v>Fraction of Industrial Fuel Use Shifted to Other Fuels</v>
      </c>
      <c r="D866" s="9" t="s">
        <v>3273</v>
      </c>
      <c r="E866" s="53" t="s">
        <v>2481</v>
      </c>
      <c r="F866" s="211" t="s">
        <v>3235</v>
      </c>
      <c r="G866" s="53" t="s">
        <v>3280</v>
      </c>
      <c r="H866" s="54">
        <v>1419</v>
      </c>
      <c r="I866" s="53" t="s">
        <v>46</v>
      </c>
      <c r="J866" s="429" t="str">
        <f>IF(ISBLANK(INDEX('Policy Characteristics'!D:D,MATCH($C866,'Policy Characteristics'!$C:$C,0))),"",INDEX('Policy Characteristics'!D:D,MATCH($C866,'Policy Characteristics'!$C:$C,0)))</f>
        <v>Electrification + Hydrogen</v>
      </c>
      <c r="K866" s="427" t="str">
        <f>IF(ISBLANK(INDEX('Policy Characteristics'!E:E,MATCH($C866,'Policy Characteristics'!$C:$C,0))),"",INDEX('Policy Characteristics'!E:E,MATCH($C866,'Policy Characteristics'!$C:$C,0)))</f>
        <v>indst fuel type shifting</v>
      </c>
      <c r="L866" s="450">
        <f>IF(ISBLANK(INDEX('Policy Characteristics'!F:F,MATCH($C866,'Policy Characteristics'!$C:$C,0))),"",INDEX('Policy Characteristics'!F:F,MATCH($C866,'Policy Characteristics'!$C:$C,0)))</f>
        <v>0</v>
      </c>
      <c r="M866" s="450">
        <f>IF(ISBLANK(INDEX('Policy Characteristics'!G:G,MATCH($C866,'Policy Characteristics'!$C:$C,0))),"",INDEX('Policy Characteristics'!G:G,MATCH($C866,'Policy Characteristics'!$C:$C,0)))</f>
        <v>1</v>
      </c>
      <c r="N866" s="450">
        <f>IF(ISBLANK(INDEX('Policy Characteristics'!H:H,MATCH($C866,'Policy Characteristics'!$C:$C,0))),"",INDEX('Policy Characteristics'!H:H,MATCH($C866,'Policy Characteristics'!$C:$C,0)))</f>
        <v>0.01</v>
      </c>
      <c r="O866" s="427" t="str">
        <f>IF(ISBLANK(INDEX('Policy Characteristics'!I:I,MATCH($C866,'Policy Characteristics'!$C:$C,0))),"",INDEX('Policy Characteristics'!I:I,MATCH($C866,'Policy Characteristics'!$C:$C,0)))</f>
        <v>% of fuel shifted</v>
      </c>
      <c r="P866" s="427" t="str">
        <f>IF(ISBLANK(INDEX('Policy Characteristics'!J:J,MATCH($C866,'Policy Characteristics'!$C:$C,0))),"",INDEX('Policy Characteristics'!J:J,MATCH($C866,'Policy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6" s="427" t="str">
        <f>IF(ISBLANK(INDEX('Policy Characteristics'!K:K,MATCH($C866,'Policy Characteristics'!$C:$C,0))),"",INDEX('Policy Characteristics'!K:K,MATCH($C866,'Policy Characteristics'!$C:$C,0)))</f>
        <v>industry-ag-main.html#fuel-switching</v>
      </c>
      <c r="R866" s="427" t="str">
        <f>IF(ISBLANK(INDEX('Policy Characteristics'!L:L,MATCH($C866,'Policy Characteristics'!$C:$C,0))),"",INDEX('Policy Characteristics'!L:L,MATCH($C866,'Policy Characteristics'!$C:$C,0)))</f>
        <v>industry-elec-and-hydrogen.html</v>
      </c>
    </row>
    <row r="867" spans="1:18" x14ac:dyDescent="0.75">
      <c r="A867" s="427" t="str">
        <f>IF(ISBLANK(INDEX('Policy Characteristics'!A:A,MATCH($C867,'Policy Characteristics'!$C:$C,0))),"",INDEX('Policy Characteristics'!A:A,MATCH($C867,'Policy Characteristics'!$C:$C,0)))</f>
        <v>Industry</v>
      </c>
      <c r="B867" s="427" t="str">
        <f>IF(ISBLANK(INDEX('Policy Characteristics'!B:B,MATCH($C867,'Policy Characteristics'!$C:$C,0))),"",INDEX('Policy Characteristics'!B:B,MATCH($C867,'Policy Characteristics'!$C:$C,0)))</f>
        <v>Electrification + Hydrogen</v>
      </c>
      <c r="C867" s="431" t="str">
        <f t="shared" si="41"/>
        <v>Fraction of Industrial Fuel Use Shifted to Other Fuels</v>
      </c>
      <c r="D867" s="9" t="s">
        <v>3273</v>
      </c>
      <c r="E867" s="53" t="s">
        <v>2482</v>
      </c>
      <c r="F867" s="211" t="s">
        <v>3235</v>
      </c>
      <c r="G867" s="53" t="s">
        <v>3281</v>
      </c>
      <c r="H867" s="54">
        <v>1420</v>
      </c>
      <c r="I867" s="53" t="s">
        <v>46</v>
      </c>
      <c r="J867" s="429" t="str">
        <f>IF(ISBLANK(INDEX('Policy Characteristics'!D:D,MATCH($C867,'Policy Characteristics'!$C:$C,0))),"",INDEX('Policy Characteristics'!D:D,MATCH($C867,'Policy Characteristics'!$C:$C,0)))</f>
        <v>Electrification + Hydrogen</v>
      </c>
      <c r="K867" s="427" t="str">
        <f>IF(ISBLANK(INDEX('Policy Characteristics'!E:E,MATCH($C867,'Policy Characteristics'!$C:$C,0))),"",INDEX('Policy Characteristics'!E:E,MATCH($C867,'Policy Characteristics'!$C:$C,0)))</f>
        <v>indst fuel type shifting</v>
      </c>
      <c r="L867" s="450">
        <f>IF(ISBLANK(INDEX('Policy Characteristics'!F:F,MATCH($C867,'Policy Characteristics'!$C:$C,0))),"",INDEX('Policy Characteristics'!F:F,MATCH($C867,'Policy Characteristics'!$C:$C,0)))</f>
        <v>0</v>
      </c>
      <c r="M867" s="450">
        <f>IF(ISBLANK(INDEX('Policy Characteristics'!G:G,MATCH($C867,'Policy Characteristics'!$C:$C,0))),"",INDEX('Policy Characteristics'!G:G,MATCH($C867,'Policy Characteristics'!$C:$C,0)))</f>
        <v>1</v>
      </c>
      <c r="N867" s="450">
        <f>IF(ISBLANK(INDEX('Policy Characteristics'!H:H,MATCH($C867,'Policy Characteristics'!$C:$C,0))),"",INDEX('Policy Characteristics'!H:H,MATCH($C867,'Policy Characteristics'!$C:$C,0)))</f>
        <v>0.01</v>
      </c>
      <c r="O867" s="427" t="str">
        <f>IF(ISBLANK(INDEX('Policy Characteristics'!I:I,MATCH($C867,'Policy Characteristics'!$C:$C,0))),"",INDEX('Policy Characteristics'!I:I,MATCH($C867,'Policy Characteristics'!$C:$C,0)))</f>
        <v>% of fuel shifted</v>
      </c>
      <c r="P867" s="427" t="str">
        <f>IF(ISBLANK(INDEX('Policy Characteristics'!J:J,MATCH($C867,'Policy Characteristics'!$C:$C,0))),"",INDEX('Policy Characteristics'!J:J,MATCH($C867,'Policy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7" s="427" t="str">
        <f>IF(ISBLANK(INDEX('Policy Characteristics'!K:K,MATCH($C867,'Policy Characteristics'!$C:$C,0))),"",INDEX('Policy Characteristics'!K:K,MATCH($C867,'Policy Characteristics'!$C:$C,0)))</f>
        <v>industry-ag-main.html#fuel-switching</v>
      </c>
      <c r="R867" s="427" t="str">
        <f>IF(ISBLANK(INDEX('Policy Characteristics'!L:L,MATCH($C867,'Policy Characteristics'!$C:$C,0))),"",INDEX('Policy Characteristics'!L:L,MATCH($C867,'Policy Characteristics'!$C:$C,0)))</f>
        <v>industry-elec-and-hydrogen.html</v>
      </c>
    </row>
    <row r="868" spans="1:18" x14ac:dyDescent="0.75">
      <c r="A868" s="427" t="str">
        <f>IF(ISBLANK(INDEX('Policy Characteristics'!A:A,MATCH($C868,'Policy Characteristics'!$C:$C,0))),"",INDEX('Policy Characteristics'!A:A,MATCH($C868,'Policy Characteristics'!$C:$C,0)))</f>
        <v>Industry</v>
      </c>
      <c r="B868" s="427" t="str">
        <f>IF(ISBLANK(INDEX('Policy Characteristics'!B:B,MATCH($C868,'Policy Characteristics'!$C:$C,0))),"",INDEX('Policy Characteristics'!B:B,MATCH($C868,'Policy Characteristics'!$C:$C,0)))</f>
        <v>Electrification + Hydrogen</v>
      </c>
      <c r="C868" s="431" t="str">
        <f t="shared" si="41"/>
        <v>Fraction of Industrial Fuel Use Shifted to Other Fuels</v>
      </c>
      <c r="D868" s="9" t="s">
        <v>3273</v>
      </c>
      <c r="E868" s="53" t="s">
        <v>2483</v>
      </c>
      <c r="F868" s="211" t="s">
        <v>3235</v>
      </c>
      <c r="G868" s="53" t="s">
        <v>3282</v>
      </c>
      <c r="H868" s="54">
        <v>1421</v>
      </c>
      <c r="I868" s="53" t="s">
        <v>46</v>
      </c>
      <c r="J868" s="429" t="str">
        <f>IF(ISBLANK(INDEX('Policy Characteristics'!D:D,MATCH($C868,'Policy Characteristics'!$C:$C,0))),"",INDEX('Policy Characteristics'!D:D,MATCH($C868,'Policy Characteristics'!$C:$C,0)))</f>
        <v>Electrification + Hydrogen</v>
      </c>
      <c r="K868" s="427" t="str">
        <f>IF(ISBLANK(INDEX('Policy Characteristics'!E:E,MATCH($C868,'Policy Characteristics'!$C:$C,0))),"",INDEX('Policy Characteristics'!E:E,MATCH($C868,'Policy Characteristics'!$C:$C,0)))</f>
        <v>indst fuel type shifting</v>
      </c>
      <c r="L868" s="450">
        <f>IF(ISBLANK(INDEX('Policy Characteristics'!F:F,MATCH($C868,'Policy Characteristics'!$C:$C,0))),"",INDEX('Policy Characteristics'!F:F,MATCH($C868,'Policy Characteristics'!$C:$C,0)))</f>
        <v>0</v>
      </c>
      <c r="M868" s="450">
        <f>IF(ISBLANK(INDEX('Policy Characteristics'!G:G,MATCH($C868,'Policy Characteristics'!$C:$C,0))),"",INDEX('Policy Characteristics'!G:G,MATCH($C868,'Policy Characteristics'!$C:$C,0)))</f>
        <v>1</v>
      </c>
      <c r="N868" s="450">
        <f>IF(ISBLANK(INDEX('Policy Characteristics'!H:H,MATCH($C868,'Policy Characteristics'!$C:$C,0))),"",INDEX('Policy Characteristics'!H:H,MATCH($C868,'Policy Characteristics'!$C:$C,0)))</f>
        <v>0.01</v>
      </c>
      <c r="O868" s="427" t="str">
        <f>IF(ISBLANK(INDEX('Policy Characteristics'!I:I,MATCH($C868,'Policy Characteristics'!$C:$C,0))),"",INDEX('Policy Characteristics'!I:I,MATCH($C868,'Policy Characteristics'!$C:$C,0)))</f>
        <v>% of fuel shifted</v>
      </c>
      <c r="P868" s="427" t="str">
        <f>IF(ISBLANK(INDEX('Policy Characteristics'!J:J,MATCH($C868,'Policy Characteristics'!$C:$C,0))),"",INDEX('Policy Characteristics'!J:J,MATCH($C868,'Policy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8" s="427" t="str">
        <f>IF(ISBLANK(INDEX('Policy Characteristics'!K:K,MATCH($C868,'Policy Characteristics'!$C:$C,0))),"",INDEX('Policy Characteristics'!K:K,MATCH($C868,'Policy Characteristics'!$C:$C,0)))</f>
        <v>industry-ag-main.html#fuel-switching</v>
      </c>
      <c r="R868" s="427" t="str">
        <f>IF(ISBLANK(INDEX('Policy Characteristics'!L:L,MATCH($C868,'Policy Characteristics'!$C:$C,0))),"",INDEX('Policy Characteristics'!L:L,MATCH($C868,'Policy Characteristics'!$C:$C,0)))</f>
        <v>industry-elec-and-hydrogen.html</v>
      </c>
    </row>
    <row r="869" spans="1:18" x14ac:dyDescent="0.75">
      <c r="A869" s="427" t="str">
        <f>IF(ISBLANK(INDEX('Policy Characteristics'!A:A,MATCH($C869,'Policy Characteristics'!$C:$C,0))),"",INDEX('Policy Characteristics'!A:A,MATCH($C869,'Policy Characteristics'!$C:$C,0)))</f>
        <v>Industry</v>
      </c>
      <c r="B869" s="427" t="str">
        <f>IF(ISBLANK(INDEX('Policy Characteristics'!B:B,MATCH($C869,'Policy Characteristics'!$C:$C,0))),"",INDEX('Policy Characteristics'!B:B,MATCH($C869,'Policy Characteristics'!$C:$C,0)))</f>
        <v>Electrification + Hydrogen</v>
      </c>
      <c r="C869" s="431" t="str">
        <f t="shared" si="41"/>
        <v>Fraction of Industrial Fuel Use Shifted to Other Fuels</v>
      </c>
      <c r="D869" s="9" t="s">
        <v>3273</v>
      </c>
      <c r="E869" s="53" t="s">
        <v>2484</v>
      </c>
      <c r="F869" s="211" t="s">
        <v>3235</v>
      </c>
      <c r="G869" s="53" t="s">
        <v>3283</v>
      </c>
      <c r="H869" s="54">
        <v>1422</v>
      </c>
      <c r="I869" s="53" t="s">
        <v>46</v>
      </c>
      <c r="J869" s="429" t="str">
        <f>IF(ISBLANK(INDEX('Policy Characteristics'!D:D,MATCH($C869,'Policy Characteristics'!$C:$C,0))),"",INDEX('Policy Characteristics'!D:D,MATCH($C869,'Policy Characteristics'!$C:$C,0)))</f>
        <v>Electrification + Hydrogen</v>
      </c>
      <c r="K869" s="427" t="str">
        <f>IF(ISBLANK(INDEX('Policy Characteristics'!E:E,MATCH($C869,'Policy Characteristics'!$C:$C,0))),"",INDEX('Policy Characteristics'!E:E,MATCH($C869,'Policy Characteristics'!$C:$C,0)))</f>
        <v>indst fuel type shifting</v>
      </c>
      <c r="L869" s="450">
        <f>IF(ISBLANK(INDEX('Policy Characteristics'!F:F,MATCH($C869,'Policy Characteristics'!$C:$C,0))),"",INDEX('Policy Characteristics'!F:F,MATCH($C869,'Policy Characteristics'!$C:$C,0)))</f>
        <v>0</v>
      </c>
      <c r="M869" s="450">
        <f>IF(ISBLANK(INDEX('Policy Characteristics'!G:G,MATCH($C869,'Policy Characteristics'!$C:$C,0))),"",INDEX('Policy Characteristics'!G:G,MATCH($C869,'Policy Characteristics'!$C:$C,0)))</f>
        <v>1</v>
      </c>
      <c r="N869" s="450">
        <f>IF(ISBLANK(INDEX('Policy Characteristics'!H:H,MATCH($C869,'Policy Characteristics'!$C:$C,0))),"",INDEX('Policy Characteristics'!H:H,MATCH($C869,'Policy Characteristics'!$C:$C,0)))</f>
        <v>0.01</v>
      </c>
      <c r="O869" s="427" t="str">
        <f>IF(ISBLANK(INDEX('Policy Characteristics'!I:I,MATCH($C869,'Policy Characteristics'!$C:$C,0))),"",INDEX('Policy Characteristics'!I:I,MATCH($C869,'Policy Characteristics'!$C:$C,0)))</f>
        <v>% of fuel shifted</v>
      </c>
      <c r="P869" s="427" t="str">
        <f>IF(ISBLANK(INDEX('Policy Characteristics'!J:J,MATCH($C869,'Policy Characteristics'!$C:$C,0))),"",INDEX('Policy Characteristics'!J:J,MATCH($C869,'Policy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9" s="427" t="str">
        <f>IF(ISBLANK(INDEX('Policy Characteristics'!K:K,MATCH($C869,'Policy Characteristics'!$C:$C,0))),"",INDEX('Policy Characteristics'!K:K,MATCH($C869,'Policy Characteristics'!$C:$C,0)))</f>
        <v>industry-ag-main.html#fuel-switching</v>
      </c>
      <c r="R869" s="427" t="str">
        <f>IF(ISBLANK(INDEX('Policy Characteristics'!L:L,MATCH($C869,'Policy Characteristics'!$C:$C,0))),"",INDEX('Policy Characteristics'!L:L,MATCH($C869,'Policy Characteristics'!$C:$C,0)))</f>
        <v>industry-elec-and-hydrogen.html</v>
      </c>
    </row>
    <row r="870" spans="1:18" x14ac:dyDescent="0.75">
      <c r="A870" s="427" t="str">
        <f>IF(ISBLANK(INDEX('Policy Characteristics'!A:A,MATCH($C870,'Policy Characteristics'!$C:$C,0))),"",INDEX('Policy Characteristics'!A:A,MATCH($C870,'Policy Characteristics'!$C:$C,0)))</f>
        <v>Industry</v>
      </c>
      <c r="B870" s="427" t="str">
        <f>IF(ISBLANK(INDEX('Policy Characteristics'!B:B,MATCH($C870,'Policy Characteristics'!$C:$C,0))),"",INDEX('Policy Characteristics'!B:B,MATCH($C870,'Policy Characteristics'!$C:$C,0)))</f>
        <v>Electrification + Hydrogen</v>
      </c>
      <c r="C870" s="431" t="str">
        <f t="shared" si="41"/>
        <v>Fraction of Industrial Fuel Use Shifted to Other Fuels</v>
      </c>
      <c r="D870" s="9" t="s">
        <v>3273</v>
      </c>
      <c r="E870" s="53" t="s">
        <v>2485</v>
      </c>
      <c r="F870" s="211" t="s">
        <v>3235</v>
      </c>
      <c r="G870" s="53" t="s">
        <v>3284</v>
      </c>
      <c r="H870" s="54">
        <v>1423</v>
      </c>
      <c r="I870" s="53" t="s">
        <v>46</v>
      </c>
      <c r="J870" s="429" t="str">
        <f>IF(ISBLANK(INDEX('Policy Characteristics'!D:D,MATCH($C870,'Policy Characteristics'!$C:$C,0))),"",INDEX('Policy Characteristics'!D:D,MATCH($C870,'Policy Characteristics'!$C:$C,0)))</f>
        <v>Electrification + Hydrogen</v>
      </c>
      <c r="K870" s="427" t="str">
        <f>IF(ISBLANK(INDEX('Policy Characteristics'!E:E,MATCH($C870,'Policy Characteristics'!$C:$C,0))),"",INDEX('Policy Characteristics'!E:E,MATCH($C870,'Policy Characteristics'!$C:$C,0)))</f>
        <v>indst fuel type shifting</v>
      </c>
      <c r="L870" s="450">
        <f>IF(ISBLANK(INDEX('Policy Characteristics'!F:F,MATCH($C870,'Policy Characteristics'!$C:$C,0))),"",INDEX('Policy Characteristics'!F:F,MATCH($C870,'Policy Characteristics'!$C:$C,0)))</f>
        <v>0</v>
      </c>
      <c r="M870" s="450">
        <f>IF(ISBLANK(INDEX('Policy Characteristics'!G:G,MATCH($C870,'Policy Characteristics'!$C:$C,0))),"",INDEX('Policy Characteristics'!G:G,MATCH($C870,'Policy Characteristics'!$C:$C,0)))</f>
        <v>1</v>
      </c>
      <c r="N870" s="450">
        <f>IF(ISBLANK(INDEX('Policy Characteristics'!H:H,MATCH($C870,'Policy Characteristics'!$C:$C,0))),"",INDEX('Policy Characteristics'!H:H,MATCH($C870,'Policy Characteristics'!$C:$C,0)))</f>
        <v>0.01</v>
      </c>
      <c r="O870" s="427" t="str">
        <f>IF(ISBLANK(INDEX('Policy Characteristics'!I:I,MATCH($C870,'Policy Characteristics'!$C:$C,0))),"",INDEX('Policy Characteristics'!I:I,MATCH($C870,'Policy Characteristics'!$C:$C,0)))</f>
        <v>% of fuel shifted</v>
      </c>
      <c r="P870" s="427" t="str">
        <f>IF(ISBLANK(INDEX('Policy Characteristics'!J:J,MATCH($C870,'Policy Characteristics'!$C:$C,0))),"",INDEX('Policy Characteristics'!J:J,MATCH($C870,'Policy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0" s="427" t="str">
        <f>IF(ISBLANK(INDEX('Policy Characteristics'!K:K,MATCH($C870,'Policy Characteristics'!$C:$C,0))),"",INDEX('Policy Characteristics'!K:K,MATCH($C870,'Policy Characteristics'!$C:$C,0)))</f>
        <v>industry-ag-main.html#fuel-switching</v>
      </c>
      <c r="R870" s="427" t="str">
        <f>IF(ISBLANK(INDEX('Policy Characteristics'!L:L,MATCH($C870,'Policy Characteristics'!$C:$C,0))),"",INDEX('Policy Characteristics'!L:L,MATCH($C870,'Policy Characteristics'!$C:$C,0)))</f>
        <v>industry-elec-and-hydrogen.html</v>
      </c>
    </row>
    <row r="871" spans="1:18" x14ac:dyDescent="0.75">
      <c r="A871" s="427" t="str">
        <f>IF(ISBLANK(INDEX('Policy Characteristics'!A:A,MATCH($C871,'Policy Characteristics'!$C:$C,0))),"",INDEX('Policy Characteristics'!A:A,MATCH($C871,'Policy Characteristics'!$C:$C,0)))</f>
        <v>Industry</v>
      </c>
      <c r="B871" s="427" t="str">
        <f>IF(ISBLANK(INDEX('Policy Characteristics'!B:B,MATCH($C871,'Policy Characteristics'!$C:$C,0))),"",INDEX('Policy Characteristics'!B:B,MATCH($C871,'Policy Characteristics'!$C:$C,0)))</f>
        <v>Electrification + Hydrogen</v>
      </c>
      <c r="C871" s="431" t="str">
        <f t="shared" si="41"/>
        <v>Fraction of Industrial Fuel Use Shifted to Other Fuels</v>
      </c>
      <c r="D871" s="9" t="s">
        <v>3273</v>
      </c>
      <c r="E871" s="53" t="s">
        <v>2837</v>
      </c>
      <c r="F871" s="211" t="s">
        <v>3235</v>
      </c>
      <c r="G871" s="53" t="s">
        <v>3285</v>
      </c>
      <c r="H871" s="54">
        <v>1424</v>
      </c>
      <c r="I871" s="53" t="s">
        <v>46</v>
      </c>
      <c r="J871" s="429" t="str">
        <f>IF(ISBLANK(INDEX('Policy Characteristics'!D:D,MATCH($C871,'Policy Characteristics'!$C:$C,0))),"",INDEX('Policy Characteristics'!D:D,MATCH($C871,'Policy Characteristics'!$C:$C,0)))</f>
        <v>Electrification + Hydrogen</v>
      </c>
      <c r="K871" s="427" t="str">
        <f>IF(ISBLANK(INDEX('Policy Characteristics'!E:E,MATCH($C871,'Policy Characteristics'!$C:$C,0))),"",INDEX('Policy Characteristics'!E:E,MATCH($C871,'Policy Characteristics'!$C:$C,0)))</f>
        <v>indst fuel type shifting</v>
      </c>
      <c r="L871" s="450">
        <f>IF(ISBLANK(INDEX('Policy Characteristics'!F:F,MATCH($C871,'Policy Characteristics'!$C:$C,0))),"",INDEX('Policy Characteristics'!F:F,MATCH($C871,'Policy Characteristics'!$C:$C,0)))</f>
        <v>0</v>
      </c>
      <c r="M871" s="450">
        <f>IF(ISBLANK(INDEX('Policy Characteristics'!G:G,MATCH($C871,'Policy Characteristics'!$C:$C,0))),"",INDEX('Policy Characteristics'!G:G,MATCH($C871,'Policy Characteristics'!$C:$C,0)))</f>
        <v>1</v>
      </c>
      <c r="N871" s="450">
        <f>IF(ISBLANK(INDEX('Policy Characteristics'!H:H,MATCH($C871,'Policy Characteristics'!$C:$C,0))),"",INDEX('Policy Characteristics'!H:H,MATCH($C871,'Policy Characteristics'!$C:$C,0)))</f>
        <v>0.01</v>
      </c>
      <c r="O871" s="427" t="str">
        <f>IF(ISBLANK(INDEX('Policy Characteristics'!I:I,MATCH($C871,'Policy Characteristics'!$C:$C,0))),"",INDEX('Policy Characteristics'!I:I,MATCH($C871,'Policy Characteristics'!$C:$C,0)))</f>
        <v>% of fuel shifted</v>
      </c>
      <c r="P871" s="427" t="str">
        <f>IF(ISBLANK(INDEX('Policy Characteristics'!J:J,MATCH($C871,'Policy Characteristics'!$C:$C,0))),"",INDEX('Policy Characteristics'!J:J,MATCH($C871,'Policy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1" s="427" t="str">
        <f>IF(ISBLANK(INDEX('Policy Characteristics'!K:K,MATCH($C871,'Policy Characteristics'!$C:$C,0))),"",INDEX('Policy Characteristics'!K:K,MATCH($C871,'Policy Characteristics'!$C:$C,0)))</f>
        <v>industry-ag-main.html#fuel-switching</v>
      </c>
      <c r="R871" s="427" t="str">
        <f>IF(ISBLANK(INDEX('Policy Characteristics'!L:L,MATCH($C871,'Policy Characteristics'!$C:$C,0))),"",INDEX('Policy Characteristics'!L:L,MATCH($C871,'Policy Characteristics'!$C:$C,0)))</f>
        <v>industry-elec-and-hydrogen.html</v>
      </c>
    </row>
    <row r="872" spans="1:18" x14ac:dyDescent="0.75">
      <c r="A872" s="427" t="str">
        <f>IF(ISBLANK(INDEX('Policy Characteristics'!A:A,MATCH($C872,'Policy Characteristics'!$C:$C,0))),"",INDEX('Policy Characteristics'!A:A,MATCH($C872,'Policy Characteristics'!$C:$C,0)))</f>
        <v>Industry</v>
      </c>
      <c r="B872" s="427" t="str">
        <f>IF(ISBLANK(INDEX('Policy Characteristics'!B:B,MATCH($C872,'Policy Characteristics'!$C:$C,0))),"",INDEX('Policy Characteristics'!B:B,MATCH($C872,'Policy Characteristics'!$C:$C,0)))</f>
        <v>Electrification + Hydrogen</v>
      </c>
      <c r="C872" s="431" t="str">
        <f t="shared" si="41"/>
        <v>Fraction of Industrial Fuel Use Shifted to Other Fuels</v>
      </c>
      <c r="D872" s="9" t="s">
        <v>3273</v>
      </c>
      <c r="E872" s="53" t="s">
        <v>2838</v>
      </c>
      <c r="F872" s="211" t="s">
        <v>3235</v>
      </c>
      <c r="G872" s="53" t="s">
        <v>3286</v>
      </c>
      <c r="H872" s="54">
        <v>1425</v>
      </c>
      <c r="I872" s="53" t="s">
        <v>46</v>
      </c>
      <c r="J872" s="429" t="str">
        <f>IF(ISBLANK(INDEX('Policy Characteristics'!D:D,MATCH($C872,'Policy Characteristics'!$C:$C,0))),"",INDEX('Policy Characteristics'!D:D,MATCH($C872,'Policy Characteristics'!$C:$C,0)))</f>
        <v>Electrification + Hydrogen</v>
      </c>
      <c r="K872" s="427" t="str">
        <f>IF(ISBLANK(INDEX('Policy Characteristics'!E:E,MATCH($C872,'Policy Characteristics'!$C:$C,0))),"",INDEX('Policy Characteristics'!E:E,MATCH($C872,'Policy Characteristics'!$C:$C,0)))</f>
        <v>indst fuel type shifting</v>
      </c>
      <c r="L872" s="450">
        <f>IF(ISBLANK(INDEX('Policy Characteristics'!F:F,MATCH($C872,'Policy Characteristics'!$C:$C,0))),"",INDEX('Policy Characteristics'!F:F,MATCH($C872,'Policy Characteristics'!$C:$C,0)))</f>
        <v>0</v>
      </c>
      <c r="M872" s="450">
        <f>IF(ISBLANK(INDEX('Policy Characteristics'!G:G,MATCH($C872,'Policy Characteristics'!$C:$C,0))),"",INDEX('Policy Characteristics'!G:G,MATCH($C872,'Policy Characteristics'!$C:$C,0)))</f>
        <v>1</v>
      </c>
      <c r="N872" s="450">
        <f>IF(ISBLANK(INDEX('Policy Characteristics'!H:H,MATCH($C872,'Policy Characteristics'!$C:$C,0))),"",INDEX('Policy Characteristics'!H:H,MATCH($C872,'Policy Characteristics'!$C:$C,0)))</f>
        <v>0.01</v>
      </c>
      <c r="O872" s="427" t="str">
        <f>IF(ISBLANK(INDEX('Policy Characteristics'!I:I,MATCH($C872,'Policy Characteristics'!$C:$C,0))),"",INDEX('Policy Characteristics'!I:I,MATCH($C872,'Policy Characteristics'!$C:$C,0)))</f>
        <v>% of fuel shifted</v>
      </c>
      <c r="P872" s="427" t="str">
        <f>IF(ISBLANK(INDEX('Policy Characteristics'!J:J,MATCH($C872,'Policy Characteristics'!$C:$C,0))),"",INDEX('Policy Characteristics'!J:J,MATCH($C872,'Policy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2" s="427" t="str">
        <f>IF(ISBLANK(INDEX('Policy Characteristics'!K:K,MATCH($C872,'Policy Characteristics'!$C:$C,0))),"",INDEX('Policy Characteristics'!K:K,MATCH($C872,'Policy Characteristics'!$C:$C,0)))</f>
        <v>industry-ag-main.html#fuel-switching</v>
      </c>
      <c r="R872" s="427" t="str">
        <f>IF(ISBLANK(INDEX('Policy Characteristics'!L:L,MATCH($C872,'Policy Characteristics'!$C:$C,0))),"",INDEX('Policy Characteristics'!L:L,MATCH($C872,'Policy Characteristics'!$C:$C,0)))</f>
        <v>industry-elec-and-hydrogen.html</v>
      </c>
    </row>
    <row r="873" spans="1:18" x14ac:dyDescent="0.75">
      <c r="A873" s="427" t="str">
        <f>IF(ISBLANK(INDEX('Policy Characteristics'!A:A,MATCH($C873,'Policy Characteristics'!$C:$C,0))),"",INDEX('Policy Characteristics'!A:A,MATCH($C873,'Policy Characteristics'!$C:$C,0)))</f>
        <v>Industry</v>
      </c>
      <c r="B873" s="427" t="str">
        <f>IF(ISBLANK(INDEX('Policy Characteristics'!B:B,MATCH($C873,'Policy Characteristics'!$C:$C,0))),"",INDEX('Policy Characteristics'!B:B,MATCH($C873,'Policy Characteristics'!$C:$C,0)))</f>
        <v>Electrification + Hydrogen</v>
      </c>
      <c r="C873" s="431" t="str">
        <f t="shared" si="41"/>
        <v>Fraction of Industrial Fuel Use Shifted to Other Fuels</v>
      </c>
      <c r="D873" s="9" t="s">
        <v>3273</v>
      </c>
      <c r="E873" s="53" t="s">
        <v>2839</v>
      </c>
      <c r="F873" s="211" t="s">
        <v>3235</v>
      </c>
      <c r="G873" s="53" t="s">
        <v>3287</v>
      </c>
      <c r="H873" s="54">
        <v>1426</v>
      </c>
      <c r="I873" s="53" t="s">
        <v>46</v>
      </c>
      <c r="J873" s="429" t="str">
        <f>IF(ISBLANK(INDEX('Policy Characteristics'!D:D,MATCH($C873,'Policy Characteristics'!$C:$C,0))),"",INDEX('Policy Characteristics'!D:D,MATCH($C873,'Policy Characteristics'!$C:$C,0)))</f>
        <v>Electrification + Hydrogen</v>
      </c>
      <c r="K873" s="427" t="str">
        <f>IF(ISBLANK(INDEX('Policy Characteristics'!E:E,MATCH($C873,'Policy Characteristics'!$C:$C,0))),"",INDEX('Policy Characteristics'!E:E,MATCH($C873,'Policy Characteristics'!$C:$C,0)))</f>
        <v>indst fuel type shifting</v>
      </c>
      <c r="L873" s="450">
        <f>IF(ISBLANK(INDEX('Policy Characteristics'!F:F,MATCH($C873,'Policy Characteristics'!$C:$C,0))),"",INDEX('Policy Characteristics'!F:F,MATCH($C873,'Policy Characteristics'!$C:$C,0)))</f>
        <v>0</v>
      </c>
      <c r="M873" s="450">
        <f>IF(ISBLANK(INDEX('Policy Characteristics'!G:G,MATCH($C873,'Policy Characteristics'!$C:$C,0))),"",INDEX('Policy Characteristics'!G:G,MATCH($C873,'Policy Characteristics'!$C:$C,0)))</f>
        <v>1</v>
      </c>
      <c r="N873" s="450">
        <f>IF(ISBLANK(INDEX('Policy Characteristics'!H:H,MATCH($C873,'Policy Characteristics'!$C:$C,0))),"",INDEX('Policy Characteristics'!H:H,MATCH($C873,'Policy Characteristics'!$C:$C,0)))</f>
        <v>0.01</v>
      </c>
      <c r="O873" s="427" t="str">
        <f>IF(ISBLANK(INDEX('Policy Characteristics'!I:I,MATCH($C873,'Policy Characteristics'!$C:$C,0))),"",INDEX('Policy Characteristics'!I:I,MATCH($C873,'Policy Characteristics'!$C:$C,0)))</f>
        <v>% of fuel shifted</v>
      </c>
      <c r="P873" s="427" t="str">
        <f>IF(ISBLANK(INDEX('Policy Characteristics'!J:J,MATCH($C873,'Policy Characteristics'!$C:$C,0))),"",INDEX('Policy Characteristics'!J:J,MATCH($C873,'Policy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3" s="427" t="str">
        <f>IF(ISBLANK(INDEX('Policy Characteristics'!K:K,MATCH($C873,'Policy Characteristics'!$C:$C,0))),"",INDEX('Policy Characteristics'!K:K,MATCH($C873,'Policy Characteristics'!$C:$C,0)))</f>
        <v>industry-ag-main.html#fuel-switching</v>
      </c>
      <c r="R873" s="427" t="str">
        <f>IF(ISBLANK(INDEX('Policy Characteristics'!L:L,MATCH($C873,'Policy Characteristics'!$C:$C,0))),"",INDEX('Policy Characteristics'!L:L,MATCH($C873,'Policy Characteristics'!$C:$C,0)))</f>
        <v>industry-elec-and-hydrogen.html</v>
      </c>
    </row>
    <row r="874" spans="1:18" x14ac:dyDescent="0.75">
      <c r="A874" s="427" t="str">
        <f>IF(ISBLANK(INDEX('Policy Characteristics'!A:A,MATCH($C874,'Policy Characteristics'!$C:$C,0))),"",INDEX('Policy Characteristics'!A:A,MATCH($C874,'Policy Characteristics'!$C:$C,0)))</f>
        <v>Industry</v>
      </c>
      <c r="B874" s="427" t="str">
        <f>IF(ISBLANK(INDEX('Policy Characteristics'!B:B,MATCH($C874,'Policy Characteristics'!$C:$C,0))),"",INDEX('Policy Characteristics'!B:B,MATCH($C874,'Policy Characteristics'!$C:$C,0)))</f>
        <v>Electrification + Hydrogen</v>
      </c>
      <c r="C874" s="431" t="str">
        <f t="shared" si="41"/>
        <v>Fraction of Industrial Fuel Use Shifted to Other Fuels</v>
      </c>
      <c r="D874" s="9" t="s">
        <v>3273</v>
      </c>
      <c r="E874" s="53" t="s">
        <v>2836</v>
      </c>
      <c r="F874" s="211" t="s">
        <v>3235</v>
      </c>
      <c r="G874" s="53" t="s">
        <v>3288</v>
      </c>
      <c r="H874" s="54">
        <v>1427</v>
      </c>
      <c r="I874" s="53" t="s">
        <v>45</v>
      </c>
      <c r="J874" s="429" t="str">
        <f>IF(ISBLANK(INDEX('Policy Characteristics'!D:D,MATCH($C874,'Policy Characteristics'!$C:$C,0))),"",INDEX('Policy Characteristics'!D:D,MATCH($C874,'Policy Characteristics'!$C:$C,0)))</f>
        <v>Electrification + Hydrogen</v>
      </c>
      <c r="K874" s="427" t="str">
        <f>IF(ISBLANK(INDEX('Policy Characteristics'!E:E,MATCH($C874,'Policy Characteristics'!$C:$C,0))),"",INDEX('Policy Characteristics'!E:E,MATCH($C874,'Policy Characteristics'!$C:$C,0)))</f>
        <v>indst fuel type shifting</v>
      </c>
      <c r="L874" s="450">
        <f>IF(ISBLANK(INDEX('Policy Characteristics'!F:F,MATCH($C874,'Policy Characteristics'!$C:$C,0))),"",INDEX('Policy Characteristics'!F:F,MATCH($C874,'Policy Characteristics'!$C:$C,0)))</f>
        <v>0</v>
      </c>
      <c r="M874" s="450">
        <f>IF(ISBLANK(INDEX('Policy Characteristics'!G:G,MATCH($C874,'Policy Characteristics'!$C:$C,0))),"",INDEX('Policy Characteristics'!G:G,MATCH($C874,'Policy Characteristics'!$C:$C,0)))</f>
        <v>1</v>
      </c>
      <c r="N874" s="450">
        <f>IF(ISBLANK(INDEX('Policy Characteristics'!H:H,MATCH($C874,'Policy Characteristics'!$C:$C,0))),"",INDEX('Policy Characteristics'!H:H,MATCH($C874,'Policy Characteristics'!$C:$C,0)))</f>
        <v>0.01</v>
      </c>
      <c r="O874" s="427" t="str">
        <f>IF(ISBLANK(INDEX('Policy Characteristics'!I:I,MATCH($C874,'Policy Characteristics'!$C:$C,0))),"",INDEX('Policy Characteristics'!I:I,MATCH($C874,'Policy Characteristics'!$C:$C,0)))</f>
        <v>% of fuel shifted</v>
      </c>
      <c r="P874" s="427" t="str">
        <f>IF(ISBLANK(INDEX('Policy Characteristics'!J:J,MATCH($C874,'Policy Characteristics'!$C:$C,0))),"",INDEX('Policy Characteristics'!J:J,MATCH($C874,'Policy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4" s="427" t="str">
        <f>IF(ISBLANK(INDEX('Policy Characteristics'!K:K,MATCH($C874,'Policy Characteristics'!$C:$C,0))),"",INDEX('Policy Characteristics'!K:K,MATCH($C874,'Policy Characteristics'!$C:$C,0)))</f>
        <v>industry-ag-main.html#fuel-switching</v>
      </c>
      <c r="R874" s="427" t="str">
        <f>IF(ISBLANK(INDEX('Policy Characteristics'!L:L,MATCH($C874,'Policy Characteristics'!$C:$C,0))),"",INDEX('Policy Characteristics'!L:L,MATCH($C874,'Policy Characteristics'!$C:$C,0)))</f>
        <v>industry-elec-and-hydrogen.html</v>
      </c>
    </row>
    <row r="875" spans="1:18" x14ac:dyDescent="0.75">
      <c r="A875" s="427" t="str">
        <f>IF(ISBLANK(INDEX('Policy Characteristics'!A:A,MATCH($C875,'Policy Characteristics'!$C:$C,0))),"",INDEX('Policy Characteristics'!A:A,MATCH($C875,'Policy Characteristics'!$C:$C,0)))</f>
        <v>Industry</v>
      </c>
      <c r="B875" s="427" t="str">
        <f>IF(ISBLANK(INDEX('Policy Characteristics'!B:B,MATCH($C875,'Policy Characteristics'!$C:$C,0))),"",INDEX('Policy Characteristics'!B:B,MATCH($C875,'Policy Characteristics'!$C:$C,0)))</f>
        <v>Electrification + Hydrogen</v>
      </c>
      <c r="C875" s="431" t="str">
        <f t="shared" si="41"/>
        <v>Fraction of Industrial Fuel Use Shifted to Other Fuels</v>
      </c>
      <c r="D875" s="9" t="s">
        <v>3274</v>
      </c>
      <c r="E875" s="53" t="s">
        <v>2480</v>
      </c>
      <c r="F875" s="211" t="s">
        <v>3236</v>
      </c>
      <c r="G875" s="53" t="s">
        <v>3279</v>
      </c>
      <c r="H875" s="54">
        <v>1428</v>
      </c>
      <c r="I875" s="53" t="s">
        <v>45</v>
      </c>
      <c r="J875" s="429" t="str">
        <f>IF(ISBLANK(INDEX('Policy Characteristics'!D:D,MATCH($C875,'Policy Characteristics'!$C:$C,0))),"",INDEX('Policy Characteristics'!D:D,MATCH($C875,'Policy Characteristics'!$C:$C,0)))</f>
        <v>Electrification + Hydrogen</v>
      </c>
      <c r="K875" s="427" t="str">
        <f>IF(ISBLANK(INDEX('Policy Characteristics'!E:E,MATCH($C875,'Policy Characteristics'!$C:$C,0))),"",INDEX('Policy Characteristics'!E:E,MATCH($C875,'Policy Characteristics'!$C:$C,0)))</f>
        <v>indst fuel type shifting</v>
      </c>
      <c r="L875" s="450">
        <f>IF(ISBLANK(INDEX('Policy Characteristics'!F:F,MATCH($C875,'Policy Characteristics'!$C:$C,0))),"",INDEX('Policy Characteristics'!F:F,MATCH($C875,'Policy Characteristics'!$C:$C,0)))</f>
        <v>0</v>
      </c>
      <c r="M875" s="450">
        <f>IF(ISBLANK(INDEX('Policy Characteristics'!G:G,MATCH($C875,'Policy Characteristics'!$C:$C,0))),"",INDEX('Policy Characteristics'!G:G,MATCH($C875,'Policy Characteristics'!$C:$C,0)))</f>
        <v>1</v>
      </c>
      <c r="N875" s="450">
        <f>IF(ISBLANK(INDEX('Policy Characteristics'!H:H,MATCH($C875,'Policy Characteristics'!$C:$C,0))),"",INDEX('Policy Characteristics'!H:H,MATCH($C875,'Policy Characteristics'!$C:$C,0)))</f>
        <v>0.01</v>
      </c>
      <c r="O875" s="427" t="str">
        <f>IF(ISBLANK(INDEX('Policy Characteristics'!I:I,MATCH($C875,'Policy Characteristics'!$C:$C,0))),"",INDEX('Policy Characteristics'!I:I,MATCH($C875,'Policy Characteristics'!$C:$C,0)))</f>
        <v>% of fuel shifted</v>
      </c>
      <c r="P875" s="427" t="str">
        <f>IF(ISBLANK(INDEX('Policy Characteristics'!J:J,MATCH($C875,'Policy Characteristics'!$C:$C,0))),"",INDEX('Policy Characteristics'!J:J,MATCH($C875,'Policy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5" s="427" t="str">
        <f>IF(ISBLANK(INDEX('Policy Characteristics'!K:K,MATCH($C875,'Policy Characteristics'!$C:$C,0))),"",INDEX('Policy Characteristics'!K:K,MATCH($C875,'Policy Characteristics'!$C:$C,0)))</f>
        <v>industry-ag-main.html#fuel-switching</v>
      </c>
      <c r="R875" s="427" t="str">
        <f>IF(ISBLANK(INDEX('Policy Characteristics'!L:L,MATCH($C875,'Policy Characteristics'!$C:$C,0))),"",INDEX('Policy Characteristics'!L:L,MATCH($C875,'Policy Characteristics'!$C:$C,0)))</f>
        <v>industry-elec-and-hydrogen.html</v>
      </c>
    </row>
    <row r="876" spans="1:18" x14ac:dyDescent="0.75">
      <c r="A876" s="427" t="str">
        <f>IF(ISBLANK(INDEX('Policy Characteristics'!A:A,MATCH($C876,'Policy Characteristics'!$C:$C,0))),"",INDEX('Policy Characteristics'!A:A,MATCH($C876,'Policy Characteristics'!$C:$C,0)))</f>
        <v>Industry</v>
      </c>
      <c r="B876" s="427" t="str">
        <f>IF(ISBLANK(INDEX('Policy Characteristics'!B:B,MATCH($C876,'Policy Characteristics'!$C:$C,0))),"",INDEX('Policy Characteristics'!B:B,MATCH($C876,'Policy Characteristics'!$C:$C,0)))</f>
        <v>Electrification + Hydrogen</v>
      </c>
      <c r="C876" s="431" t="str">
        <f t="shared" si="41"/>
        <v>Fraction of Industrial Fuel Use Shifted to Other Fuels</v>
      </c>
      <c r="D876" s="9" t="s">
        <v>3274</v>
      </c>
      <c r="E876" s="53" t="s">
        <v>2481</v>
      </c>
      <c r="F876" s="211" t="s">
        <v>3236</v>
      </c>
      <c r="G876" s="53" t="s">
        <v>3280</v>
      </c>
      <c r="H876" s="54">
        <v>1429</v>
      </c>
      <c r="I876" s="53" t="s">
        <v>46</v>
      </c>
      <c r="J876" s="429" t="str">
        <f>IF(ISBLANK(INDEX('Policy Characteristics'!D:D,MATCH($C876,'Policy Characteristics'!$C:$C,0))),"",INDEX('Policy Characteristics'!D:D,MATCH($C876,'Policy Characteristics'!$C:$C,0)))</f>
        <v>Electrification + Hydrogen</v>
      </c>
      <c r="K876" s="427" t="str">
        <f>IF(ISBLANK(INDEX('Policy Characteristics'!E:E,MATCH($C876,'Policy Characteristics'!$C:$C,0))),"",INDEX('Policy Characteristics'!E:E,MATCH($C876,'Policy Characteristics'!$C:$C,0)))</f>
        <v>indst fuel type shifting</v>
      </c>
      <c r="L876" s="450">
        <f>IF(ISBLANK(INDEX('Policy Characteristics'!F:F,MATCH($C876,'Policy Characteristics'!$C:$C,0))),"",INDEX('Policy Characteristics'!F:F,MATCH($C876,'Policy Characteristics'!$C:$C,0)))</f>
        <v>0</v>
      </c>
      <c r="M876" s="450">
        <f>IF(ISBLANK(INDEX('Policy Characteristics'!G:G,MATCH($C876,'Policy Characteristics'!$C:$C,0))),"",INDEX('Policy Characteristics'!G:G,MATCH($C876,'Policy Characteristics'!$C:$C,0)))</f>
        <v>1</v>
      </c>
      <c r="N876" s="450">
        <f>IF(ISBLANK(INDEX('Policy Characteristics'!H:H,MATCH($C876,'Policy Characteristics'!$C:$C,0))),"",INDEX('Policy Characteristics'!H:H,MATCH($C876,'Policy Characteristics'!$C:$C,0)))</f>
        <v>0.01</v>
      </c>
      <c r="O876" s="427" t="str">
        <f>IF(ISBLANK(INDEX('Policy Characteristics'!I:I,MATCH($C876,'Policy Characteristics'!$C:$C,0))),"",INDEX('Policy Characteristics'!I:I,MATCH($C876,'Policy Characteristics'!$C:$C,0)))</f>
        <v>% of fuel shifted</v>
      </c>
      <c r="P876" s="427" t="str">
        <f>IF(ISBLANK(INDEX('Policy Characteristics'!J:J,MATCH($C876,'Policy Characteristics'!$C:$C,0))),"",INDEX('Policy Characteristics'!J:J,MATCH($C876,'Policy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6" s="427" t="str">
        <f>IF(ISBLANK(INDEX('Policy Characteristics'!K:K,MATCH($C876,'Policy Characteristics'!$C:$C,0))),"",INDEX('Policy Characteristics'!K:K,MATCH($C876,'Policy Characteristics'!$C:$C,0)))</f>
        <v>industry-ag-main.html#fuel-switching</v>
      </c>
      <c r="R876" s="427" t="str">
        <f>IF(ISBLANK(INDEX('Policy Characteristics'!L:L,MATCH($C876,'Policy Characteristics'!$C:$C,0))),"",INDEX('Policy Characteristics'!L:L,MATCH($C876,'Policy Characteristics'!$C:$C,0)))</f>
        <v>industry-elec-and-hydrogen.html</v>
      </c>
    </row>
    <row r="877" spans="1:18" x14ac:dyDescent="0.75">
      <c r="A877" s="427" t="str">
        <f>IF(ISBLANK(INDEX('Policy Characteristics'!A:A,MATCH($C877,'Policy Characteristics'!$C:$C,0))),"",INDEX('Policy Characteristics'!A:A,MATCH($C877,'Policy Characteristics'!$C:$C,0)))</f>
        <v>Industry</v>
      </c>
      <c r="B877" s="427" t="str">
        <f>IF(ISBLANK(INDEX('Policy Characteristics'!B:B,MATCH($C877,'Policy Characteristics'!$C:$C,0))),"",INDEX('Policy Characteristics'!B:B,MATCH($C877,'Policy Characteristics'!$C:$C,0)))</f>
        <v>Electrification + Hydrogen</v>
      </c>
      <c r="C877" s="431" t="str">
        <f t="shared" si="41"/>
        <v>Fraction of Industrial Fuel Use Shifted to Other Fuels</v>
      </c>
      <c r="D877" s="9" t="s">
        <v>3274</v>
      </c>
      <c r="E877" s="53" t="s">
        <v>2482</v>
      </c>
      <c r="F877" s="211" t="s">
        <v>3236</v>
      </c>
      <c r="G877" s="53" t="s">
        <v>3281</v>
      </c>
      <c r="H877" s="54">
        <v>1430</v>
      </c>
      <c r="I877" s="53" t="s">
        <v>46</v>
      </c>
      <c r="J877" s="429" t="str">
        <f>IF(ISBLANK(INDEX('Policy Characteristics'!D:D,MATCH($C877,'Policy Characteristics'!$C:$C,0))),"",INDEX('Policy Characteristics'!D:D,MATCH($C877,'Policy Characteristics'!$C:$C,0)))</f>
        <v>Electrification + Hydrogen</v>
      </c>
      <c r="K877" s="427" t="str">
        <f>IF(ISBLANK(INDEX('Policy Characteristics'!E:E,MATCH($C877,'Policy Characteristics'!$C:$C,0))),"",INDEX('Policy Characteristics'!E:E,MATCH($C877,'Policy Characteristics'!$C:$C,0)))</f>
        <v>indst fuel type shifting</v>
      </c>
      <c r="L877" s="450">
        <f>IF(ISBLANK(INDEX('Policy Characteristics'!F:F,MATCH($C877,'Policy Characteristics'!$C:$C,0))),"",INDEX('Policy Characteristics'!F:F,MATCH($C877,'Policy Characteristics'!$C:$C,0)))</f>
        <v>0</v>
      </c>
      <c r="M877" s="450">
        <f>IF(ISBLANK(INDEX('Policy Characteristics'!G:G,MATCH($C877,'Policy Characteristics'!$C:$C,0))),"",INDEX('Policy Characteristics'!G:G,MATCH($C877,'Policy Characteristics'!$C:$C,0)))</f>
        <v>1</v>
      </c>
      <c r="N877" s="450">
        <f>IF(ISBLANK(INDEX('Policy Characteristics'!H:H,MATCH($C877,'Policy Characteristics'!$C:$C,0))),"",INDEX('Policy Characteristics'!H:H,MATCH($C877,'Policy Characteristics'!$C:$C,0)))</f>
        <v>0.01</v>
      </c>
      <c r="O877" s="427" t="str">
        <f>IF(ISBLANK(INDEX('Policy Characteristics'!I:I,MATCH($C877,'Policy Characteristics'!$C:$C,0))),"",INDEX('Policy Characteristics'!I:I,MATCH($C877,'Policy Characteristics'!$C:$C,0)))</f>
        <v>% of fuel shifted</v>
      </c>
      <c r="P877" s="427" t="str">
        <f>IF(ISBLANK(INDEX('Policy Characteristics'!J:J,MATCH($C877,'Policy Characteristics'!$C:$C,0))),"",INDEX('Policy Characteristics'!J:J,MATCH($C877,'Policy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7" s="427" t="str">
        <f>IF(ISBLANK(INDEX('Policy Characteristics'!K:K,MATCH($C877,'Policy Characteristics'!$C:$C,0))),"",INDEX('Policy Characteristics'!K:K,MATCH($C877,'Policy Characteristics'!$C:$C,0)))</f>
        <v>industry-ag-main.html#fuel-switching</v>
      </c>
      <c r="R877" s="427" t="str">
        <f>IF(ISBLANK(INDEX('Policy Characteristics'!L:L,MATCH($C877,'Policy Characteristics'!$C:$C,0))),"",INDEX('Policy Characteristics'!L:L,MATCH($C877,'Policy Characteristics'!$C:$C,0)))</f>
        <v>industry-elec-and-hydrogen.html</v>
      </c>
    </row>
    <row r="878" spans="1:18" x14ac:dyDescent="0.75">
      <c r="A878" s="427" t="str">
        <f>IF(ISBLANK(INDEX('Policy Characteristics'!A:A,MATCH($C878,'Policy Characteristics'!$C:$C,0))),"",INDEX('Policy Characteristics'!A:A,MATCH($C878,'Policy Characteristics'!$C:$C,0)))</f>
        <v>Industry</v>
      </c>
      <c r="B878" s="427" t="str">
        <f>IF(ISBLANK(INDEX('Policy Characteristics'!B:B,MATCH($C878,'Policy Characteristics'!$C:$C,0))),"",INDEX('Policy Characteristics'!B:B,MATCH($C878,'Policy Characteristics'!$C:$C,0)))</f>
        <v>Electrification + Hydrogen</v>
      </c>
      <c r="C878" s="431" t="str">
        <f t="shared" si="41"/>
        <v>Fraction of Industrial Fuel Use Shifted to Other Fuels</v>
      </c>
      <c r="D878" s="9" t="s">
        <v>3274</v>
      </c>
      <c r="E878" s="53" t="s">
        <v>2483</v>
      </c>
      <c r="F878" s="211" t="s">
        <v>3236</v>
      </c>
      <c r="G878" s="53" t="s">
        <v>3282</v>
      </c>
      <c r="H878" s="54">
        <v>1431</v>
      </c>
      <c r="I878" s="53" t="s">
        <v>46</v>
      </c>
      <c r="J878" s="429" t="str">
        <f>IF(ISBLANK(INDEX('Policy Characteristics'!D:D,MATCH($C878,'Policy Characteristics'!$C:$C,0))),"",INDEX('Policy Characteristics'!D:D,MATCH($C878,'Policy Characteristics'!$C:$C,0)))</f>
        <v>Electrification + Hydrogen</v>
      </c>
      <c r="K878" s="427" t="str">
        <f>IF(ISBLANK(INDEX('Policy Characteristics'!E:E,MATCH($C878,'Policy Characteristics'!$C:$C,0))),"",INDEX('Policy Characteristics'!E:E,MATCH($C878,'Policy Characteristics'!$C:$C,0)))</f>
        <v>indst fuel type shifting</v>
      </c>
      <c r="L878" s="450">
        <f>IF(ISBLANK(INDEX('Policy Characteristics'!F:F,MATCH($C878,'Policy Characteristics'!$C:$C,0))),"",INDEX('Policy Characteristics'!F:F,MATCH($C878,'Policy Characteristics'!$C:$C,0)))</f>
        <v>0</v>
      </c>
      <c r="M878" s="450">
        <f>IF(ISBLANK(INDEX('Policy Characteristics'!G:G,MATCH($C878,'Policy Characteristics'!$C:$C,0))),"",INDEX('Policy Characteristics'!G:G,MATCH($C878,'Policy Characteristics'!$C:$C,0)))</f>
        <v>1</v>
      </c>
      <c r="N878" s="450">
        <f>IF(ISBLANK(INDEX('Policy Characteristics'!H:H,MATCH($C878,'Policy Characteristics'!$C:$C,0))),"",INDEX('Policy Characteristics'!H:H,MATCH($C878,'Policy Characteristics'!$C:$C,0)))</f>
        <v>0.01</v>
      </c>
      <c r="O878" s="427" t="str">
        <f>IF(ISBLANK(INDEX('Policy Characteristics'!I:I,MATCH($C878,'Policy Characteristics'!$C:$C,0))),"",INDEX('Policy Characteristics'!I:I,MATCH($C878,'Policy Characteristics'!$C:$C,0)))</f>
        <v>% of fuel shifted</v>
      </c>
      <c r="P878" s="427" t="str">
        <f>IF(ISBLANK(INDEX('Policy Characteristics'!J:J,MATCH($C878,'Policy Characteristics'!$C:$C,0))),"",INDEX('Policy Characteristics'!J:J,MATCH($C878,'Policy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8" s="427" t="str">
        <f>IF(ISBLANK(INDEX('Policy Characteristics'!K:K,MATCH($C878,'Policy Characteristics'!$C:$C,0))),"",INDEX('Policy Characteristics'!K:K,MATCH($C878,'Policy Characteristics'!$C:$C,0)))</f>
        <v>industry-ag-main.html#fuel-switching</v>
      </c>
      <c r="R878" s="427" t="str">
        <f>IF(ISBLANK(INDEX('Policy Characteristics'!L:L,MATCH($C878,'Policy Characteristics'!$C:$C,0))),"",INDEX('Policy Characteristics'!L:L,MATCH($C878,'Policy Characteristics'!$C:$C,0)))</f>
        <v>industry-elec-and-hydrogen.html</v>
      </c>
    </row>
    <row r="879" spans="1:18" x14ac:dyDescent="0.75">
      <c r="A879" s="427" t="str">
        <f>IF(ISBLANK(INDEX('Policy Characteristics'!A:A,MATCH($C879,'Policy Characteristics'!$C:$C,0))),"",INDEX('Policy Characteristics'!A:A,MATCH($C879,'Policy Characteristics'!$C:$C,0)))</f>
        <v>Industry</v>
      </c>
      <c r="B879" s="427" t="str">
        <f>IF(ISBLANK(INDEX('Policy Characteristics'!B:B,MATCH($C879,'Policy Characteristics'!$C:$C,0))),"",INDEX('Policy Characteristics'!B:B,MATCH($C879,'Policy Characteristics'!$C:$C,0)))</f>
        <v>Electrification + Hydrogen</v>
      </c>
      <c r="C879" s="431" t="str">
        <f t="shared" si="41"/>
        <v>Fraction of Industrial Fuel Use Shifted to Other Fuels</v>
      </c>
      <c r="D879" s="9" t="s">
        <v>3274</v>
      </c>
      <c r="E879" s="53" t="s">
        <v>2484</v>
      </c>
      <c r="F879" s="211" t="s">
        <v>3236</v>
      </c>
      <c r="G879" s="53" t="s">
        <v>3283</v>
      </c>
      <c r="H879" s="54">
        <v>1432</v>
      </c>
      <c r="I879" s="53" t="s">
        <v>46</v>
      </c>
      <c r="J879" s="429" t="str">
        <f>IF(ISBLANK(INDEX('Policy Characteristics'!D:D,MATCH($C879,'Policy Characteristics'!$C:$C,0))),"",INDEX('Policy Characteristics'!D:D,MATCH($C879,'Policy Characteristics'!$C:$C,0)))</f>
        <v>Electrification + Hydrogen</v>
      </c>
      <c r="K879" s="427" t="str">
        <f>IF(ISBLANK(INDEX('Policy Characteristics'!E:E,MATCH($C879,'Policy Characteristics'!$C:$C,0))),"",INDEX('Policy Characteristics'!E:E,MATCH($C879,'Policy Characteristics'!$C:$C,0)))</f>
        <v>indst fuel type shifting</v>
      </c>
      <c r="L879" s="450">
        <f>IF(ISBLANK(INDEX('Policy Characteristics'!F:F,MATCH($C879,'Policy Characteristics'!$C:$C,0))),"",INDEX('Policy Characteristics'!F:F,MATCH($C879,'Policy Characteristics'!$C:$C,0)))</f>
        <v>0</v>
      </c>
      <c r="M879" s="450">
        <f>IF(ISBLANK(INDEX('Policy Characteristics'!G:G,MATCH($C879,'Policy Characteristics'!$C:$C,0))),"",INDEX('Policy Characteristics'!G:G,MATCH($C879,'Policy Characteristics'!$C:$C,0)))</f>
        <v>1</v>
      </c>
      <c r="N879" s="450">
        <f>IF(ISBLANK(INDEX('Policy Characteristics'!H:H,MATCH($C879,'Policy Characteristics'!$C:$C,0))),"",INDEX('Policy Characteristics'!H:H,MATCH($C879,'Policy Characteristics'!$C:$C,0)))</f>
        <v>0.01</v>
      </c>
      <c r="O879" s="427" t="str">
        <f>IF(ISBLANK(INDEX('Policy Characteristics'!I:I,MATCH($C879,'Policy Characteristics'!$C:$C,0))),"",INDEX('Policy Characteristics'!I:I,MATCH($C879,'Policy Characteristics'!$C:$C,0)))</f>
        <v>% of fuel shifted</v>
      </c>
      <c r="P879" s="427" t="str">
        <f>IF(ISBLANK(INDEX('Policy Characteristics'!J:J,MATCH($C879,'Policy Characteristics'!$C:$C,0))),"",INDEX('Policy Characteristics'!J:J,MATCH($C879,'Policy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9" s="427" t="str">
        <f>IF(ISBLANK(INDEX('Policy Characteristics'!K:K,MATCH($C879,'Policy Characteristics'!$C:$C,0))),"",INDEX('Policy Characteristics'!K:K,MATCH($C879,'Policy Characteristics'!$C:$C,0)))</f>
        <v>industry-ag-main.html#fuel-switching</v>
      </c>
      <c r="R879" s="427" t="str">
        <f>IF(ISBLANK(INDEX('Policy Characteristics'!L:L,MATCH($C879,'Policy Characteristics'!$C:$C,0))),"",INDEX('Policy Characteristics'!L:L,MATCH($C879,'Policy Characteristics'!$C:$C,0)))</f>
        <v>industry-elec-and-hydrogen.html</v>
      </c>
    </row>
    <row r="880" spans="1:18" x14ac:dyDescent="0.75">
      <c r="A880" s="427" t="str">
        <f>IF(ISBLANK(INDEX('Policy Characteristics'!A:A,MATCH($C880,'Policy Characteristics'!$C:$C,0))),"",INDEX('Policy Characteristics'!A:A,MATCH($C880,'Policy Characteristics'!$C:$C,0)))</f>
        <v>Industry</v>
      </c>
      <c r="B880" s="427" t="str">
        <f>IF(ISBLANK(INDEX('Policy Characteristics'!B:B,MATCH($C880,'Policy Characteristics'!$C:$C,0))),"",INDEX('Policy Characteristics'!B:B,MATCH($C880,'Policy Characteristics'!$C:$C,0)))</f>
        <v>Electrification + Hydrogen</v>
      </c>
      <c r="C880" s="431" t="str">
        <f t="shared" si="41"/>
        <v>Fraction of Industrial Fuel Use Shifted to Other Fuels</v>
      </c>
      <c r="D880" s="9" t="s">
        <v>3274</v>
      </c>
      <c r="E880" s="53" t="s">
        <v>2485</v>
      </c>
      <c r="F880" s="211" t="s">
        <v>3236</v>
      </c>
      <c r="G880" s="53" t="s">
        <v>3284</v>
      </c>
      <c r="H880" s="54">
        <v>1433</v>
      </c>
      <c r="I880" s="53" t="s">
        <v>46</v>
      </c>
      <c r="J880" s="429" t="str">
        <f>IF(ISBLANK(INDEX('Policy Characteristics'!D:D,MATCH($C880,'Policy Characteristics'!$C:$C,0))),"",INDEX('Policy Characteristics'!D:D,MATCH($C880,'Policy Characteristics'!$C:$C,0)))</f>
        <v>Electrification + Hydrogen</v>
      </c>
      <c r="K880" s="427" t="str">
        <f>IF(ISBLANK(INDEX('Policy Characteristics'!E:E,MATCH($C880,'Policy Characteristics'!$C:$C,0))),"",INDEX('Policy Characteristics'!E:E,MATCH($C880,'Policy Characteristics'!$C:$C,0)))</f>
        <v>indst fuel type shifting</v>
      </c>
      <c r="L880" s="450">
        <f>IF(ISBLANK(INDEX('Policy Characteristics'!F:F,MATCH($C880,'Policy Characteristics'!$C:$C,0))),"",INDEX('Policy Characteristics'!F:F,MATCH($C880,'Policy Characteristics'!$C:$C,0)))</f>
        <v>0</v>
      </c>
      <c r="M880" s="450">
        <f>IF(ISBLANK(INDEX('Policy Characteristics'!G:G,MATCH($C880,'Policy Characteristics'!$C:$C,0))),"",INDEX('Policy Characteristics'!G:G,MATCH($C880,'Policy Characteristics'!$C:$C,0)))</f>
        <v>1</v>
      </c>
      <c r="N880" s="450">
        <f>IF(ISBLANK(INDEX('Policy Characteristics'!H:H,MATCH($C880,'Policy Characteristics'!$C:$C,0))),"",INDEX('Policy Characteristics'!H:H,MATCH($C880,'Policy Characteristics'!$C:$C,0)))</f>
        <v>0.01</v>
      </c>
      <c r="O880" s="427" t="str">
        <f>IF(ISBLANK(INDEX('Policy Characteristics'!I:I,MATCH($C880,'Policy Characteristics'!$C:$C,0))),"",INDEX('Policy Characteristics'!I:I,MATCH($C880,'Policy Characteristics'!$C:$C,0)))</f>
        <v>% of fuel shifted</v>
      </c>
      <c r="P880" s="427" t="str">
        <f>IF(ISBLANK(INDEX('Policy Characteristics'!J:J,MATCH($C880,'Policy Characteristics'!$C:$C,0))),"",INDEX('Policy Characteristics'!J:J,MATCH($C880,'Policy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0" s="427" t="str">
        <f>IF(ISBLANK(INDEX('Policy Characteristics'!K:K,MATCH($C880,'Policy Characteristics'!$C:$C,0))),"",INDEX('Policy Characteristics'!K:K,MATCH($C880,'Policy Characteristics'!$C:$C,0)))</f>
        <v>industry-ag-main.html#fuel-switching</v>
      </c>
      <c r="R880" s="427" t="str">
        <f>IF(ISBLANK(INDEX('Policy Characteristics'!L:L,MATCH($C880,'Policy Characteristics'!$C:$C,0))),"",INDEX('Policy Characteristics'!L:L,MATCH($C880,'Policy Characteristics'!$C:$C,0)))</f>
        <v>industry-elec-and-hydrogen.html</v>
      </c>
    </row>
    <row r="881" spans="1:18" x14ac:dyDescent="0.75">
      <c r="A881" s="427" t="str">
        <f>IF(ISBLANK(INDEX('Policy Characteristics'!A:A,MATCH($C881,'Policy Characteristics'!$C:$C,0))),"",INDEX('Policy Characteristics'!A:A,MATCH($C881,'Policy Characteristics'!$C:$C,0)))</f>
        <v>Industry</v>
      </c>
      <c r="B881" s="427" t="str">
        <f>IF(ISBLANK(INDEX('Policy Characteristics'!B:B,MATCH($C881,'Policy Characteristics'!$C:$C,0))),"",INDEX('Policy Characteristics'!B:B,MATCH($C881,'Policy Characteristics'!$C:$C,0)))</f>
        <v>Electrification + Hydrogen</v>
      </c>
      <c r="C881" s="431" t="str">
        <f t="shared" si="41"/>
        <v>Fraction of Industrial Fuel Use Shifted to Other Fuels</v>
      </c>
      <c r="D881" s="9" t="s">
        <v>3274</v>
      </c>
      <c r="E881" s="53" t="s">
        <v>2837</v>
      </c>
      <c r="F881" s="211" t="s">
        <v>3236</v>
      </c>
      <c r="G881" s="53" t="s">
        <v>3285</v>
      </c>
      <c r="H881" s="54">
        <v>1434</v>
      </c>
      <c r="I881" s="53" t="s">
        <v>46</v>
      </c>
      <c r="J881" s="429" t="str">
        <f>IF(ISBLANK(INDEX('Policy Characteristics'!D:D,MATCH($C881,'Policy Characteristics'!$C:$C,0))),"",INDEX('Policy Characteristics'!D:D,MATCH($C881,'Policy Characteristics'!$C:$C,0)))</f>
        <v>Electrification + Hydrogen</v>
      </c>
      <c r="K881" s="427" t="str">
        <f>IF(ISBLANK(INDEX('Policy Characteristics'!E:E,MATCH($C881,'Policy Characteristics'!$C:$C,0))),"",INDEX('Policy Characteristics'!E:E,MATCH($C881,'Policy Characteristics'!$C:$C,0)))</f>
        <v>indst fuel type shifting</v>
      </c>
      <c r="L881" s="450">
        <f>IF(ISBLANK(INDEX('Policy Characteristics'!F:F,MATCH($C881,'Policy Characteristics'!$C:$C,0))),"",INDEX('Policy Characteristics'!F:F,MATCH($C881,'Policy Characteristics'!$C:$C,0)))</f>
        <v>0</v>
      </c>
      <c r="M881" s="450">
        <f>IF(ISBLANK(INDEX('Policy Characteristics'!G:G,MATCH($C881,'Policy Characteristics'!$C:$C,0))),"",INDEX('Policy Characteristics'!G:G,MATCH($C881,'Policy Characteristics'!$C:$C,0)))</f>
        <v>1</v>
      </c>
      <c r="N881" s="450">
        <f>IF(ISBLANK(INDEX('Policy Characteristics'!H:H,MATCH($C881,'Policy Characteristics'!$C:$C,0))),"",INDEX('Policy Characteristics'!H:H,MATCH($C881,'Policy Characteristics'!$C:$C,0)))</f>
        <v>0.01</v>
      </c>
      <c r="O881" s="427" t="str">
        <f>IF(ISBLANK(INDEX('Policy Characteristics'!I:I,MATCH($C881,'Policy Characteristics'!$C:$C,0))),"",INDEX('Policy Characteristics'!I:I,MATCH($C881,'Policy Characteristics'!$C:$C,0)))</f>
        <v>% of fuel shifted</v>
      </c>
      <c r="P881" s="427" t="str">
        <f>IF(ISBLANK(INDEX('Policy Characteristics'!J:J,MATCH($C881,'Policy Characteristics'!$C:$C,0))),"",INDEX('Policy Characteristics'!J:J,MATCH($C881,'Policy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1" s="427" t="str">
        <f>IF(ISBLANK(INDEX('Policy Characteristics'!K:K,MATCH($C881,'Policy Characteristics'!$C:$C,0))),"",INDEX('Policy Characteristics'!K:K,MATCH($C881,'Policy Characteristics'!$C:$C,0)))</f>
        <v>industry-ag-main.html#fuel-switching</v>
      </c>
      <c r="R881" s="427" t="str">
        <f>IF(ISBLANK(INDEX('Policy Characteristics'!L:L,MATCH($C881,'Policy Characteristics'!$C:$C,0))),"",INDEX('Policy Characteristics'!L:L,MATCH($C881,'Policy Characteristics'!$C:$C,0)))</f>
        <v>industry-elec-and-hydrogen.html</v>
      </c>
    </row>
    <row r="882" spans="1:18" x14ac:dyDescent="0.75">
      <c r="A882" s="427" t="str">
        <f>IF(ISBLANK(INDEX('Policy Characteristics'!A:A,MATCH($C882,'Policy Characteristics'!$C:$C,0))),"",INDEX('Policy Characteristics'!A:A,MATCH($C882,'Policy Characteristics'!$C:$C,0)))</f>
        <v>Industry</v>
      </c>
      <c r="B882" s="427" t="str">
        <f>IF(ISBLANK(INDEX('Policy Characteristics'!B:B,MATCH($C882,'Policy Characteristics'!$C:$C,0))),"",INDEX('Policy Characteristics'!B:B,MATCH($C882,'Policy Characteristics'!$C:$C,0)))</f>
        <v>Electrification + Hydrogen</v>
      </c>
      <c r="C882" s="431" t="str">
        <f t="shared" si="41"/>
        <v>Fraction of Industrial Fuel Use Shifted to Other Fuels</v>
      </c>
      <c r="D882" s="9" t="s">
        <v>3274</v>
      </c>
      <c r="E882" s="53" t="s">
        <v>2838</v>
      </c>
      <c r="F882" s="211" t="s">
        <v>3236</v>
      </c>
      <c r="G882" s="53" t="s">
        <v>3286</v>
      </c>
      <c r="H882" s="54">
        <v>1435</v>
      </c>
      <c r="I882" s="53" t="s">
        <v>46</v>
      </c>
      <c r="J882" s="429" t="str">
        <f>IF(ISBLANK(INDEX('Policy Characteristics'!D:D,MATCH($C882,'Policy Characteristics'!$C:$C,0))),"",INDEX('Policy Characteristics'!D:D,MATCH($C882,'Policy Characteristics'!$C:$C,0)))</f>
        <v>Electrification + Hydrogen</v>
      </c>
      <c r="K882" s="427" t="str">
        <f>IF(ISBLANK(INDEX('Policy Characteristics'!E:E,MATCH($C882,'Policy Characteristics'!$C:$C,0))),"",INDEX('Policy Characteristics'!E:E,MATCH($C882,'Policy Characteristics'!$C:$C,0)))</f>
        <v>indst fuel type shifting</v>
      </c>
      <c r="L882" s="450">
        <f>IF(ISBLANK(INDEX('Policy Characteristics'!F:F,MATCH($C882,'Policy Characteristics'!$C:$C,0))),"",INDEX('Policy Characteristics'!F:F,MATCH($C882,'Policy Characteristics'!$C:$C,0)))</f>
        <v>0</v>
      </c>
      <c r="M882" s="450">
        <f>IF(ISBLANK(INDEX('Policy Characteristics'!G:G,MATCH($C882,'Policy Characteristics'!$C:$C,0))),"",INDEX('Policy Characteristics'!G:G,MATCH($C882,'Policy Characteristics'!$C:$C,0)))</f>
        <v>1</v>
      </c>
      <c r="N882" s="450">
        <f>IF(ISBLANK(INDEX('Policy Characteristics'!H:H,MATCH($C882,'Policy Characteristics'!$C:$C,0))),"",INDEX('Policy Characteristics'!H:H,MATCH($C882,'Policy Characteristics'!$C:$C,0)))</f>
        <v>0.01</v>
      </c>
      <c r="O882" s="427" t="str">
        <f>IF(ISBLANK(INDEX('Policy Characteristics'!I:I,MATCH($C882,'Policy Characteristics'!$C:$C,0))),"",INDEX('Policy Characteristics'!I:I,MATCH($C882,'Policy Characteristics'!$C:$C,0)))</f>
        <v>% of fuel shifted</v>
      </c>
      <c r="P882" s="427" t="str">
        <f>IF(ISBLANK(INDEX('Policy Characteristics'!J:J,MATCH($C882,'Policy Characteristics'!$C:$C,0))),"",INDEX('Policy Characteristics'!J:J,MATCH($C882,'Policy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2" s="427" t="str">
        <f>IF(ISBLANK(INDEX('Policy Characteristics'!K:K,MATCH($C882,'Policy Characteristics'!$C:$C,0))),"",INDEX('Policy Characteristics'!K:K,MATCH($C882,'Policy Characteristics'!$C:$C,0)))</f>
        <v>industry-ag-main.html#fuel-switching</v>
      </c>
      <c r="R882" s="427" t="str">
        <f>IF(ISBLANK(INDEX('Policy Characteristics'!L:L,MATCH($C882,'Policy Characteristics'!$C:$C,0))),"",INDEX('Policy Characteristics'!L:L,MATCH($C882,'Policy Characteristics'!$C:$C,0)))</f>
        <v>industry-elec-and-hydrogen.html</v>
      </c>
    </row>
    <row r="883" spans="1:18" x14ac:dyDescent="0.75">
      <c r="A883" s="427" t="str">
        <f>IF(ISBLANK(INDEX('Policy Characteristics'!A:A,MATCH($C883,'Policy Characteristics'!$C:$C,0))),"",INDEX('Policy Characteristics'!A:A,MATCH($C883,'Policy Characteristics'!$C:$C,0)))</f>
        <v>Industry</v>
      </c>
      <c r="B883" s="427" t="str">
        <f>IF(ISBLANK(INDEX('Policy Characteristics'!B:B,MATCH($C883,'Policy Characteristics'!$C:$C,0))),"",INDEX('Policy Characteristics'!B:B,MATCH($C883,'Policy Characteristics'!$C:$C,0)))</f>
        <v>Electrification + Hydrogen</v>
      </c>
      <c r="C883" s="431" t="str">
        <f t="shared" si="41"/>
        <v>Fraction of Industrial Fuel Use Shifted to Other Fuels</v>
      </c>
      <c r="D883" s="9" t="s">
        <v>3274</v>
      </c>
      <c r="E883" s="53" t="s">
        <v>2839</v>
      </c>
      <c r="F883" s="211" t="s">
        <v>3236</v>
      </c>
      <c r="G883" s="53" t="s">
        <v>3287</v>
      </c>
      <c r="H883" s="54">
        <v>1436</v>
      </c>
      <c r="I883" s="53" t="s">
        <v>46</v>
      </c>
      <c r="J883" s="429" t="str">
        <f>IF(ISBLANK(INDEX('Policy Characteristics'!D:D,MATCH($C883,'Policy Characteristics'!$C:$C,0))),"",INDEX('Policy Characteristics'!D:D,MATCH($C883,'Policy Characteristics'!$C:$C,0)))</f>
        <v>Electrification + Hydrogen</v>
      </c>
      <c r="K883" s="427" t="str">
        <f>IF(ISBLANK(INDEX('Policy Characteristics'!E:E,MATCH($C883,'Policy Characteristics'!$C:$C,0))),"",INDEX('Policy Characteristics'!E:E,MATCH($C883,'Policy Characteristics'!$C:$C,0)))</f>
        <v>indst fuel type shifting</v>
      </c>
      <c r="L883" s="450">
        <f>IF(ISBLANK(INDEX('Policy Characteristics'!F:F,MATCH($C883,'Policy Characteristics'!$C:$C,0))),"",INDEX('Policy Characteristics'!F:F,MATCH($C883,'Policy Characteristics'!$C:$C,0)))</f>
        <v>0</v>
      </c>
      <c r="M883" s="450">
        <f>IF(ISBLANK(INDEX('Policy Characteristics'!G:G,MATCH($C883,'Policy Characteristics'!$C:$C,0))),"",INDEX('Policy Characteristics'!G:G,MATCH($C883,'Policy Characteristics'!$C:$C,0)))</f>
        <v>1</v>
      </c>
      <c r="N883" s="450">
        <f>IF(ISBLANK(INDEX('Policy Characteristics'!H:H,MATCH($C883,'Policy Characteristics'!$C:$C,0))),"",INDEX('Policy Characteristics'!H:H,MATCH($C883,'Policy Characteristics'!$C:$C,0)))</f>
        <v>0.01</v>
      </c>
      <c r="O883" s="427" t="str">
        <f>IF(ISBLANK(INDEX('Policy Characteristics'!I:I,MATCH($C883,'Policy Characteristics'!$C:$C,0))),"",INDEX('Policy Characteristics'!I:I,MATCH($C883,'Policy Characteristics'!$C:$C,0)))</f>
        <v>% of fuel shifted</v>
      </c>
      <c r="P883" s="427" t="str">
        <f>IF(ISBLANK(INDEX('Policy Characteristics'!J:J,MATCH($C883,'Policy Characteristics'!$C:$C,0))),"",INDEX('Policy Characteristics'!J:J,MATCH($C883,'Policy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3" s="427" t="str">
        <f>IF(ISBLANK(INDEX('Policy Characteristics'!K:K,MATCH($C883,'Policy Characteristics'!$C:$C,0))),"",INDEX('Policy Characteristics'!K:K,MATCH($C883,'Policy Characteristics'!$C:$C,0)))</f>
        <v>industry-ag-main.html#fuel-switching</v>
      </c>
      <c r="R883" s="427" t="str">
        <f>IF(ISBLANK(INDEX('Policy Characteristics'!L:L,MATCH($C883,'Policy Characteristics'!$C:$C,0))),"",INDEX('Policy Characteristics'!L:L,MATCH($C883,'Policy Characteristics'!$C:$C,0)))</f>
        <v>industry-elec-and-hydrogen.html</v>
      </c>
    </row>
    <row r="884" spans="1:18" x14ac:dyDescent="0.75">
      <c r="A884" s="427" t="str">
        <f>IF(ISBLANK(INDEX('Policy Characteristics'!A:A,MATCH($C884,'Policy Characteristics'!$C:$C,0))),"",INDEX('Policy Characteristics'!A:A,MATCH($C884,'Policy Characteristics'!$C:$C,0)))</f>
        <v>Industry</v>
      </c>
      <c r="B884" s="427" t="str">
        <f>IF(ISBLANK(INDEX('Policy Characteristics'!B:B,MATCH($C884,'Policy Characteristics'!$C:$C,0))),"",INDEX('Policy Characteristics'!B:B,MATCH($C884,'Policy Characteristics'!$C:$C,0)))</f>
        <v>Electrification + Hydrogen</v>
      </c>
      <c r="C884" s="431" t="str">
        <f t="shared" si="41"/>
        <v>Fraction of Industrial Fuel Use Shifted to Other Fuels</v>
      </c>
      <c r="D884" s="9" t="s">
        <v>3274</v>
      </c>
      <c r="E884" s="53" t="s">
        <v>2836</v>
      </c>
      <c r="F884" s="211" t="s">
        <v>3236</v>
      </c>
      <c r="G884" s="53" t="s">
        <v>3288</v>
      </c>
      <c r="H884" s="54">
        <v>1437</v>
      </c>
      <c r="I884" s="53" t="s">
        <v>45</v>
      </c>
      <c r="J884" s="429" t="str">
        <f>IF(ISBLANK(INDEX('Policy Characteristics'!D:D,MATCH($C884,'Policy Characteristics'!$C:$C,0))),"",INDEX('Policy Characteristics'!D:D,MATCH($C884,'Policy Characteristics'!$C:$C,0)))</f>
        <v>Electrification + Hydrogen</v>
      </c>
      <c r="K884" s="427" t="str">
        <f>IF(ISBLANK(INDEX('Policy Characteristics'!E:E,MATCH($C884,'Policy Characteristics'!$C:$C,0))),"",INDEX('Policy Characteristics'!E:E,MATCH($C884,'Policy Characteristics'!$C:$C,0)))</f>
        <v>indst fuel type shifting</v>
      </c>
      <c r="L884" s="450">
        <f>IF(ISBLANK(INDEX('Policy Characteristics'!F:F,MATCH($C884,'Policy Characteristics'!$C:$C,0))),"",INDEX('Policy Characteristics'!F:F,MATCH($C884,'Policy Characteristics'!$C:$C,0)))</f>
        <v>0</v>
      </c>
      <c r="M884" s="450">
        <f>IF(ISBLANK(INDEX('Policy Characteristics'!G:G,MATCH($C884,'Policy Characteristics'!$C:$C,0))),"",INDEX('Policy Characteristics'!G:G,MATCH($C884,'Policy Characteristics'!$C:$C,0)))</f>
        <v>1</v>
      </c>
      <c r="N884" s="450">
        <f>IF(ISBLANK(INDEX('Policy Characteristics'!H:H,MATCH($C884,'Policy Characteristics'!$C:$C,0))),"",INDEX('Policy Characteristics'!H:H,MATCH($C884,'Policy Characteristics'!$C:$C,0)))</f>
        <v>0.01</v>
      </c>
      <c r="O884" s="427" t="str">
        <f>IF(ISBLANK(INDEX('Policy Characteristics'!I:I,MATCH($C884,'Policy Characteristics'!$C:$C,0))),"",INDEX('Policy Characteristics'!I:I,MATCH($C884,'Policy Characteristics'!$C:$C,0)))</f>
        <v>% of fuel shifted</v>
      </c>
      <c r="P884" s="427" t="str">
        <f>IF(ISBLANK(INDEX('Policy Characteristics'!J:J,MATCH($C884,'Policy Characteristics'!$C:$C,0))),"",INDEX('Policy Characteristics'!J:J,MATCH($C884,'Policy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4" s="427" t="str">
        <f>IF(ISBLANK(INDEX('Policy Characteristics'!K:K,MATCH($C884,'Policy Characteristics'!$C:$C,0))),"",INDEX('Policy Characteristics'!K:K,MATCH($C884,'Policy Characteristics'!$C:$C,0)))</f>
        <v>industry-ag-main.html#fuel-switching</v>
      </c>
      <c r="R884" s="427" t="str">
        <f>IF(ISBLANK(INDEX('Policy Characteristics'!L:L,MATCH($C884,'Policy Characteristics'!$C:$C,0))),"",INDEX('Policy Characteristics'!L:L,MATCH($C884,'Policy Characteristics'!$C:$C,0)))</f>
        <v>industry-elec-and-hydrogen.html</v>
      </c>
    </row>
    <row r="885" spans="1:18" x14ac:dyDescent="0.75">
      <c r="A885" s="427" t="str">
        <f>IF(ISBLANK(INDEX('Policy Characteristics'!A:A,MATCH($C885,'Policy Characteristics'!$C:$C,0))),"",INDEX('Policy Characteristics'!A:A,MATCH($C885,'Policy Characteristics'!$C:$C,0)))</f>
        <v>Industry</v>
      </c>
      <c r="B885" s="427" t="str">
        <f>IF(ISBLANK(INDEX('Policy Characteristics'!B:B,MATCH($C885,'Policy Characteristics'!$C:$C,0))),"",INDEX('Policy Characteristics'!B:B,MATCH($C885,'Policy Characteristics'!$C:$C,0)))</f>
        <v>Electrification + Hydrogen</v>
      </c>
      <c r="C885" s="431" t="str">
        <f t="shared" si="41"/>
        <v>Fraction of Industrial Fuel Use Shifted to Other Fuels</v>
      </c>
      <c r="D885" s="9" t="s">
        <v>3275</v>
      </c>
      <c r="E885" s="53" t="s">
        <v>2480</v>
      </c>
      <c r="F885" s="211" t="s">
        <v>3278</v>
      </c>
      <c r="G885" s="53" t="s">
        <v>3279</v>
      </c>
      <c r="H885" s="54">
        <v>1438</v>
      </c>
      <c r="I885" s="53" t="s">
        <v>46</v>
      </c>
      <c r="J885" s="429" t="str">
        <f>IF(ISBLANK(INDEX('Policy Characteristics'!D:D,MATCH($C885,'Policy Characteristics'!$C:$C,0))),"",INDEX('Policy Characteristics'!D:D,MATCH($C885,'Policy Characteristics'!$C:$C,0)))</f>
        <v>Electrification + Hydrogen</v>
      </c>
      <c r="K885" s="427" t="str">
        <f>IF(ISBLANK(INDEX('Policy Characteristics'!E:E,MATCH($C885,'Policy Characteristics'!$C:$C,0))),"",INDEX('Policy Characteristics'!E:E,MATCH($C885,'Policy Characteristics'!$C:$C,0)))</f>
        <v>indst fuel type shifting</v>
      </c>
      <c r="L885" s="450">
        <f>IF(ISBLANK(INDEX('Policy Characteristics'!F:F,MATCH($C885,'Policy Characteristics'!$C:$C,0))),"",INDEX('Policy Characteristics'!F:F,MATCH($C885,'Policy Characteristics'!$C:$C,0)))</f>
        <v>0</v>
      </c>
      <c r="M885" s="450">
        <f>IF(ISBLANK(INDEX('Policy Characteristics'!G:G,MATCH($C885,'Policy Characteristics'!$C:$C,0))),"",INDEX('Policy Characteristics'!G:G,MATCH($C885,'Policy Characteristics'!$C:$C,0)))</f>
        <v>1</v>
      </c>
      <c r="N885" s="450">
        <f>IF(ISBLANK(INDEX('Policy Characteristics'!H:H,MATCH($C885,'Policy Characteristics'!$C:$C,0))),"",INDEX('Policy Characteristics'!H:H,MATCH($C885,'Policy Characteristics'!$C:$C,0)))</f>
        <v>0.01</v>
      </c>
      <c r="O885" s="427" t="str">
        <f>IF(ISBLANK(INDEX('Policy Characteristics'!I:I,MATCH($C885,'Policy Characteristics'!$C:$C,0))),"",INDEX('Policy Characteristics'!I:I,MATCH($C885,'Policy Characteristics'!$C:$C,0)))</f>
        <v>% of fuel shifted</v>
      </c>
      <c r="P885" s="427" t="str">
        <f>IF(ISBLANK(INDEX('Policy Characteristics'!J:J,MATCH($C885,'Policy Characteristics'!$C:$C,0))),"",INDEX('Policy Characteristics'!J:J,MATCH($C885,'Policy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5" s="427" t="str">
        <f>IF(ISBLANK(INDEX('Policy Characteristics'!K:K,MATCH($C885,'Policy Characteristics'!$C:$C,0))),"",INDEX('Policy Characteristics'!K:K,MATCH($C885,'Policy Characteristics'!$C:$C,0)))</f>
        <v>industry-ag-main.html#fuel-switching</v>
      </c>
      <c r="R885" s="427" t="str">
        <f>IF(ISBLANK(INDEX('Policy Characteristics'!L:L,MATCH($C885,'Policy Characteristics'!$C:$C,0))),"",INDEX('Policy Characteristics'!L:L,MATCH($C885,'Policy Characteristics'!$C:$C,0)))</f>
        <v>industry-elec-and-hydrogen.html</v>
      </c>
    </row>
    <row r="886" spans="1:18" x14ac:dyDescent="0.75">
      <c r="A886" s="427" t="str">
        <f>IF(ISBLANK(INDEX('Policy Characteristics'!A:A,MATCH($C886,'Policy Characteristics'!$C:$C,0))),"",INDEX('Policy Characteristics'!A:A,MATCH($C886,'Policy Characteristics'!$C:$C,0)))</f>
        <v>Industry</v>
      </c>
      <c r="B886" s="427" t="str">
        <f>IF(ISBLANK(INDEX('Policy Characteristics'!B:B,MATCH($C886,'Policy Characteristics'!$C:$C,0))),"",INDEX('Policy Characteristics'!B:B,MATCH($C886,'Policy Characteristics'!$C:$C,0)))</f>
        <v>Electrification + Hydrogen</v>
      </c>
      <c r="C886" s="431" t="str">
        <f t="shared" si="41"/>
        <v>Fraction of Industrial Fuel Use Shifted to Other Fuels</v>
      </c>
      <c r="D886" s="9" t="s">
        <v>3275</v>
      </c>
      <c r="E886" s="53" t="s">
        <v>2481</v>
      </c>
      <c r="F886" s="211" t="s">
        <v>3278</v>
      </c>
      <c r="G886" s="53" t="s">
        <v>3280</v>
      </c>
      <c r="H886" s="54">
        <v>1439</v>
      </c>
      <c r="I886" s="53" t="s">
        <v>46</v>
      </c>
      <c r="J886" s="429" t="str">
        <f>IF(ISBLANK(INDEX('Policy Characteristics'!D:D,MATCH($C886,'Policy Characteristics'!$C:$C,0))),"",INDEX('Policy Characteristics'!D:D,MATCH($C886,'Policy Characteristics'!$C:$C,0)))</f>
        <v>Electrification + Hydrogen</v>
      </c>
      <c r="K886" s="427" t="str">
        <f>IF(ISBLANK(INDEX('Policy Characteristics'!E:E,MATCH($C886,'Policy Characteristics'!$C:$C,0))),"",INDEX('Policy Characteristics'!E:E,MATCH($C886,'Policy Characteristics'!$C:$C,0)))</f>
        <v>indst fuel type shifting</v>
      </c>
      <c r="L886" s="450">
        <f>IF(ISBLANK(INDEX('Policy Characteristics'!F:F,MATCH($C886,'Policy Characteristics'!$C:$C,0))),"",INDEX('Policy Characteristics'!F:F,MATCH($C886,'Policy Characteristics'!$C:$C,0)))</f>
        <v>0</v>
      </c>
      <c r="M886" s="450">
        <f>IF(ISBLANK(INDEX('Policy Characteristics'!G:G,MATCH($C886,'Policy Characteristics'!$C:$C,0))),"",INDEX('Policy Characteristics'!G:G,MATCH($C886,'Policy Characteristics'!$C:$C,0)))</f>
        <v>1</v>
      </c>
      <c r="N886" s="450">
        <f>IF(ISBLANK(INDEX('Policy Characteristics'!H:H,MATCH($C886,'Policy Characteristics'!$C:$C,0))),"",INDEX('Policy Characteristics'!H:H,MATCH($C886,'Policy Characteristics'!$C:$C,0)))</f>
        <v>0.01</v>
      </c>
      <c r="O886" s="427" t="str">
        <f>IF(ISBLANK(INDEX('Policy Characteristics'!I:I,MATCH($C886,'Policy Characteristics'!$C:$C,0))),"",INDEX('Policy Characteristics'!I:I,MATCH($C886,'Policy Characteristics'!$C:$C,0)))</f>
        <v>% of fuel shifted</v>
      </c>
      <c r="P886" s="427" t="str">
        <f>IF(ISBLANK(INDEX('Policy Characteristics'!J:J,MATCH($C886,'Policy Characteristics'!$C:$C,0))),"",INDEX('Policy Characteristics'!J:J,MATCH($C886,'Policy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6" s="427" t="str">
        <f>IF(ISBLANK(INDEX('Policy Characteristics'!K:K,MATCH($C886,'Policy Characteristics'!$C:$C,0))),"",INDEX('Policy Characteristics'!K:K,MATCH($C886,'Policy Characteristics'!$C:$C,0)))</f>
        <v>industry-ag-main.html#fuel-switching</v>
      </c>
      <c r="R886" s="427" t="str">
        <f>IF(ISBLANK(INDEX('Policy Characteristics'!L:L,MATCH($C886,'Policy Characteristics'!$C:$C,0))),"",INDEX('Policy Characteristics'!L:L,MATCH($C886,'Policy Characteristics'!$C:$C,0)))</f>
        <v>industry-elec-and-hydrogen.html</v>
      </c>
    </row>
    <row r="887" spans="1:18" x14ac:dyDescent="0.75">
      <c r="A887" s="427" t="str">
        <f>IF(ISBLANK(INDEX('Policy Characteristics'!A:A,MATCH($C887,'Policy Characteristics'!$C:$C,0))),"",INDEX('Policy Characteristics'!A:A,MATCH($C887,'Policy Characteristics'!$C:$C,0)))</f>
        <v>Industry</v>
      </c>
      <c r="B887" s="427" t="str">
        <f>IF(ISBLANK(INDEX('Policy Characteristics'!B:B,MATCH($C887,'Policy Characteristics'!$C:$C,0))),"",INDEX('Policy Characteristics'!B:B,MATCH($C887,'Policy Characteristics'!$C:$C,0)))</f>
        <v>Electrification + Hydrogen</v>
      </c>
      <c r="C887" s="431" t="str">
        <f t="shared" si="41"/>
        <v>Fraction of Industrial Fuel Use Shifted to Other Fuels</v>
      </c>
      <c r="D887" s="9" t="s">
        <v>3275</v>
      </c>
      <c r="E887" s="53" t="s">
        <v>2482</v>
      </c>
      <c r="F887" s="211" t="s">
        <v>3278</v>
      </c>
      <c r="G887" s="53" t="s">
        <v>3281</v>
      </c>
      <c r="H887" s="54">
        <v>1440</v>
      </c>
      <c r="I887" s="53" t="s">
        <v>46</v>
      </c>
      <c r="J887" s="429" t="str">
        <f>IF(ISBLANK(INDEX('Policy Characteristics'!D:D,MATCH($C887,'Policy Characteristics'!$C:$C,0))),"",INDEX('Policy Characteristics'!D:D,MATCH($C887,'Policy Characteristics'!$C:$C,0)))</f>
        <v>Electrification + Hydrogen</v>
      </c>
      <c r="K887" s="427" t="str">
        <f>IF(ISBLANK(INDEX('Policy Characteristics'!E:E,MATCH($C887,'Policy Characteristics'!$C:$C,0))),"",INDEX('Policy Characteristics'!E:E,MATCH($C887,'Policy Characteristics'!$C:$C,0)))</f>
        <v>indst fuel type shifting</v>
      </c>
      <c r="L887" s="450">
        <f>IF(ISBLANK(INDEX('Policy Characteristics'!F:F,MATCH($C887,'Policy Characteristics'!$C:$C,0))),"",INDEX('Policy Characteristics'!F:F,MATCH($C887,'Policy Characteristics'!$C:$C,0)))</f>
        <v>0</v>
      </c>
      <c r="M887" s="450">
        <f>IF(ISBLANK(INDEX('Policy Characteristics'!G:G,MATCH($C887,'Policy Characteristics'!$C:$C,0))),"",INDEX('Policy Characteristics'!G:G,MATCH($C887,'Policy Characteristics'!$C:$C,0)))</f>
        <v>1</v>
      </c>
      <c r="N887" s="450">
        <f>IF(ISBLANK(INDEX('Policy Characteristics'!H:H,MATCH($C887,'Policy Characteristics'!$C:$C,0))),"",INDEX('Policy Characteristics'!H:H,MATCH($C887,'Policy Characteristics'!$C:$C,0)))</f>
        <v>0.01</v>
      </c>
      <c r="O887" s="427" t="str">
        <f>IF(ISBLANK(INDEX('Policy Characteristics'!I:I,MATCH($C887,'Policy Characteristics'!$C:$C,0))),"",INDEX('Policy Characteristics'!I:I,MATCH($C887,'Policy Characteristics'!$C:$C,0)))</f>
        <v>% of fuel shifted</v>
      </c>
      <c r="P887" s="427" t="str">
        <f>IF(ISBLANK(INDEX('Policy Characteristics'!J:J,MATCH($C887,'Policy Characteristics'!$C:$C,0))),"",INDEX('Policy Characteristics'!J:J,MATCH($C887,'Policy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7" s="427" t="str">
        <f>IF(ISBLANK(INDEX('Policy Characteristics'!K:K,MATCH($C887,'Policy Characteristics'!$C:$C,0))),"",INDEX('Policy Characteristics'!K:K,MATCH($C887,'Policy Characteristics'!$C:$C,0)))</f>
        <v>industry-ag-main.html#fuel-switching</v>
      </c>
      <c r="R887" s="427" t="str">
        <f>IF(ISBLANK(INDEX('Policy Characteristics'!L:L,MATCH($C887,'Policy Characteristics'!$C:$C,0))),"",INDEX('Policy Characteristics'!L:L,MATCH($C887,'Policy Characteristics'!$C:$C,0)))</f>
        <v>industry-elec-and-hydrogen.html</v>
      </c>
    </row>
    <row r="888" spans="1:18" x14ac:dyDescent="0.75">
      <c r="A888" s="427" t="str">
        <f>IF(ISBLANK(INDEX('Policy Characteristics'!A:A,MATCH($C888,'Policy Characteristics'!$C:$C,0))),"",INDEX('Policy Characteristics'!A:A,MATCH($C888,'Policy Characteristics'!$C:$C,0)))</f>
        <v>Industry</v>
      </c>
      <c r="B888" s="427" t="str">
        <f>IF(ISBLANK(INDEX('Policy Characteristics'!B:B,MATCH($C888,'Policy Characteristics'!$C:$C,0))),"",INDEX('Policy Characteristics'!B:B,MATCH($C888,'Policy Characteristics'!$C:$C,0)))</f>
        <v>Electrification + Hydrogen</v>
      </c>
      <c r="C888" s="431" t="str">
        <f t="shared" si="41"/>
        <v>Fraction of Industrial Fuel Use Shifted to Other Fuels</v>
      </c>
      <c r="D888" s="9" t="s">
        <v>3275</v>
      </c>
      <c r="E888" s="53" t="s">
        <v>2483</v>
      </c>
      <c r="F888" s="211" t="s">
        <v>3278</v>
      </c>
      <c r="G888" s="53" t="s">
        <v>3282</v>
      </c>
      <c r="H888" s="54">
        <v>1441</v>
      </c>
      <c r="I888" s="53" t="s">
        <v>46</v>
      </c>
      <c r="J888" s="429" t="str">
        <f>IF(ISBLANK(INDEX('Policy Characteristics'!D:D,MATCH($C888,'Policy Characteristics'!$C:$C,0))),"",INDEX('Policy Characteristics'!D:D,MATCH($C888,'Policy Characteristics'!$C:$C,0)))</f>
        <v>Electrification + Hydrogen</v>
      </c>
      <c r="K888" s="427" t="str">
        <f>IF(ISBLANK(INDEX('Policy Characteristics'!E:E,MATCH($C888,'Policy Characteristics'!$C:$C,0))),"",INDEX('Policy Characteristics'!E:E,MATCH($C888,'Policy Characteristics'!$C:$C,0)))</f>
        <v>indst fuel type shifting</v>
      </c>
      <c r="L888" s="450">
        <f>IF(ISBLANK(INDEX('Policy Characteristics'!F:F,MATCH($C888,'Policy Characteristics'!$C:$C,0))),"",INDEX('Policy Characteristics'!F:F,MATCH($C888,'Policy Characteristics'!$C:$C,0)))</f>
        <v>0</v>
      </c>
      <c r="M888" s="450">
        <f>IF(ISBLANK(INDEX('Policy Characteristics'!G:G,MATCH($C888,'Policy Characteristics'!$C:$C,0))),"",INDEX('Policy Characteristics'!G:G,MATCH($C888,'Policy Characteristics'!$C:$C,0)))</f>
        <v>1</v>
      </c>
      <c r="N888" s="450">
        <f>IF(ISBLANK(INDEX('Policy Characteristics'!H:H,MATCH($C888,'Policy Characteristics'!$C:$C,0))),"",INDEX('Policy Characteristics'!H:H,MATCH($C888,'Policy Characteristics'!$C:$C,0)))</f>
        <v>0.01</v>
      </c>
      <c r="O888" s="427" t="str">
        <f>IF(ISBLANK(INDEX('Policy Characteristics'!I:I,MATCH($C888,'Policy Characteristics'!$C:$C,0))),"",INDEX('Policy Characteristics'!I:I,MATCH($C888,'Policy Characteristics'!$C:$C,0)))</f>
        <v>% of fuel shifted</v>
      </c>
      <c r="P888" s="427" t="str">
        <f>IF(ISBLANK(INDEX('Policy Characteristics'!J:J,MATCH($C888,'Policy Characteristics'!$C:$C,0))),"",INDEX('Policy Characteristics'!J:J,MATCH($C888,'Policy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8" s="427" t="str">
        <f>IF(ISBLANK(INDEX('Policy Characteristics'!K:K,MATCH($C888,'Policy Characteristics'!$C:$C,0))),"",INDEX('Policy Characteristics'!K:K,MATCH($C888,'Policy Characteristics'!$C:$C,0)))</f>
        <v>industry-ag-main.html#fuel-switching</v>
      </c>
      <c r="R888" s="427" t="str">
        <f>IF(ISBLANK(INDEX('Policy Characteristics'!L:L,MATCH($C888,'Policy Characteristics'!$C:$C,0))),"",INDEX('Policy Characteristics'!L:L,MATCH($C888,'Policy Characteristics'!$C:$C,0)))</f>
        <v>industry-elec-and-hydrogen.html</v>
      </c>
    </row>
    <row r="889" spans="1:18" x14ac:dyDescent="0.75">
      <c r="A889" s="427" t="str">
        <f>IF(ISBLANK(INDEX('Policy Characteristics'!A:A,MATCH($C889,'Policy Characteristics'!$C:$C,0))),"",INDEX('Policy Characteristics'!A:A,MATCH($C889,'Policy Characteristics'!$C:$C,0)))</f>
        <v>Industry</v>
      </c>
      <c r="B889" s="427" t="str">
        <f>IF(ISBLANK(INDEX('Policy Characteristics'!B:B,MATCH($C889,'Policy Characteristics'!$C:$C,0))),"",INDEX('Policy Characteristics'!B:B,MATCH($C889,'Policy Characteristics'!$C:$C,0)))</f>
        <v>Electrification + Hydrogen</v>
      </c>
      <c r="C889" s="431" t="str">
        <f t="shared" si="41"/>
        <v>Fraction of Industrial Fuel Use Shifted to Other Fuels</v>
      </c>
      <c r="D889" s="9" t="s">
        <v>3275</v>
      </c>
      <c r="E889" s="53" t="s">
        <v>2484</v>
      </c>
      <c r="F889" s="211" t="s">
        <v>3278</v>
      </c>
      <c r="G889" s="53" t="s">
        <v>3283</v>
      </c>
      <c r="H889" s="54">
        <v>1442</v>
      </c>
      <c r="I889" s="53" t="s">
        <v>46</v>
      </c>
      <c r="J889" s="429" t="str">
        <f>IF(ISBLANK(INDEX('Policy Characteristics'!D:D,MATCH($C889,'Policy Characteristics'!$C:$C,0))),"",INDEX('Policy Characteristics'!D:D,MATCH($C889,'Policy Characteristics'!$C:$C,0)))</f>
        <v>Electrification + Hydrogen</v>
      </c>
      <c r="K889" s="427" t="str">
        <f>IF(ISBLANK(INDEX('Policy Characteristics'!E:E,MATCH($C889,'Policy Characteristics'!$C:$C,0))),"",INDEX('Policy Characteristics'!E:E,MATCH($C889,'Policy Characteristics'!$C:$C,0)))</f>
        <v>indst fuel type shifting</v>
      </c>
      <c r="L889" s="450">
        <f>IF(ISBLANK(INDEX('Policy Characteristics'!F:F,MATCH($C889,'Policy Characteristics'!$C:$C,0))),"",INDEX('Policy Characteristics'!F:F,MATCH($C889,'Policy Characteristics'!$C:$C,0)))</f>
        <v>0</v>
      </c>
      <c r="M889" s="450">
        <f>IF(ISBLANK(INDEX('Policy Characteristics'!G:G,MATCH($C889,'Policy Characteristics'!$C:$C,0))),"",INDEX('Policy Characteristics'!G:G,MATCH($C889,'Policy Characteristics'!$C:$C,0)))</f>
        <v>1</v>
      </c>
      <c r="N889" s="450">
        <f>IF(ISBLANK(INDEX('Policy Characteristics'!H:H,MATCH($C889,'Policy Characteristics'!$C:$C,0))),"",INDEX('Policy Characteristics'!H:H,MATCH($C889,'Policy Characteristics'!$C:$C,0)))</f>
        <v>0.01</v>
      </c>
      <c r="O889" s="427" t="str">
        <f>IF(ISBLANK(INDEX('Policy Characteristics'!I:I,MATCH($C889,'Policy Characteristics'!$C:$C,0))),"",INDEX('Policy Characteristics'!I:I,MATCH($C889,'Policy Characteristics'!$C:$C,0)))</f>
        <v>% of fuel shifted</v>
      </c>
      <c r="P889" s="427" t="str">
        <f>IF(ISBLANK(INDEX('Policy Characteristics'!J:J,MATCH($C889,'Policy Characteristics'!$C:$C,0))),"",INDEX('Policy Characteristics'!J:J,MATCH($C889,'Policy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9" s="427" t="str">
        <f>IF(ISBLANK(INDEX('Policy Characteristics'!K:K,MATCH($C889,'Policy Characteristics'!$C:$C,0))),"",INDEX('Policy Characteristics'!K:K,MATCH($C889,'Policy Characteristics'!$C:$C,0)))</f>
        <v>industry-ag-main.html#fuel-switching</v>
      </c>
      <c r="R889" s="427" t="str">
        <f>IF(ISBLANK(INDEX('Policy Characteristics'!L:L,MATCH($C889,'Policy Characteristics'!$C:$C,0))),"",INDEX('Policy Characteristics'!L:L,MATCH($C889,'Policy Characteristics'!$C:$C,0)))</f>
        <v>industry-elec-and-hydrogen.html</v>
      </c>
    </row>
    <row r="890" spans="1:18" x14ac:dyDescent="0.75">
      <c r="A890" s="427" t="str">
        <f>IF(ISBLANK(INDEX('Policy Characteristics'!A:A,MATCH($C890,'Policy Characteristics'!$C:$C,0))),"",INDEX('Policy Characteristics'!A:A,MATCH($C890,'Policy Characteristics'!$C:$C,0)))</f>
        <v>Industry</v>
      </c>
      <c r="B890" s="427" t="str">
        <f>IF(ISBLANK(INDEX('Policy Characteristics'!B:B,MATCH($C890,'Policy Characteristics'!$C:$C,0))),"",INDEX('Policy Characteristics'!B:B,MATCH($C890,'Policy Characteristics'!$C:$C,0)))</f>
        <v>Electrification + Hydrogen</v>
      </c>
      <c r="C890" s="431" t="str">
        <f t="shared" si="41"/>
        <v>Fraction of Industrial Fuel Use Shifted to Other Fuels</v>
      </c>
      <c r="D890" s="9" t="s">
        <v>3275</v>
      </c>
      <c r="E890" s="53" t="s">
        <v>2485</v>
      </c>
      <c r="F890" s="211" t="s">
        <v>3278</v>
      </c>
      <c r="G890" s="53" t="s">
        <v>3284</v>
      </c>
      <c r="H890" s="54">
        <v>1443</v>
      </c>
      <c r="I890" s="53" t="s">
        <v>46</v>
      </c>
      <c r="J890" s="429" t="str">
        <f>IF(ISBLANK(INDEX('Policy Characteristics'!D:D,MATCH($C890,'Policy Characteristics'!$C:$C,0))),"",INDEX('Policy Characteristics'!D:D,MATCH($C890,'Policy Characteristics'!$C:$C,0)))</f>
        <v>Electrification + Hydrogen</v>
      </c>
      <c r="K890" s="427" t="str">
        <f>IF(ISBLANK(INDEX('Policy Characteristics'!E:E,MATCH($C890,'Policy Characteristics'!$C:$C,0))),"",INDEX('Policy Characteristics'!E:E,MATCH($C890,'Policy Characteristics'!$C:$C,0)))</f>
        <v>indst fuel type shifting</v>
      </c>
      <c r="L890" s="450">
        <f>IF(ISBLANK(INDEX('Policy Characteristics'!F:F,MATCH($C890,'Policy Characteristics'!$C:$C,0))),"",INDEX('Policy Characteristics'!F:F,MATCH($C890,'Policy Characteristics'!$C:$C,0)))</f>
        <v>0</v>
      </c>
      <c r="M890" s="450">
        <f>IF(ISBLANK(INDEX('Policy Characteristics'!G:G,MATCH($C890,'Policy Characteristics'!$C:$C,0))),"",INDEX('Policy Characteristics'!G:G,MATCH($C890,'Policy Characteristics'!$C:$C,0)))</f>
        <v>1</v>
      </c>
      <c r="N890" s="450">
        <f>IF(ISBLANK(INDEX('Policy Characteristics'!H:H,MATCH($C890,'Policy Characteristics'!$C:$C,0))),"",INDEX('Policy Characteristics'!H:H,MATCH($C890,'Policy Characteristics'!$C:$C,0)))</f>
        <v>0.01</v>
      </c>
      <c r="O890" s="427" t="str">
        <f>IF(ISBLANK(INDEX('Policy Characteristics'!I:I,MATCH($C890,'Policy Characteristics'!$C:$C,0))),"",INDEX('Policy Characteristics'!I:I,MATCH($C890,'Policy Characteristics'!$C:$C,0)))</f>
        <v>% of fuel shifted</v>
      </c>
      <c r="P890" s="427" t="str">
        <f>IF(ISBLANK(INDEX('Policy Characteristics'!J:J,MATCH($C890,'Policy Characteristics'!$C:$C,0))),"",INDEX('Policy Characteristics'!J:J,MATCH($C890,'Policy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0" s="427" t="str">
        <f>IF(ISBLANK(INDEX('Policy Characteristics'!K:K,MATCH($C890,'Policy Characteristics'!$C:$C,0))),"",INDEX('Policy Characteristics'!K:K,MATCH($C890,'Policy Characteristics'!$C:$C,0)))</f>
        <v>industry-ag-main.html#fuel-switching</v>
      </c>
      <c r="R890" s="427" t="str">
        <f>IF(ISBLANK(INDEX('Policy Characteristics'!L:L,MATCH($C890,'Policy Characteristics'!$C:$C,0))),"",INDEX('Policy Characteristics'!L:L,MATCH($C890,'Policy Characteristics'!$C:$C,0)))</f>
        <v>industry-elec-and-hydrogen.html</v>
      </c>
    </row>
    <row r="891" spans="1:18" x14ac:dyDescent="0.75">
      <c r="A891" s="427" t="str">
        <f>IF(ISBLANK(INDEX('Policy Characteristics'!A:A,MATCH($C891,'Policy Characteristics'!$C:$C,0))),"",INDEX('Policy Characteristics'!A:A,MATCH($C891,'Policy Characteristics'!$C:$C,0)))</f>
        <v>Industry</v>
      </c>
      <c r="B891" s="427" t="str">
        <f>IF(ISBLANK(INDEX('Policy Characteristics'!B:B,MATCH($C891,'Policy Characteristics'!$C:$C,0))),"",INDEX('Policy Characteristics'!B:B,MATCH($C891,'Policy Characteristics'!$C:$C,0)))</f>
        <v>Electrification + Hydrogen</v>
      </c>
      <c r="C891" s="431" t="str">
        <f t="shared" si="41"/>
        <v>Fraction of Industrial Fuel Use Shifted to Other Fuels</v>
      </c>
      <c r="D891" s="9" t="s">
        <v>3275</v>
      </c>
      <c r="E891" s="53" t="s">
        <v>2837</v>
      </c>
      <c r="F891" s="211" t="s">
        <v>3278</v>
      </c>
      <c r="G891" s="53" t="s">
        <v>3285</v>
      </c>
      <c r="H891" s="54">
        <v>1444</v>
      </c>
      <c r="I891" s="53" t="s">
        <v>46</v>
      </c>
      <c r="J891" s="429" t="str">
        <f>IF(ISBLANK(INDEX('Policy Characteristics'!D:D,MATCH($C891,'Policy Characteristics'!$C:$C,0))),"",INDEX('Policy Characteristics'!D:D,MATCH($C891,'Policy Characteristics'!$C:$C,0)))</f>
        <v>Electrification + Hydrogen</v>
      </c>
      <c r="K891" s="427" t="str">
        <f>IF(ISBLANK(INDEX('Policy Characteristics'!E:E,MATCH($C891,'Policy Characteristics'!$C:$C,0))),"",INDEX('Policy Characteristics'!E:E,MATCH($C891,'Policy Characteristics'!$C:$C,0)))</f>
        <v>indst fuel type shifting</v>
      </c>
      <c r="L891" s="450">
        <f>IF(ISBLANK(INDEX('Policy Characteristics'!F:F,MATCH($C891,'Policy Characteristics'!$C:$C,0))),"",INDEX('Policy Characteristics'!F:F,MATCH($C891,'Policy Characteristics'!$C:$C,0)))</f>
        <v>0</v>
      </c>
      <c r="M891" s="450">
        <f>IF(ISBLANK(INDEX('Policy Characteristics'!G:G,MATCH($C891,'Policy Characteristics'!$C:$C,0))),"",INDEX('Policy Characteristics'!G:G,MATCH($C891,'Policy Characteristics'!$C:$C,0)))</f>
        <v>1</v>
      </c>
      <c r="N891" s="450">
        <f>IF(ISBLANK(INDEX('Policy Characteristics'!H:H,MATCH($C891,'Policy Characteristics'!$C:$C,0))),"",INDEX('Policy Characteristics'!H:H,MATCH($C891,'Policy Characteristics'!$C:$C,0)))</f>
        <v>0.01</v>
      </c>
      <c r="O891" s="427" t="str">
        <f>IF(ISBLANK(INDEX('Policy Characteristics'!I:I,MATCH($C891,'Policy Characteristics'!$C:$C,0))),"",INDEX('Policy Characteristics'!I:I,MATCH($C891,'Policy Characteristics'!$C:$C,0)))</f>
        <v>% of fuel shifted</v>
      </c>
      <c r="P891" s="427" t="str">
        <f>IF(ISBLANK(INDEX('Policy Characteristics'!J:J,MATCH($C891,'Policy Characteristics'!$C:$C,0))),"",INDEX('Policy Characteristics'!J:J,MATCH($C891,'Policy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1" s="427" t="str">
        <f>IF(ISBLANK(INDEX('Policy Characteristics'!K:K,MATCH($C891,'Policy Characteristics'!$C:$C,0))),"",INDEX('Policy Characteristics'!K:K,MATCH($C891,'Policy Characteristics'!$C:$C,0)))</f>
        <v>industry-ag-main.html#fuel-switching</v>
      </c>
      <c r="R891" s="427" t="str">
        <f>IF(ISBLANK(INDEX('Policy Characteristics'!L:L,MATCH($C891,'Policy Characteristics'!$C:$C,0))),"",INDEX('Policy Characteristics'!L:L,MATCH($C891,'Policy Characteristics'!$C:$C,0)))</f>
        <v>industry-elec-and-hydrogen.html</v>
      </c>
    </row>
    <row r="892" spans="1:18" x14ac:dyDescent="0.75">
      <c r="A892" s="427" t="str">
        <f>IF(ISBLANK(INDEX('Policy Characteristics'!A:A,MATCH($C892,'Policy Characteristics'!$C:$C,0))),"",INDEX('Policy Characteristics'!A:A,MATCH($C892,'Policy Characteristics'!$C:$C,0)))</f>
        <v>Industry</v>
      </c>
      <c r="B892" s="427" t="str">
        <f>IF(ISBLANK(INDEX('Policy Characteristics'!B:B,MATCH($C892,'Policy Characteristics'!$C:$C,0))),"",INDEX('Policy Characteristics'!B:B,MATCH($C892,'Policy Characteristics'!$C:$C,0)))</f>
        <v>Electrification + Hydrogen</v>
      </c>
      <c r="C892" s="431" t="str">
        <f t="shared" si="41"/>
        <v>Fraction of Industrial Fuel Use Shifted to Other Fuels</v>
      </c>
      <c r="D892" s="9" t="s">
        <v>3275</v>
      </c>
      <c r="E892" s="53" t="s">
        <v>2838</v>
      </c>
      <c r="F892" s="211" t="s">
        <v>3278</v>
      </c>
      <c r="G892" s="53" t="s">
        <v>3286</v>
      </c>
      <c r="H892" s="54">
        <v>1445</v>
      </c>
      <c r="I892" s="53" t="s">
        <v>46</v>
      </c>
      <c r="J892" s="429" t="str">
        <f>IF(ISBLANK(INDEX('Policy Characteristics'!D:D,MATCH($C892,'Policy Characteristics'!$C:$C,0))),"",INDEX('Policy Characteristics'!D:D,MATCH($C892,'Policy Characteristics'!$C:$C,0)))</f>
        <v>Electrification + Hydrogen</v>
      </c>
      <c r="K892" s="427" t="str">
        <f>IF(ISBLANK(INDEX('Policy Characteristics'!E:E,MATCH($C892,'Policy Characteristics'!$C:$C,0))),"",INDEX('Policy Characteristics'!E:E,MATCH($C892,'Policy Characteristics'!$C:$C,0)))</f>
        <v>indst fuel type shifting</v>
      </c>
      <c r="L892" s="450">
        <f>IF(ISBLANK(INDEX('Policy Characteristics'!F:F,MATCH($C892,'Policy Characteristics'!$C:$C,0))),"",INDEX('Policy Characteristics'!F:F,MATCH($C892,'Policy Characteristics'!$C:$C,0)))</f>
        <v>0</v>
      </c>
      <c r="M892" s="450">
        <f>IF(ISBLANK(INDEX('Policy Characteristics'!G:G,MATCH($C892,'Policy Characteristics'!$C:$C,0))),"",INDEX('Policy Characteristics'!G:G,MATCH($C892,'Policy Characteristics'!$C:$C,0)))</f>
        <v>1</v>
      </c>
      <c r="N892" s="450">
        <f>IF(ISBLANK(INDEX('Policy Characteristics'!H:H,MATCH($C892,'Policy Characteristics'!$C:$C,0))),"",INDEX('Policy Characteristics'!H:H,MATCH($C892,'Policy Characteristics'!$C:$C,0)))</f>
        <v>0.01</v>
      </c>
      <c r="O892" s="427" t="str">
        <f>IF(ISBLANK(INDEX('Policy Characteristics'!I:I,MATCH($C892,'Policy Characteristics'!$C:$C,0))),"",INDEX('Policy Characteristics'!I:I,MATCH($C892,'Policy Characteristics'!$C:$C,0)))</f>
        <v>% of fuel shifted</v>
      </c>
      <c r="P892" s="427" t="str">
        <f>IF(ISBLANK(INDEX('Policy Characteristics'!J:J,MATCH($C892,'Policy Characteristics'!$C:$C,0))),"",INDEX('Policy Characteristics'!J:J,MATCH($C892,'Policy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2" s="427" t="str">
        <f>IF(ISBLANK(INDEX('Policy Characteristics'!K:K,MATCH($C892,'Policy Characteristics'!$C:$C,0))),"",INDEX('Policy Characteristics'!K:K,MATCH($C892,'Policy Characteristics'!$C:$C,0)))</f>
        <v>industry-ag-main.html#fuel-switching</v>
      </c>
      <c r="R892" s="427" t="str">
        <f>IF(ISBLANK(INDEX('Policy Characteristics'!L:L,MATCH($C892,'Policy Characteristics'!$C:$C,0))),"",INDEX('Policy Characteristics'!L:L,MATCH($C892,'Policy Characteristics'!$C:$C,0)))</f>
        <v>industry-elec-and-hydrogen.html</v>
      </c>
    </row>
    <row r="893" spans="1:18" x14ac:dyDescent="0.75">
      <c r="A893" s="427" t="str">
        <f>IF(ISBLANK(INDEX('Policy Characteristics'!A:A,MATCH($C893,'Policy Characteristics'!$C:$C,0))),"",INDEX('Policy Characteristics'!A:A,MATCH($C893,'Policy Characteristics'!$C:$C,0)))</f>
        <v>Industry</v>
      </c>
      <c r="B893" s="427" t="str">
        <f>IF(ISBLANK(INDEX('Policy Characteristics'!B:B,MATCH($C893,'Policy Characteristics'!$C:$C,0))),"",INDEX('Policy Characteristics'!B:B,MATCH($C893,'Policy Characteristics'!$C:$C,0)))</f>
        <v>Electrification + Hydrogen</v>
      </c>
      <c r="C893" s="431" t="str">
        <f t="shared" si="41"/>
        <v>Fraction of Industrial Fuel Use Shifted to Other Fuels</v>
      </c>
      <c r="D893" s="9" t="s">
        <v>3275</v>
      </c>
      <c r="E893" s="53" t="s">
        <v>2839</v>
      </c>
      <c r="F893" s="211" t="s">
        <v>3278</v>
      </c>
      <c r="G893" s="53" t="s">
        <v>3287</v>
      </c>
      <c r="H893" s="54">
        <v>1446</v>
      </c>
      <c r="I893" s="53" t="s">
        <v>46</v>
      </c>
      <c r="J893" s="429" t="str">
        <f>IF(ISBLANK(INDEX('Policy Characteristics'!D:D,MATCH($C893,'Policy Characteristics'!$C:$C,0))),"",INDEX('Policy Characteristics'!D:D,MATCH($C893,'Policy Characteristics'!$C:$C,0)))</f>
        <v>Electrification + Hydrogen</v>
      </c>
      <c r="K893" s="427" t="str">
        <f>IF(ISBLANK(INDEX('Policy Characteristics'!E:E,MATCH($C893,'Policy Characteristics'!$C:$C,0))),"",INDEX('Policy Characteristics'!E:E,MATCH($C893,'Policy Characteristics'!$C:$C,0)))</f>
        <v>indst fuel type shifting</v>
      </c>
      <c r="L893" s="450">
        <f>IF(ISBLANK(INDEX('Policy Characteristics'!F:F,MATCH($C893,'Policy Characteristics'!$C:$C,0))),"",INDEX('Policy Characteristics'!F:F,MATCH($C893,'Policy Characteristics'!$C:$C,0)))</f>
        <v>0</v>
      </c>
      <c r="M893" s="450">
        <f>IF(ISBLANK(INDEX('Policy Characteristics'!G:G,MATCH($C893,'Policy Characteristics'!$C:$C,0))),"",INDEX('Policy Characteristics'!G:G,MATCH($C893,'Policy Characteristics'!$C:$C,0)))</f>
        <v>1</v>
      </c>
      <c r="N893" s="450">
        <f>IF(ISBLANK(INDEX('Policy Characteristics'!H:H,MATCH($C893,'Policy Characteristics'!$C:$C,0))),"",INDEX('Policy Characteristics'!H:H,MATCH($C893,'Policy Characteristics'!$C:$C,0)))</f>
        <v>0.01</v>
      </c>
      <c r="O893" s="427" t="str">
        <f>IF(ISBLANK(INDEX('Policy Characteristics'!I:I,MATCH($C893,'Policy Characteristics'!$C:$C,0))),"",INDEX('Policy Characteristics'!I:I,MATCH($C893,'Policy Characteristics'!$C:$C,0)))</f>
        <v>% of fuel shifted</v>
      </c>
      <c r="P893" s="427" t="str">
        <f>IF(ISBLANK(INDEX('Policy Characteristics'!J:J,MATCH($C893,'Policy Characteristics'!$C:$C,0))),"",INDEX('Policy Characteristics'!J:J,MATCH($C893,'Policy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3" s="427" t="str">
        <f>IF(ISBLANK(INDEX('Policy Characteristics'!K:K,MATCH($C893,'Policy Characteristics'!$C:$C,0))),"",INDEX('Policy Characteristics'!K:K,MATCH($C893,'Policy Characteristics'!$C:$C,0)))</f>
        <v>industry-ag-main.html#fuel-switching</v>
      </c>
      <c r="R893" s="427" t="str">
        <f>IF(ISBLANK(INDEX('Policy Characteristics'!L:L,MATCH($C893,'Policy Characteristics'!$C:$C,0))),"",INDEX('Policy Characteristics'!L:L,MATCH($C893,'Policy Characteristics'!$C:$C,0)))</f>
        <v>industry-elec-and-hydrogen.html</v>
      </c>
    </row>
    <row r="894" spans="1:18" x14ac:dyDescent="0.75">
      <c r="A894" s="427" t="str">
        <f>IF(ISBLANK(INDEX('Policy Characteristics'!A:A,MATCH($C894,'Policy Characteristics'!$C:$C,0))),"",INDEX('Policy Characteristics'!A:A,MATCH($C894,'Policy Characteristics'!$C:$C,0)))</f>
        <v>Industry</v>
      </c>
      <c r="B894" s="427" t="str">
        <f>IF(ISBLANK(INDEX('Policy Characteristics'!B:B,MATCH($C894,'Policy Characteristics'!$C:$C,0))),"",INDEX('Policy Characteristics'!B:B,MATCH($C894,'Policy Characteristics'!$C:$C,0)))</f>
        <v>Electrification + Hydrogen</v>
      </c>
      <c r="C894" s="431" t="str">
        <f t="shared" si="41"/>
        <v>Fraction of Industrial Fuel Use Shifted to Other Fuels</v>
      </c>
      <c r="D894" s="9" t="s">
        <v>3275</v>
      </c>
      <c r="E894" s="53" t="s">
        <v>2836</v>
      </c>
      <c r="F894" s="211" t="s">
        <v>3278</v>
      </c>
      <c r="G894" s="53" t="s">
        <v>3288</v>
      </c>
      <c r="H894" s="54">
        <v>1447</v>
      </c>
      <c r="I894" s="53" t="s">
        <v>46</v>
      </c>
      <c r="J894" s="429" t="str">
        <f>IF(ISBLANK(INDEX('Policy Characteristics'!D:D,MATCH($C894,'Policy Characteristics'!$C:$C,0))),"",INDEX('Policy Characteristics'!D:D,MATCH($C894,'Policy Characteristics'!$C:$C,0)))</f>
        <v>Electrification + Hydrogen</v>
      </c>
      <c r="K894" s="427" t="str">
        <f>IF(ISBLANK(INDEX('Policy Characteristics'!E:E,MATCH($C894,'Policy Characteristics'!$C:$C,0))),"",INDEX('Policy Characteristics'!E:E,MATCH($C894,'Policy Characteristics'!$C:$C,0)))</f>
        <v>indst fuel type shifting</v>
      </c>
      <c r="L894" s="450">
        <f>IF(ISBLANK(INDEX('Policy Characteristics'!F:F,MATCH($C894,'Policy Characteristics'!$C:$C,0))),"",INDEX('Policy Characteristics'!F:F,MATCH($C894,'Policy Characteristics'!$C:$C,0)))</f>
        <v>0</v>
      </c>
      <c r="M894" s="450">
        <f>IF(ISBLANK(INDEX('Policy Characteristics'!G:G,MATCH($C894,'Policy Characteristics'!$C:$C,0))),"",INDEX('Policy Characteristics'!G:G,MATCH($C894,'Policy Characteristics'!$C:$C,0)))</f>
        <v>1</v>
      </c>
      <c r="N894" s="450">
        <f>IF(ISBLANK(INDEX('Policy Characteristics'!H:H,MATCH($C894,'Policy Characteristics'!$C:$C,0))),"",INDEX('Policy Characteristics'!H:H,MATCH($C894,'Policy Characteristics'!$C:$C,0)))</f>
        <v>0.01</v>
      </c>
      <c r="O894" s="427" t="str">
        <f>IF(ISBLANK(INDEX('Policy Characteristics'!I:I,MATCH($C894,'Policy Characteristics'!$C:$C,0))),"",INDEX('Policy Characteristics'!I:I,MATCH($C894,'Policy Characteristics'!$C:$C,0)))</f>
        <v>% of fuel shifted</v>
      </c>
      <c r="P894" s="427" t="str">
        <f>IF(ISBLANK(INDEX('Policy Characteristics'!J:J,MATCH($C894,'Policy Characteristics'!$C:$C,0))),"",INDEX('Policy Characteristics'!J:J,MATCH($C894,'Policy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4" s="427" t="str">
        <f>IF(ISBLANK(INDEX('Policy Characteristics'!K:K,MATCH($C894,'Policy Characteristics'!$C:$C,0))),"",INDEX('Policy Characteristics'!K:K,MATCH($C894,'Policy Characteristics'!$C:$C,0)))</f>
        <v>industry-ag-main.html#fuel-switching</v>
      </c>
      <c r="R894" s="427" t="str">
        <f>IF(ISBLANK(INDEX('Policy Characteristics'!L:L,MATCH($C894,'Policy Characteristics'!$C:$C,0))),"",INDEX('Policy Characteristics'!L:L,MATCH($C894,'Policy Characteristics'!$C:$C,0)))</f>
        <v>industry-elec-and-hydrogen.html</v>
      </c>
    </row>
    <row r="895" spans="1:18" x14ac:dyDescent="0.75">
      <c r="A895" s="427" t="str">
        <f>IF(ISBLANK(INDEX('Policy Characteristics'!A:A,MATCH($C895,'Policy Characteristics'!$C:$C,0))),"",INDEX('Policy Characteristics'!A:A,MATCH($C895,'Policy Characteristics'!$C:$C,0)))</f>
        <v>Industry</v>
      </c>
      <c r="B895" s="427" t="str">
        <f>IF(ISBLANK(INDEX('Policy Characteristics'!B:B,MATCH($C895,'Policy Characteristics'!$C:$C,0))),"",INDEX('Policy Characteristics'!B:B,MATCH($C895,'Policy Characteristics'!$C:$C,0)))</f>
        <v>Electrification + Hydrogen</v>
      </c>
      <c r="C895" s="431" t="str">
        <f t="shared" si="41"/>
        <v>Fraction of Industrial Fuel Use Shifted to Other Fuels</v>
      </c>
      <c r="D895" s="9" t="s">
        <v>3276</v>
      </c>
      <c r="E895" s="53" t="s">
        <v>2480</v>
      </c>
      <c r="F895" s="211" t="s">
        <v>3237</v>
      </c>
      <c r="G895" s="53" t="s">
        <v>3279</v>
      </c>
      <c r="H895" s="54">
        <v>1448</v>
      </c>
      <c r="I895" s="53" t="s">
        <v>45</v>
      </c>
      <c r="J895" s="429" t="str">
        <f>IF(ISBLANK(INDEX('Policy Characteristics'!D:D,MATCH($C895,'Policy Characteristics'!$C:$C,0))),"",INDEX('Policy Characteristics'!D:D,MATCH($C895,'Policy Characteristics'!$C:$C,0)))</f>
        <v>Electrification + Hydrogen</v>
      </c>
      <c r="K895" s="427" t="str">
        <f>IF(ISBLANK(INDEX('Policy Characteristics'!E:E,MATCH($C895,'Policy Characteristics'!$C:$C,0))),"",INDEX('Policy Characteristics'!E:E,MATCH($C895,'Policy Characteristics'!$C:$C,0)))</f>
        <v>indst fuel type shifting</v>
      </c>
      <c r="L895" s="450">
        <f>IF(ISBLANK(INDEX('Policy Characteristics'!F:F,MATCH($C895,'Policy Characteristics'!$C:$C,0))),"",INDEX('Policy Characteristics'!F:F,MATCH($C895,'Policy Characteristics'!$C:$C,0)))</f>
        <v>0</v>
      </c>
      <c r="M895" s="450">
        <f>IF(ISBLANK(INDEX('Policy Characteristics'!G:G,MATCH($C895,'Policy Characteristics'!$C:$C,0))),"",INDEX('Policy Characteristics'!G:G,MATCH($C895,'Policy Characteristics'!$C:$C,0)))</f>
        <v>1</v>
      </c>
      <c r="N895" s="450">
        <f>IF(ISBLANK(INDEX('Policy Characteristics'!H:H,MATCH($C895,'Policy Characteristics'!$C:$C,0))),"",INDEX('Policy Characteristics'!H:H,MATCH($C895,'Policy Characteristics'!$C:$C,0)))</f>
        <v>0.01</v>
      </c>
      <c r="O895" s="427" t="str">
        <f>IF(ISBLANK(INDEX('Policy Characteristics'!I:I,MATCH($C895,'Policy Characteristics'!$C:$C,0))),"",INDEX('Policy Characteristics'!I:I,MATCH($C895,'Policy Characteristics'!$C:$C,0)))</f>
        <v>% of fuel shifted</v>
      </c>
      <c r="P895" s="427" t="str">
        <f>IF(ISBLANK(INDEX('Policy Characteristics'!J:J,MATCH($C895,'Policy Characteristics'!$C:$C,0))),"",INDEX('Policy Characteristics'!J:J,MATCH($C895,'Policy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5" s="427" t="str">
        <f>IF(ISBLANK(INDEX('Policy Characteristics'!K:K,MATCH($C895,'Policy Characteristics'!$C:$C,0))),"",INDEX('Policy Characteristics'!K:K,MATCH($C895,'Policy Characteristics'!$C:$C,0)))</f>
        <v>industry-ag-main.html#fuel-switching</v>
      </c>
      <c r="R895" s="427" t="str">
        <f>IF(ISBLANK(INDEX('Policy Characteristics'!L:L,MATCH($C895,'Policy Characteristics'!$C:$C,0))),"",INDEX('Policy Characteristics'!L:L,MATCH($C895,'Policy Characteristics'!$C:$C,0)))</f>
        <v>industry-elec-and-hydrogen.html</v>
      </c>
    </row>
    <row r="896" spans="1:18" x14ac:dyDescent="0.75">
      <c r="A896" s="427" t="str">
        <f>IF(ISBLANK(INDEX('Policy Characteristics'!A:A,MATCH($C896,'Policy Characteristics'!$C:$C,0))),"",INDEX('Policy Characteristics'!A:A,MATCH($C896,'Policy Characteristics'!$C:$C,0)))</f>
        <v>Industry</v>
      </c>
      <c r="B896" s="427" t="str">
        <f>IF(ISBLANK(INDEX('Policy Characteristics'!B:B,MATCH($C896,'Policy Characteristics'!$C:$C,0))),"",INDEX('Policy Characteristics'!B:B,MATCH($C896,'Policy Characteristics'!$C:$C,0)))</f>
        <v>Electrification + Hydrogen</v>
      </c>
      <c r="C896" s="431" t="str">
        <f t="shared" si="41"/>
        <v>Fraction of Industrial Fuel Use Shifted to Other Fuels</v>
      </c>
      <c r="D896" s="9" t="s">
        <v>3276</v>
      </c>
      <c r="E896" s="53" t="s">
        <v>2481</v>
      </c>
      <c r="F896" s="211" t="s">
        <v>3237</v>
      </c>
      <c r="G896" s="53" t="s">
        <v>3280</v>
      </c>
      <c r="H896" s="54">
        <v>1449</v>
      </c>
      <c r="I896" s="53" t="s">
        <v>46</v>
      </c>
      <c r="J896" s="429" t="str">
        <f>IF(ISBLANK(INDEX('Policy Characteristics'!D:D,MATCH($C896,'Policy Characteristics'!$C:$C,0))),"",INDEX('Policy Characteristics'!D:D,MATCH($C896,'Policy Characteristics'!$C:$C,0)))</f>
        <v>Electrification + Hydrogen</v>
      </c>
      <c r="K896" s="427" t="str">
        <f>IF(ISBLANK(INDEX('Policy Characteristics'!E:E,MATCH($C896,'Policy Characteristics'!$C:$C,0))),"",INDEX('Policy Characteristics'!E:E,MATCH($C896,'Policy Characteristics'!$C:$C,0)))</f>
        <v>indst fuel type shifting</v>
      </c>
      <c r="L896" s="450">
        <f>IF(ISBLANK(INDEX('Policy Characteristics'!F:F,MATCH($C896,'Policy Characteristics'!$C:$C,0))),"",INDEX('Policy Characteristics'!F:F,MATCH($C896,'Policy Characteristics'!$C:$C,0)))</f>
        <v>0</v>
      </c>
      <c r="M896" s="450">
        <f>IF(ISBLANK(INDEX('Policy Characteristics'!G:G,MATCH($C896,'Policy Characteristics'!$C:$C,0))),"",INDEX('Policy Characteristics'!G:G,MATCH($C896,'Policy Characteristics'!$C:$C,0)))</f>
        <v>1</v>
      </c>
      <c r="N896" s="450">
        <f>IF(ISBLANK(INDEX('Policy Characteristics'!H:H,MATCH($C896,'Policy Characteristics'!$C:$C,0))),"",INDEX('Policy Characteristics'!H:H,MATCH($C896,'Policy Characteristics'!$C:$C,0)))</f>
        <v>0.01</v>
      </c>
      <c r="O896" s="427" t="str">
        <f>IF(ISBLANK(INDEX('Policy Characteristics'!I:I,MATCH($C896,'Policy Characteristics'!$C:$C,0))),"",INDEX('Policy Characteristics'!I:I,MATCH($C896,'Policy Characteristics'!$C:$C,0)))</f>
        <v>% of fuel shifted</v>
      </c>
      <c r="P896" s="427" t="str">
        <f>IF(ISBLANK(INDEX('Policy Characteristics'!J:J,MATCH($C896,'Policy Characteristics'!$C:$C,0))),"",INDEX('Policy Characteristics'!J:J,MATCH($C896,'Policy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6" s="427" t="str">
        <f>IF(ISBLANK(INDEX('Policy Characteristics'!K:K,MATCH($C896,'Policy Characteristics'!$C:$C,0))),"",INDEX('Policy Characteristics'!K:K,MATCH($C896,'Policy Characteristics'!$C:$C,0)))</f>
        <v>industry-ag-main.html#fuel-switching</v>
      </c>
      <c r="R896" s="427" t="str">
        <f>IF(ISBLANK(INDEX('Policy Characteristics'!L:L,MATCH($C896,'Policy Characteristics'!$C:$C,0))),"",INDEX('Policy Characteristics'!L:L,MATCH($C896,'Policy Characteristics'!$C:$C,0)))</f>
        <v>industry-elec-and-hydrogen.html</v>
      </c>
    </row>
    <row r="897" spans="1:18" x14ac:dyDescent="0.75">
      <c r="A897" s="427" t="str">
        <f>IF(ISBLANK(INDEX('Policy Characteristics'!A:A,MATCH($C897,'Policy Characteristics'!$C:$C,0))),"",INDEX('Policy Characteristics'!A:A,MATCH($C897,'Policy Characteristics'!$C:$C,0)))</f>
        <v>Industry</v>
      </c>
      <c r="B897" s="427" t="str">
        <f>IF(ISBLANK(INDEX('Policy Characteristics'!B:B,MATCH($C897,'Policy Characteristics'!$C:$C,0))),"",INDEX('Policy Characteristics'!B:B,MATCH($C897,'Policy Characteristics'!$C:$C,0)))</f>
        <v>Electrification + Hydrogen</v>
      </c>
      <c r="C897" s="431" t="str">
        <f t="shared" si="41"/>
        <v>Fraction of Industrial Fuel Use Shifted to Other Fuels</v>
      </c>
      <c r="D897" s="9" t="s">
        <v>3276</v>
      </c>
      <c r="E897" s="53" t="s">
        <v>2482</v>
      </c>
      <c r="F897" s="211" t="s">
        <v>3237</v>
      </c>
      <c r="G897" s="53" t="s">
        <v>3281</v>
      </c>
      <c r="H897" s="54">
        <v>1450</v>
      </c>
      <c r="I897" s="53" t="s">
        <v>46</v>
      </c>
      <c r="J897" s="429" t="str">
        <f>IF(ISBLANK(INDEX('Policy Characteristics'!D:D,MATCH($C897,'Policy Characteristics'!$C:$C,0))),"",INDEX('Policy Characteristics'!D:D,MATCH($C897,'Policy Characteristics'!$C:$C,0)))</f>
        <v>Electrification + Hydrogen</v>
      </c>
      <c r="K897" s="427" t="str">
        <f>IF(ISBLANK(INDEX('Policy Characteristics'!E:E,MATCH($C897,'Policy Characteristics'!$C:$C,0))),"",INDEX('Policy Characteristics'!E:E,MATCH($C897,'Policy Characteristics'!$C:$C,0)))</f>
        <v>indst fuel type shifting</v>
      </c>
      <c r="L897" s="450">
        <f>IF(ISBLANK(INDEX('Policy Characteristics'!F:F,MATCH($C897,'Policy Characteristics'!$C:$C,0))),"",INDEX('Policy Characteristics'!F:F,MATCH($C897,'Policy Characteristics'!$C:$C,0)))</f>
        <v>0</v>
      </c>
      <c r="M897" s="450">
        <f>IF(ISBLANK(INDEX('Policy Characteristics'!G:G,MATCH($C897,'Policy Characteristics'!$C:$C,0))),"",INDEX('Policy Characteristics'!G:G,MATCH($C897,'Policy Characteristics'!$C:$C,0)))</f>
        <v>1</v>
      </c>
      <c r="N897" s="450">
        <f>IF(ISBLANK(INDEX('Policy Characteristics'!H:H,MATCH($C897,'Policy Characteristics'!$C:$C,0))),"",INDEX('Policy Characteristics'!H:H,MATCH($C897,'Policy Characteristics'!$C:$C,0)))</f>
        <v>0.01</v>
      </c>
      <c r="O897" s="427" t="str">
        <f>IF(ISBLANK(INDEX('Policy Characteristics'!I:I,MATCH($C897,'Policy Characteristics'!$C:$C,0))),"",INDEX('Policy Characteristics'!I:I,MATCH($C897,'Policy Characteristics'!$C:$C,0)))</f>
        <v>% of fuel shifted</v>
      </c>
      <c r="P897" s="427" t="str">
        <f>IF(ISBLANK(INDEX('Policy Characteristics'!J:J,MATCH($C897,'Policy Characteristics'!$C:$C,0))),"",INDEX('Policy Characteristics'!J:J,MATCH($C897,'Policy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7" s="427" t="str">
        <f>IF(ISBLANK(INDEX('Policy Characteristics'!K:K,MATCH($C897,'Policy Characteristics'!$C:$C,0))),"",INDEX('Policy Characteristics'!K:K,MATCH($C897,'Policy Characteristics'!$C:$C,0)))</f>
        <v>industry-ag-main.html#fuel-switching</v>
      </c>
      <c r="R897" s="427" t="str">
        <f>IF(ISBLANK(INDEX('Policy Characteristics'!L:L,MATCH($C897,'Policy Characteristics'!$C:$C,0))),"",INDEX('Policy Characteristics'!L:L,MATCH($C897,'Policy Characteristics'!$C:$C,0)))</f>
        <v>industry-elec-and-hydrogen.html</v>
      </c>
    </row>
    <row r="898" spans="1:18" x14ac:dyDescent="0.75">
      <c r="A898" s="427" t="str">
        <f>IF(ISBLANK(INDEX('Policy Characteristics'!A:A,MATCH($C898,'Policy Characteristics'!$C:$C,0))),"",INDEX('Policy Characteristics'!A:A,MATCH($C898,'Policy Characteristics'!$C:$C,0)))</f>
        <v>Industry</v>
      </c>
      <c r="B898" s="427" t="str">
        <f>IF(ISBLANK(INDEX('Policy Characteristics'!B:B,MATCH($C898,'Policy Characteristics'!$C:$C,0))),"",INDEX('Policy Characteristics'!B:B,MATCH($C898,'Policy Characteristics'!$C:$C,0)))</f>
        <v>Electrification + Hydrogen</v>
      </c>
      <c r="C898" s="431" t="str">
        <f t="shared" si="41"/>
        <v>Fraction of Industrial Fuel Use Shifted to Other Fuels</v>
      </c>
      <c r="D898" s="9" t="s">
        <v>3276</v>
      </c>
      <c r="E898" s="53" t="s">
        <v>2483</v>
      </c>
      <c r="F898" s="211" t="s">
        <v>3237</v>
      </c>
      <c r="G898" s="53" t="s">
        <v>3282</v>
      </c>
      <c r="H898" s="54">
        <v>1451</v>
      </c>
      <c r="I898" s="53" t="s">
        <v>46</v>
      </c>
      <c r="J898" s="429" t="str">
        <f>IF(ISBLANK(INDEX('Policy Characteristics'!D:D,MATCH($C898,'Policy Characteristics'!$C:$C,0))),"",INDEX('Policy Characteristics'!D:D,MATCH($C898,'Policy Characteristics'!$C:$C,0)))</f>
        <v>Electrification + Hydrogen</v>
      </c>
      <c r="K898" s="427" t="str">
        <f>IF(ISBLANK(INDEX('Policy Characteristics'!E:E,MATCH($C898,'Policy Characteristics'!$C:$C,0))),"",INDEX('Policy Characteristics'!E:E,MATCH($C898,'Policy Characteristics'!$C:$C,0)))</f>
        <v>indst fuel type shifting</v>
      </c>
      <c r="L898" s="450">
        <f>IF(ISBLANK(INDEX('Policy Characteristics'!F:F,MATCH($C898,'Policy Characteristics'!$C:$C,0))),"",INDEX('Policy Characteristics'!F:F,MATCH($C898,'Policy Characteristics'!$C:$C,0)))</f>
        <v>0</v>
      </c>
      <c r="M898" s="450">
        <f>IF(ISBLANK(INDEX('Policy Characteristics'!G:G,MATCH($C898,'Policy Characteristics'!$C:$C,0))),"",INDEX('Policy Characteristics'!G:G,MATCH($C898,'Policy Characteristics'!$C:$C,0)))</f>
        <v>1</v>
      </c>
      <c r="N898" s="450">
        <f>IF(ISBLANK(INDEX('Policy Characteristics'!H:H,MATCH($C898,'Policy Characteristics'!$C:$C,0))),"",INDEX('Policy Characteristics'!H:H,MATCH($C898,'Policy Characteristics'!$C:$C,0)))</f>
        <v>0.01</v>
      </c>
      <c r="O898" s="427" t="str">
        <f>IF(ISBLANK(INDEX('Policy Characteristics'!I:I,MATCH($C898,'Policy Characteristics'!$C:$C,0))),"",INDEX('Policy Characteristics'!I:I,MATCH($C898,'Policy Characteristics'!$C:$C,0)))</f>
        <v>% of fuel shifted</v>
      </c>
      <c r="P898" s="427" t="str">
        <f>IF(ISBLANK(INDEX('Policy Characteristics'!J:J,MATCH($C898,'Policy Characteristics'!$C:$C,0))),"",INDEX('Policy Characteristics'!J:J,MATCH($C898,'Policy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8" s="427" t="str">
        <f>IF(ISBLANK(INDEX('Policy Characteristics'!K:K,MATCH($C898,'Policy Characteristics'!$C:$C,0))),"",INDEX('Policy Characteristics'!K:K,MATCH($C898,'Policy Characteristics'!$C:$C,0)))</f>
        <v>industry-ag-main.html#fuel-switching</v>
      </c>
      <c r="R898" s="427" t="str">
        <f>IF(ISBLANK(INDEX('Policy Characteristics'!L:L,MATCH($C898,'Policy Characteristics'!$C:$C,0))),"",INDEX('Policy Characteristics'!L:L,MATCH($C898,'Policy Characteristics'!$C:$C,0)))</f>
        <v>industry-elec-and-hydrogen.html</v>
      </c>
    </row>
    <row r="899" spans="1:18" x14ac:dyDescent="0.75">
      <c r="A899" s="427" t="str">
        <f>IF(ISBLANK(INDEX('Policy Characteristics'!A:A,MATCH($C899,'Policy Characteristics'!$C:$C,0))),"",INDEX('Policy Characteristics'!A:A,MATCH($C899,'Policy Characteristics'!$C:$C,0)))</f>
        <v>Industry</v>
      </c>
      <c r="B899" s="427" t="str">
        <f>IF(ISBLANK(INDEX('Policy Characteristics'!B:B,MATCH($C899,'Policy Characteristics'!$C:$C,0))),"",INDEX('Policy Characteristics'!B:B,MATCH($C899,'Policy Characteristics'!$C:$C,0)))</f>
        <v>Electrification + Hydrogen</v>
      </c>
      <c r="C899" s="431" t="str">
        <f t="shared" si="41"/>
        <v>Fraction of Industrial Fuel Use Shifted to Other Fuels</v>
      </c>
      <c r="D899" s="9" t="s">
        <v>3276</v>
      </c>
      <c r="E899" s="53" t="s">
        <v>2484</v>
      </c>
      <c r="F899" s="211" t="s">
        <v>3237</v>
      </c>
      <c r="G899" s="53" t="s">
        <v>3283</v>
      </c>
      <c r="H899" s="54">
        <v>1452</v>
      </c>
      <c r="I899" s="53" t="s">
        <v>46</v>
      </c>
      <c r="J899" s="429" t="str">
        <f>IF(ISBLANK(INDEX('Policy Characteristics'!D:D,MATCH($C899,'Policy Characteristics'!$C:$C,0))),"",INDEX('Policy Characteristics'!D:D,MATCH($C899,'Policy Characteristics'!$C:$C,0)))</f>
        <v>Electrification + Hydrogen</v>
      </c>
      <c r="K899" s="427" t="str">
        <f>IF(ISBLANK(INDEX('Policy Characteristics'!E:E,MATCH($C899,'Policy Characteristics'!$C:$C,0))),"",INDEX('Policy Characteristics'!E:E,MATCH($C899,'Policy Characteristics'!$C:$C,0)))</f>
        <v>indst fuel type shifting</v>
      </c>
      <c r="L899" s="450">
        <f>IF(ISBLANK(INDEX('Policy Characteristics'!F:F,MATCH($C899,'Policy Characteristics'!$C:$C,0))),"",INDEX('Policy Characteristics'!F:F,MATCH($C899,'Policy Characteristics'!$C:$C,0)))</f>
        <v>0</v>
      </c>
      <c r="M899" s="450">
        <f>IF(ISBLANK(INDEX('Policy Characteristics'!G:G,MATCH($C899,'Policy Characteristics'!$C:$C,0))),"",INDEX('Policy Characteristics'!G:G,MATCH($C899,'Policy Characteristics'!$C:$C,0)))</f>
        <v>1</v>
      </c>
      <c r="N899" s="450">
        <f>IF(ISBLANK(INDEX('Policy Characteristics'!H:H,MATCH($C899,'Policy Characteristics'!$C:$C,0))),"",INDEX('Policy Characteristics'!H:H,MATCH($C899,'Policy Characteristics'!$C:$C,0)))</f>
        <v>0.01</v>
      </c>
      <c r="O899" s="427" t="str">
        <f>IF(ISBLANK(INDEX('Policy Characteristics'!I:I,MATCH($C899,'Policy Characteristics'!$C:$C,0))),"",INDEX('Policy Characteristics'!I:I,MATCH($C899,'Policy Characteristics'!$C:$C,0)))</f>
        <v>% of fuel shifted</v>
      </c>
      <c r="P899" s="427" t="str">
        <f>IF(ISBLANK(INDEX('Policy Characteristics'!J:J,MATCH($C899,'Policy Characteristics'!$C:$C,0))),"",INDEX('Policy Characteristics'!J:J,MATCH($C899,'Policy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9" s="427" t="str">
        <f>IF(ISBLANK(INDEX('Policy Characteristics'!K:K,MATCH($C899,'Policy Characteristics'!$C:$C,0))),"",INDEX('Policy Characteristics'!K:K,MATCH($C899,'Policy Characteristics'!$C:$C,0)))</f>
        <v>industry-ag-main.html#fuel-switching</v>
      </c>
      <c r="R899" s="427" t="str">
        <f>IF(ISBLANK(INDEX('Policy Characteristics'!L:L,MATCH($C899,'Policy Characteristics'!$C:$C,0))),"",INDEX('Policy Characteristics'!L:L,MATCH($C899,'Policy Characteristics'!$C:$C,0)))</f>
        <v>industry-elec-and-hydrogen.html</v>
      </c>
    </row>
    <row r="900" spans="1:18" x14ac:dyDescent="0.75">
      <c r="A900" s="427" t="str">
        <f>IF(ISBLANK(INDEX('Policy Characteristics'!A:A,MATCH($C900,'Policy Characteristics'!$C:$C,0))),"",INDEX('Policy Characteristics'!A:A,MATCH($C900,'Policy Characteristics'!$C:$C,0)))</f>
        <v>Industry</v>
      </c>
      <c r="B900" s="427" t="str">
        <f>IF(ISBLANK(INDEX('Policy Characteristics'!B:B,MATCH($C900,'Policy Characteristics'!$C:$C,0))),"",INDEX('Policy Characteristics'!B:B,MATCH($C900,'Policy Characteristics'!$C:$C,0)))</f>
        <v>Electrification + Hydrogen</v>
      </c>
      <c r="C900" s="431" t="str">
        <f t="shared" si="41"/>
        <v>Fraction of Industrial Fuel Use Shifted to Other Fuels</v>
      </c>
      <c r="D900" s="9" t="s">
        <v>3276</v>
      </c>
      <c r="E900" s="53" t="s">
        <v>2485</v>
      </c>
      <c r="F900" s="211" t="s">
        <v>3237</v>
      </c>
      <c r="G900" s="53" t="s">
        <v>3284</v>
      </c>
      <c r="H900" s="54">
        <v>1453</v>
      </c>
      <c r="I900" s="53" t="s">
        <v>46</v>
      </c>
      <c r="J900" s="429" t="str">
        <f>IF(ISBLANK(INDEX('Policy Characteristics'!D:D,MATCH($C900,'Policy Characteristics'!$C:$C,0))),"",INDEX('Policy Characteristics'!D:D,MATCH($C900,'Policy Characteristics'!$C:$C,0)))</f>
        <v>Electrification + Hydrogen</v>
      </c>
      <c r="K900" s="427" t="str">
        <f>IF(ISBLANK(INDEX('Policy Characteristics'!E:E,MATCH($C900,'Policy Characteristics'!$C:$C,0))),"",INDEX('Policy Characteristics'!E:E,MATCH($C900,'Policy Characteristics'!$C:$C,0)))</f>
        <v>indst fuel type shifting</v>
      </c>
      <c r="L900" s="450">
        <f>IF(ISBLANK(INDEX('Policy Characteristics'!F:F,MATCH($C900,'Policy Characteristics'!$C:$C,0))),"",INDEX('Policy Characteristics'!F:F,MATCH($C900,'Policy Characteristics'!$C:$C,0)))</f>
        <v>0</v>
      </c>
      <c r="M900" s="450">
        <f>IF(ISBLANK(INDEX('Policy Characteristics'!G:G,MATCH($C900,'Policy Characteristics'!$C:$C,0))),"",INDEX('Policy Characteristics'!G:G,MATCH($C900,'Policy Characteristics'!$C:$C,0)))</f>
        <v>1</v>
      </c>
      <c r="N900" s="450">
        <f>IF(ISBLANK(INDEX('Policy Characteristics'!H:H,MATCH($C900,'Policy Characteristics'!$C:$C,0))),"",INDEX('Policy Characteristics'!H:H,MATCH($C900,'Policy Characteristics'!$C:$C,0)))</f>
        <v>0.01</v>
      </c>
      <c r="O900" s="427" t="str">
        <f>IF(ISBLANK(INDEX('Policy Characteristics'!I:I,MATCH($C900,'Policy Characteristics'!$C:$C,0))),"",INDEX('Policy Characteristics'!I:I,MATCH($C900,'Policy Characteristics'!$C:$C,0)))</f>
        <v>% of fuel shifted</v>
      </c>
      <c r="P900" s="427" t="str">
        <f>IF(ISBLANK(INDEX('Policy Characteristics'!J:J,MATCH($C900,'Policy Characteristics'!$C:$C,0))),"",INDEX('Policy Characteristics'!J:J,MATCH($C900,'Policy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0" s="427" t="str">
        <f>IF(ISBLANK(INDEX('Policy Characteristics'!K:K,MATCH($C900,'Policy Characteristics'!$C:$C,0))),"",INDEX('Policy Characteristics'!K:K,MATCH($C900,'Policy Characteristics'!$C:$C,0)))</f>
        <v>industry-ag-main.html#fuel-switching</v>
      </c>
      <c r="R900" s="427" t="str">
        <f>IF(ISBLANK(INDEX('Policy Characteristics'!L:L,MATCH($C900,'Policy Characteristics'!$C:$C,0))),"",INDEX('Policy Characteristics'!L:L,MATCH($C900,'Policy Characteristics'!$C:$C,0)))</f>
        <v>industry-elec-and-hydrogen.html</v>
      </c>
    </row>
    <row r="901" spans="1:18" x14ac:dyDescent="0.75">
      <c r="A901" s="427" t="str">
        <f>IF(ISBLANK(INDEX('Policy Characteristics'!A:A,MATCH($C901,'Policy Characteristics'!$C:$C,0))),"",INDEX('Policy Characteristics'!A:A,MATCH($C901,'Policy Characteristics'!$C:$C,0)))</f>
        <v>Industry</v>
      </c>
      <c r="B901" s="427" t="str">
        <f>IF(ISBLANK(INDEX('Policy Characteristics'!B:B,MATCH($C901,'Policy Characteristics'!$C:$C,0))),"",INDEX('Policy Characteristics'!B:B,MATCH($C901,'Policy Characteristics'!$C:$C,0)))</f>
        <v>Electrification + Hydrogen</v>
      </c>
      <c r="C901" s="431" t="str">
        <f t="shared" si="41"/>
        <v>Fraction of Industrial Fuel Use Shifted to Other Fuels</v>
      </c>
      <c r="D901" s="9" t="s">
        <v>3276</v>
      </c>
      <c r="E901" s="53" t="s">
        <v>2837</v>
      </c>
      <c r="F901" s="211" t="s">
        <v>3237</v>
      </c>
      <c r="G901" s="53" t="s">
        <v>3285</v>
      </c>
      <c r="H901" s="54">
        <v>1454</v>
      </c>
      <c r="I901" s="53" t="s">
        <v>46</v>
      </c>
      <c r="J901" s="429" t="str">
        <f>IF(ISBLANK(INDEX('Policy Characteristics'!D:D,MATCH($C901,'Policy Characteristics'!$C:$C,0))),"",INDEX('Policy Characteristics'!D:D,MATCH($C901,'Policy Characteristics'!$C:$C,0)))</f>
        <v>Electrification + Hydrogen</v>
      </c>
      <c r="K901" s="427" t="str">
        <f>IF(ISBLANK(INDEX('Policy Characteristics'!E:E,MATCH($C901,'Policy Characteristics'!$C:$C,0))),"",INDEX('Policy Characteristics'!E:E,MATCH($C901,'Policy Characteristics'!$C:$C,0)))</f>
        <v>indst fuel type shifting</v>
      </c>
      <c r="L901" s="450">
        <f>IF(ISBLANK(INDEX('Policy Characteristics'!F:F,MATCH($C901,'Policy Characteristics'!$C:$C,0))),"",INDEX('Policy Characteristics'!F:F,MATCH($C901,'Policy Characteristics'!$C:$C,0)))</f>
        <v>0</v>
      </c>
      <c r="M901" s="450">
        <f>IF(ISBLANK(INDEX('Policy Characteristics'!G:G,MATCH($C901,'Policy Characteristics'!$C:$C,0))),"",INDEX('Policy Characteristics'!G:G,MATCH($C901,'Policy Characteristics'!$C:$C,0)))</f>
        <v>1</v>
      </c>
      <c r="N901" s="450">
        <f>IF(ISBLANK(INDEX('Policy Characteristics'!H:H,MATCH($C901,'Policy Characteristics'!$C:$C,0))),"",INDEX('Policy Characteristics'!H:H,MATCH($C901,'Policy Characteristics'!$C:$C,0)))</f>
        <v>0.01</v>
      </c>
      <c r="O901" s="427" t="str">
        <f>IF(ISBLANK(INDEX('Policy Characteristics'!I:I,MATCH($C901,'Policy Characteristics'!$C:$C,0))),"",INDEX('Policy Characteristics'!I:I,MATCH($C901,'Policy Characteristics'!$C:$C,0)))</f>
        <v>% of fuel shifted</v>
      </c>
      <c r="P901" s="427" t="str">
        <f>IF(ISBLANK(INDEX('Policy Characteristics'!J:J,MATCH($C901,'Policy Characteristics'!$C:$C,0))),"",INDEX('Policy Characteristics'!J:J,MATCH($C901,'Policy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1" s="427" t="str">
        <f>IF(ISBLANK(INDEX('Policy Characteristics'!K:K,MATCH($C901,'Policy Characteristics'!$C:$C,0))),"",INDEX('Policy Characteristics'!K:K,MATCH($C901,'Policy Characteristics'!$C:$C,0)))</f>
        <v>industry-ag-main.html#fuel-switching</v>
      </c>
      <c r="R901" s="427" t="str">
        <f>IF(ISBLANK(INDEX('Policy Characteristics'!L:L,MATCH($C901,'Policy Characteristics'!$C:$C,0))),"",INDEX('Policy Characteristics'!L:L,MATCH($C901,'Policy Characteristics'!$C:$C,0)))</f>
        <v>industry-elec-and-hydrogen.html</v>
      </c>
    </row>
    <row r="902" spans="1:18" x14ac:dyDescent="0.75">
      <c r="A902" s="427" t="str">
        <f>IF(ISBLANK(INDEX('Policy Characteristics'!A:A,MATCH($C902,'Policy Characteristics'!$C:$C,0))),"",INDEX('Policy Characteristics'!A:A,MATCH($C902,'Policy Characteristics'!$C:$C,0)))</f>
        <v>Industry</v>
      </c>
      <c r="B902" s="427" t="str">
        <f>IF(ISBLANK(INDEX('Policy Characteristics'!B:B,MATCH($C902,'Policy Characteristics'!$C:$C,0))),"",INDEX('Policy Characteristics'!B:B,MATCH($C902,'Policy Characteristics'!$C:$C,0)))</f>
        <v>Electrification + Hydrogen</v>
      </c>
      <c r="C902" s="431" t="str">
        <f t="shared" si="41"/>
        <v>Fraction of Industrial Fuel Use Shifted to Other Fuels</v>
      </c>
      <c r="D902" s="9" t="s">
        <v>3276</v>
      </c>
      <c r="E902" s="53" t="s">
        <v>2838</v>
      </c>
      <c r="F902" s="211" t="s">
        <v>3237</v>
      </c>
      <c r="G902" s="53" t="s">
        <v>3286</v>
      </c>
      <c r="H902" s="54">
        <v>1455</v>
      </c>
      <c r="I902" s="53" t="s">
        <v>46</v>
      </c>
      <c r="J902" s="429" t="str">
        <f>IF(ISBLANK(INDEX('Policy Characteristics'!D:D,MATCH($C902,'Policy Characteristics'!$C:$C,0))),"",INDEX('Policy Characteristics'!D:D,MATCH($C902,'Policy Characteristics'!$C:$C,0)))</f>
        <v>Electrification + Hydrogen</v>
      </c>
      <c r="K902" s="427" t="str">
        <f>IF(ISBLANK(INDEX('Policy Characteristics'!E:E,MATCH($C902,'Policy Characteristics'!$C:$C,0))),"",INDEX('Policy Characteristics'!E:E,MATCH($C902,'Policy Characteristics'!$C:$C,0)))</f>
        <v>indst fuel type shifting</v>
      </c>
      <c r="L902" s="450">
        <f>IF(ISBLANK(INDEX('Policy Characteristics'!F:F,MATCH($C902,'Policy Characteristics'!$C:$C,0))),"",INDEX('Policy Characteristics'!F:F,MATCH($C902,'Policy Characteristics'!$C:$C,0)))</f>
        <v>0</v>
      </c>
      <c r="M902" s="450">
        <f>IF(ISBLANK(INDEX('Policy Characteristics'!G:G,MATCH($C902,'Policy Characteristics'!$C:$C,0))),"",INDEX('Policy Characteristics'!G:G,MATCH($C902,'Policy Characteristics'!$C:$C,0)))</f>
        <v>1</v>
      </c>
      <c r="N902" s="450">
        <f>IF(ISBLANK(INDEX('Policy Characteristics'!H:H,MATCH($C902,'Policy Characteristics'!$C:$C,0))),"",INDEX('Policy Characteristics'!H:H,MATCH($C902,'Policy Characteristics'!$C:$C,0)))</f>
        <v>0.01</v>
      </c>
      <c r="O902" s="427" t="str">
        <f>IF(ISBLANK(INDEX('Policy Characteristics'!I:I,MATCH($C902,'Policy Characteristics'!$C:$C,0))),"",INDEX('Policy Characteristics'!I:I,MATCH($C902,'Policy Characteristics'!$C:$C,0)))</f>
        <v>% of fuel shifted</v>
      </c>
      <c r="P902" s="427" t="str">
        <f>IF(ISBLANK(INDEX('Policy Characteristics'!J:J,MATCH($C902,'Policy Characteristics'!$C:$C,0))),"",INDEX('Policy Characteristics'!J:J,MATCH($C902,'Policy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2" s="427" t="str">
        <f>IF(ISBLANK(INDEX('Policy Characteristics'!K:K,MATCH($C902,'Policy Characteristics'!$C:$C,0))),"",INDEX('Policy Characteristics'!K:K,MATCH($C902,'Policy Characteristics'!$C:$C,0)))</f>
        <v>industry-ag-main.html#fuel-switching</v>
      </c>
      <c r="R902" s="427" t="str">
        <f>IF(ISBLANK(INDEX('Policy Characteristics'!L:L,MATCH($C902,'Policy Characteristics'!$C:$C,0))),"",INDEX('Policy Characteristics'!L:L,MATCH($C902,'Policy Characteristics'!$C:$C,0)))</f>
        <v>industry-elec-and-hydrogen.html</v>
      </c>
    </row>
    <row r="903" spans="1:18" x14ac:dyDescent="0.75">
      <c r="A903" s="427" t="str">
        <f>IF(ISBLANK(INDEX('Policy Characteristics'!A:A,MATCH($C903,'Policy Characteristics'!$C:$C,0))),"",INDEX('Policy Characteristics'!A:A,MATCH($C903,'Policy Characteristics'!$C:$C,0)))</f>
        <v>Industry</v>
      </c>
      <c r="B903" s="427" t="str">
        <f>IF(ISBLANK(INDEX('Policy Characteristics'!B:B,MATCH($C903,'Policy Characteristics'!$C:$C,0))),"",INDEX('Policy Characteristics'!B:B,MATCH($C903,'Policy Characteristics'!$C:$C,0)))</f>
        <v>Electrification + Hydrogen</v>
      </c>
      <c r="C903" s="431" t="str">
        <f t="shared" si="41"/>
        <v>Fraction of Industrial Fuel Use Shifted to Other Fuels</v>
      </c>
      <c r="D903" s="9" t="s">
        <v>3276</v>
      </c>
      <c r="E903" s="53" t="s">
        <v>2839</v>
      </c>
      <c r="F903" s="211" t="s">
        <v>3237</v>
      </c>
      <c r="G903" s="53" t="s">
        <v>3287</v>
      </c>
      <c r="H903" s="54">
        <v>1456</v>
      </c>
      <c r="I903" s="53" t="s">
        <v>46</v>
      </c>
      <c r="J903" s="429" t="str">
        <f>IF(ISBLANK(INDEX('Policy Characteristics'!D:D,MATCH($C903,'Policy Characteristics'!$C:$C,0))),"",INDEX('Policy Characteristics'!D:D,MATCH($C903,'Policy Characteristics'!$C:$C,0)))</f>
        <v>Electrification + Hydrogen</v>
      </c>
      <c r="K903" s="427" t="str">
        <f>IF(ISBLANK(INDEX('Policy Characteristics'!E:E,MATCH($C903,'Policy Characteristics'!$C:$C,0))),"",INDEX('Policy Characteristics'!E:E,MATCH($C903,'Policy Characteristics'!$C:$C,0)))</f>
        <v>indst fuel type shifting</v>
      </c>
      <c r="L903" s="450">
        <f>IF(ISBLANK(INDEX('Policy Characteristics'!F:F,MATCH($C903,'Policy Characteristics'!$C:$C,0))),"",INDEX('Policy Characteristics'!F:F,MATCH($C903,'Policy Characteristics'!$C:$C,0)))</f>
        <v>0</v>
      </c>
      <c r="M903" s="450">
        <f>IF(ISBLANK(INDEX('Policy Characteristics'!G:G,MATCH($C903,'Policy Characteristics'!$C:$C,0))),"",INDEX('Policy Characteristics'!G:G,MATCH($C903,'Policy Characteristics'!$C:$C,0)))</f>
        <v>1</v>
      </c>
      <c r="N903" s="450">
        <f>IF(ISBLANK(INDEX('Policy Characteristics'!H:H,MATCH($C903,'Policy Characteristics'!$C:$C,0))),"",INDEX('Policy Characteristics'!H:H,MATCH($C903,'Policy Characteristics'!$C:$C,0)))</f>
        <v>0.01</v>
      </c>
      <c r="O903" s="427" t="str">
        <f>IF(ISBLANK(INDEX('Policy Characteristics'!I:I,MATCH($C903,'Policy Characteristics'!$C:$C,0))),"",INDEX('Policy Characteristics'!I:I,MATCH($C903,'Policy Characteristics'!$C:$C,0)))</f>
        <v>% of fuel shifted</v>
      </c>
      <c r="P903" s="427" t="str">
        <f>IF(ISBLANK(INDEX('Policy Characteristics'!J:J,MATCH($C903,'Policy Characteristics'!$C:$C,0))),"",INDEX('Policy Characteristics'!J:J,MATCH($C903,'Policy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3" s="427" t="str">
        <f>IF(ISBLANK(INDEX('Policy Characteristics'!K:K,MATCH($C903,'Policy Characteristics'!$C:$C,0))),"",INDEX('Policy Characteristics'!K:K,MATCH($C903,'Policy Characteristics'!$C:$C,0)))</f>
        <v>industry-ag-main.html#fuel-switching</v>
      </c>
      <c r="R903" s="427" t="str">
        <f>IF(ISBLANK(INDEX('Policy Characteristics'!L:L,MATCH($C903,'Policy Characteristics'!$C:$C,0))),"",INDEX('Policy Characteristics'!L:L,MATCH($C903,'Policy Characteristics'!$C:$C,0)))</f>
        <v>industry-elec-and-hydrogen.html</v>
      </c>
    </row>
    <row r="904" spans="1:18" x14ac:dyDescent="0.75">
      <c r="A904" s="427" t="str">
        <f>IF(ISBLANK(INDEX('Policy Characteristics'!A:A,MATCH($C904,'Policy Characteristics'!$C:$C,0))),"",INDEX('Policy Characteristics'!A:A,MATCH($C904,'Policy Characteristics'!$C:$C,0)))</f>
        <v>Industry</v>
      </c>
      <c r="B904" s="427" t="str">
        <f>IF(ISBLANK(INDEX('Policy Characteristics'!B:B,MATCH($C904,'Policy Characteristics'!$C:$C,0))),"",INDEX('Policy Characteristics'!B:B,MATCH($C904,'Policy Characteristics'!$C:$C,0)))</f>
        <v>Electrification + Hydrogen</v>
      </c>
      <c r="C904" s="431" t="str">
        <f t="shared" si="41"/>
        <v>Fraction of Industrial Fuel Use Shifted to Other Fuels</v>
      </c>
      <c r="D904" s="9" t="s">
        <v>3276</v>
      </c>
      <c r="E904" s="53" t="s">
        <v>2836</v>
      </c>
      <c r="F904" s="211" t="s">
        <v>3237</v>
      </c>
      <c r="G904" s="53" t="s">
        <v>3288</v>
      </c>
      <c r="H904" s="54">
        <v>1457</v>
      </c>
      <c r="I904" s="53" t="s">
        <v>45</v>
      </c>
      <c r="J904" s="429" t="str">
        <f>IF(ISBLANK(INDEX('Policy Characteristics'!D:D,MATCH($C904,'Policy Characteristics'!$C:$C,0))),"",INDEX('Policy Characteristics'!D:D,MATCH($C904,'Policy Characteristics'!$C:$C,0)))</f>
        <v>Electrification + Hydrogen</v>
      </c>
      <c r="K904" s="427" t="str">
        <f>IF(ISBLANK(INDEX('Policy Characteristics'!E:E,MATCH($C904,'Policy Characteristics'!$C:$C,0))),"",INDEX('Policy Characteristics'!E:E,MATCH($C904,'Policy Characteristics'!$C:$C,0)))</f>
        <v>indst fuel type shifting</v>
      </c>
      <c r="L904" s="450">
        <f>IF(ISBLANK(INDEX('Policy Characteristics'!F:F,MATCH($C904,'Policy Characteristics'!$C:$C,0))),"",INDEX('Policy Characteristics'!F:F,MATCH($C904,'Policy Characteristics'!$C:$C,0)))</f>
        <v>0</v>
      </c>
      <c r="M904" s="450">
        <f>IF(ISBLANK(INDEX('Policy Characteristics'!G:G,MATCH($C904,'Policy Characteristics'!$C:$C,0))),"",INDEX('Policy Characteristics'!G:G,MATCH($C904,'Policy Characteristics'!$C:$C,0)))</f>
        <v>1</v>
      </c>
      <c r="N904" s="450">
        <f>IF(ISBLANK(INDEX('Policy Characteristics'!H:H,MATCH($C904,'Policy Characteristics'!$C:$C,0))),"",INDEX('Policy Characteristics'!H:H,MATCH($C904,'Policy Characteristics'!$C:$C,0)))</f>
        <v>0.01</v>
      </c>
      <c r="O904" s="427" t="str">
        <f>IF(ISBLANK(INDEX('Policy Characteristics'!I:I,MATCH($C904,'Policy Characteristics'!$C:$C,0))),"",INDEX('Policy Characteristics'!I:I,MATCH($C904,'Policy Characteristics'!$C:$C,0)))</f>
        <v>% of fuel shifted</v>
      </c>
      <c r="P904" s="427" t="str">
        <f>IF(ISBLANK(INDEX('Policy Characteristics'!J:J,MATCH($C904,'Policy Characteristics'!$C:$C,0))),"",INDEX('Policy Characteristics'!J:J,MATCH($C904,'Policy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4" s="427" t="str">
        <f>IF(ISBLANK(INDEX('Policy Characteristics'!K:K,MATCH($C904,'Policy Characteristics'!$C:$C,0))),"",INDEX('Policy Characteristics'!K:K,MATCH($C904,'Policy Characteristics'!$C:$C,0)))</f>
        <v>industry-ag-main.html#fuel-switching</v>
      </c>
      <c r="R904" s="427" t="str">
        <f>IF(ISBLANK(INDEX('Policy Characteristics'!L:L,MATCH($C904,'Policy Characteristics'!$C:$C,0))),"",INDEX('Policy Characteristics'!L:L,MATCH($C904,'Policy Characteristics'!$C:$C,0)))</f>
        <v>industry-elec-and-hydrogen.html</v>
      </c>
    </row>
    <row r="905" spans="1:18" s="2" customFormat="1" x14ac:dyDescent="0.75">
      <c r="A905" s="427" t="str">
        <f>IF(ISBLANK(INDEX('Policy Characteristics'!A:A,MATCH($C905,'Policy Characteristics'!$C:$C,0))),"",INDEX('Policy Characteristics'!A:A,MATCH($C905,'Policy Characteristics'!$C:$C,0)))</f>
        <v>Industry</v>
      </c>
      <c r="B905" s="427" t="str">
        <f>IF(ISBLANK(INDEX('Policy Characteristics'!B:B,MATCH($C905,'Policy Characteristics'!$C:$C,0))),"",INDEX('Policy Characteristics'!B:B,MATCH($C905,'Policy Characteristics'!$C:$C,0)))</f>
        <v>F-Gas Substitution</v>
      </c>
      <c r="C905" s="430" t="s">
        <v>2916</v>
      </c>
      <c r="D905" s="9"/>
      <c r="E905" s="9"/>
      <c r="F905" s="9"/>
      <c r="G905" s="9"/>
      <c r="H905" s="56">
        <v>58</v>
      </c>
      <c r="I905" s="9" t="s">
        <v>45</v>
      </c>
      <c r="J905" s="429" t="str">
        <f>IF(ISBLANK(INDEX('Policy Characteristics'!D:D,MATCH($C905,'Policy Characteristics'!$C:$C,0))),"",INDEX('Policy Characteristics'!D:D,MATCH($C905,'Policy Characteristics'!$C:$C,0)))</f>
        <v>F-gas Measures</v>
      </c>
      <c r="K905" s="427" t="str">
        <f>IF(ISBLANK(INDEX('Policy Characteristics'!E:E,MATCH($C905,'Policy Characteristics'!$C:$C,0))),"",INDEX('Policy Characteristics'!E:E,MATCH($C905,'Policy Characteristics'!$C:$C,0)))</f>
        <v>indst f gas substitution</v>
      </c>
      <c r="L905" s="450">
        <f>IF(ISBLANK(INDEX('Policy Characteristics'!F:F,MATCH($C905,'Policy Characteristics'!$C:$C,0))),"",INDEX('Policy Characteristics'!F:F,MATCH($C905,'Policy Characteristics'!$C:$C,0)))</f>
        <v>0</v>
      </c>
      <c r="M905" s="450">
        <f>IF(ISBLANK(INDEX('Policy Characteristics'!G:G,MATCH($C905,'Policy Characteristics'!$C:$C,0))),"",INDEX('Policy Characteristics'!G:G,MATCH($C905,'Policy Characteristics'!$C:$C,0)))</f>
        <v>1</v>
      </c>
      <c r="N905" s="450">
        <f>IF(ISBLANK(INDEX('Policy Characteristics'!H:H,MATCH($C905,'Policy Characteristics'!$C:$C,0))),"",INDEX('Policy Characteristics'!H:H,MATCH($C905,'Policy Characteristics'!$C:$C,0)))</f>
        <v>0.01</v>
      </c>
      <c r="O905" s="427" t="str">
        <f>IF(ISBLANK(INDEX('Policy Characteristics'!I:I,MATCH($C905,'Policy Characteristics'!$C:$C,0))),"",INDEX('Policy Characteristics'!I:I,MATCH($C905,'Policy Characteristics'!$C:$C,0)))</f>
        <v>% of potential achieved</v>
      </c>
      <c r="P905" s="427" t="str">
        <f>IF(ISBLANK(INDEX('Policy Characteristics'!J:J,MATCH($C905,'Policy Characteristics'!$C:$C,0))),"",INDEX('Policy Characteristics'!J:J,MATCH($C905,'Policy Characteristics'!$C:$C,0)))</f>
        <v>**Description:**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v>
      </c>
      <c r="Q905" s="427" t="str">
        <f>IF(ISBLANK(INDEX('Policy Characteristics'!K:K,MATCH($C905,'Policy Characteristics'!$C:$C,0))),"",INDEX('Policy Characteristics'!K:K,MATCH($C905,'Policy Characteristics'!$C:$C,0)))</f>
        <v>industry-ag-main.html#avoid-f-gases</v>
      </c>
      <c r="R905" s="427" t="str">
        <f>IF(ISBLANK(INDEX('Policy Characteristics'!L:L,MATCH($C905,'Policy Characteristics'!$C:$C,0))),"",INDEX('Policy Characteristics'!L:L,MATCH($C905,'Policy Characteristics'!$C:$C,0)))</f>
        <v>avoid-f-gases.html</v>
      </c>
    </row>
    <row r="906" spans="1:18" s="2" customFormat="1" x14ac:dyDescent="0.75">
      <c r="A906" s="427" t="str">
        <f>IF(ISBLANK(INDEX('Policy Characteristics'!A:A,MATCH($C906,'Policy Characteristics'!$C:$C,0))),"",INDEX('Policy Characteristics'!A:A,MATCH($C906,'Policy Characteristics'!$C:$C,0)))</f>
        <v>Industry</v>
      </c>
      <c r="B906" s="427" t="str">
        <f>IF(ISBLANK(INDEX('Policy Characteristics'!B:B,MATCH($C906,'Policy Characteristics'!$C:$C,0))),"",INDEX('Policy Characteristics'!B:B,MATCH($C906,'Policy Characteristics'!$C:$C,0)))</f>
        <v>F-Gas Destruction</v>
      </c>
      <c r="C906" s="430" t="s">
        <v>2917</v>
      </c>
      <c r="D906" s="9"/>
      <c r="E906" s="9"/>
      <c r="F906" s="9"/>
      <c r="G906" s="9"/>
      <c r="H906" s="56">
        <v>510</v>
      </c>
      <c r="I906" s="9" t="s">
        <v>45</v>
      </c>
      <c r="J906" s="429" t="str">
        <f>IF(ISBLANK(INDEX('Policy Characteristics'!D:D,MATCH($C906,'Policy Characteristics'!$C:$C,0))),"",INDEX('Policy Characteristics'!D:D,MATCH($C906,'Policy Characteristics'!$C:$C,0)))</f>
        <v>F-gas Measures</v>
      </c>
      <c r="K906" s="427" t="str">
        <f>IF(ISBLANK(INDEX('Policy Characteristics'!E:E,MATCH($C906,'Policy Characteristics'!$C:$C,0))),"",INDEX('Policy Characteristics'!E:E,MATCH($C906,'Policy Characteristics'!$C:$C,0)))</f>
        <v>indst f gas destruction</v>
      </c>
      <c r="L906" s="450">
        <f>IF(ISBLANK(INDEX('Policy Characteristics'!F:F,MATCH($C906,'Policy Characteristics'!$C:$C,0))),"",INDEX('Policy Characteristics'!F:F,MATCH($C906,'Policy Characteristics'!$C:$C,0)))</f>
        <v>0</v>
      </c>
      <c r="M906" s="450">
        <f>IF(ISBLANK(INDEX('Policy Characteristics'!G:G,MATCH($C906,'Policy Characteristics'!$C:$C,0))),"",INDEX('Policy Characteristics'!G:G,MATCH($C906,'Policy Characteristics'!$C:$C,0)))</f>
        <v>1</v>
      </c>
      <c r="N906" s="450">
        <f>IF(ISBLANK(INDEX('Policy Characteristics'!H:H,MATCH($C906,'Policy Characteristics'!$C:$C,0))),"",INDEX('Policy Characteristics'!H:H,MATCH($C906,'Policy Characteristics'!$C:$C,0)))</f>
        <v>0.01</v>
      </c>
      <c r="O906" s="427" t="str">
        <f>IF(ISBLANK(INDEX('Policy Characteristics'!I:I,MATCH($C906,'Policy Characteristics'!$C:$C,0))),"",INDEX('Policy Characteristics'!I:I,MATCH($C906,'Policy Characteristics'!$C:$C,0)))</f>
        <v>% of potential achieved</v>
      </c>
      <c r="P906" s="427" t="str">
        <f>IF(ISBLANK(INDEX('Policy Characteristics'!J:J,MATCH($C906,'Policy Characteristics'!$C:$C,0))),"",INDEX('Policy Characteristics'!J:J,MATCH($C906,'Policy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v>
      </c>
      <c r="Q906" s="427" t="str">
        <f>IF(ISBLANK(INDEX('Policy Characteristics'!K:K,MATCH($C906,'Policy Characteristics'!$C:$C,0))),"",INDEX('Policy Characteristics'!K:K,MATCH($C906,'Policy Characteristics'!$C:$C,0)))</f>
        <v>industry-ag-main.html#avoid-f-gases</v>
      </c>
      <c r="R906" s="427" t="str">
        <f>IF(ISBLANK(INDEX('Policy Characteristics'!L:L,MATCH($C906,'Policy Characteristics'!$C:$C,0))),"",INDEX('Policy Characteristics'!L:L,MATCH($C906,'Policy Characteristics'!$C:$C,0)))</f>
        <v>avoid-f-gases.html</v>
      </c>
    </row>
    <row r="907" spans="1:18" s="2" customFormat="1" x14ac:dyDescent="0.75">
      <c r="A907" s="427" t="str">
        <f>IF(ISBLANK(INDEX('Policy Characteristics'!A:A,MATCH($C907,'Policy Characteristics'!$C:$C,0))),"",INDEX('Policy Characteristics'!A:A,MATCH($C907,'Policy Characteristics'!$C:$C,0)))</f>
        <v>Industry</v>
      </c>
      <c r="B907" s="427" t="str">
        <f>IF(ISBLANK(INDEX('Policy Characteristics'!B:B,MATCH($C907,'Policy Characteristics'!$C:$C,0))),"",INDEX('Policy Characteristics'!B:B,MATCH($C907,'Policy Characteristics'!$C:$C,0)))</f>
        <v>F-Gas Recovery</v>
      </c>
      <c r="C907" s="430" t="s">
        <v>2918</v>
      </c>
      <c r="D907" s="9"/>
      <c r="E907" s="9"/>
      <c r="F907" s="9"/>
      <c r="G907" s="9"/>
      <c r="H907" s="56">
        <v>511</v>
      </c>
      <c r="I907" s="9" t="s">
        <v>45</v>
      </c>
      <c r="J907" s="429" t="str">
        <f>IF(ISBLANK(INDEX('Policy Characteristics'!D:D,MATCH($C907,'Policy Characteristics'!$C:$C,0))),"",INDEX('Policy Characteristics'!D:D,MATCH($C907,'Policy Characteristics'!$C:$C,0)))</f>
        <v>F-gas Measures</v>
      </c>
      <c r="K907" s="427" t="str">
        <f>IF(ISBLANK(INDEX('Policy Characteristics'!E:E,MATCH($C907,'Policy Characteristics'!$C:$C,0))),"",INDEX('Policy Characteristics'!E:E,MATCH($C907,'Policy Characteristics'!$C:$C,0)))</f>
        <v>indst f gas recovery</v>
      </c>
      <c r="L907" s="450">
        <f>IF(ISBLANK(INDEX('Policy Characteristics'!F:F,MATCH($C907,'Policy Characteristics'!$C:$C,0))),"",INDEX('Policy Characteristics'!F:F,MATCH($C907,'Policy Characteristics'!$C:$C,0)))</f>
        <v>0</v>
      </c>
      <c r="M907" s="450">
        <f>IF(ISBLANK(INDEX('Policy Characteristics'!G:G,MATCH($C907,'Policy Characteristics'!$C:$C,0))),"",INDEX('Policy Characteristics'!G:G,MATCH($C907,'Policy Characteristics'!$C:$C,0)))</f>
        <v>1</v>
      </c>
      <c r="N907" s="450">
        <f>IF(ISBLANK(INDEX('Policy Characteristics'!H:H,MATCH($C907,'Policy Characteristics'!$C:$C,0))),"",INDEX('Policy Characteristics'!H:H,MATCH($C907,'Policy Characteristics'!$C:$C,0)))</f>
        <v>0.01</v>
      </c>
      <c r="O907" s="427" t="str">
        <f>IF(ISBLANK(INDEX('Policy Characteristics'!I:I,MATCH($C907,'Policy Characteristics'!$C:$C,0))),"",INDEX('Policy Characteristics'!I:I,MATCH($C907,'Policy Characteristics'!$C:$C,0)))</f>
        <v>% of potential achieved</v>
      </c>
      <c r="P907" s="427" t="str">
        <f>IF(ISBLANK(INDEX('Policy Characteristics'!J:J,MATCH($C907,'Policy Characteristics'!$C:$C,0))),"",INDEX('Policy Characteristics'!J:J,MATCH($C907,'Policy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v>
      </c>
      <c r="Q907" s="427" t="str">
        <f>IF(ISBLANK(INDEX('Policy Characteristics'!K:K,MATCH($C907,'Policy Characteristics'!$C:$C,0))),"",INDEX('Policy Characteristics'!K:K,MATCH($C907,'Policy Characteristics'!$C:$C,0)))</f>
        <v>industry-ag-main.html#avoid-f-gases</v>
      </c>
      <c r="R907" s="427" t="str">
        <f>IF(ISBLANK(INDEX('Policy Characteristics'!L:L,MATCH($C907,'Policy Characteristics'!$C:$C,0))),"",INDEX('Policy Characteristics'!L:L,MATCH($C907,'Policy Characteristics'!$C:$C,0)))</f>
        <v>avoid-f-gases.html</v>
      </c>
    </row>
    <row r="908" spans="1:18" s="2" customFormat="1" x14ac:dyDescent="0.75">
      <c r="A908" s="427" t="str">
        <f>IF(ISBLANK(INDEX('Policy Characteristics'!A:A,MATCH($C908,'Policy Characteristics'!$C:$C,0))),"",INDEX('Policy Characteristics'!A:A,MATCH($C908,'Policy Characteristics'!$C:$C,0)))</f>
        <v>Industry</v>
      </c>
      <c r="B908" s="427" t="str">
        <f>IF(ISBLANK(INDEX('Policy Characteristics'!B:B,MATCH($C908,'Policy Characteristics'!$C:$C,0))),"",INDEX('Policy Characteristics'!B:B,MATCH($C908,'Policy Characteristics'!$C:$C,0)))</f>
        <v>F-Gas Eqpt. Maintenance &amp; Retrofits</v>
      </c>
      <c r="C908" s="430" t="s">
        <v>2919</v>
      </c>
      <c r="D908" s="9"/>
      <c r="E908" s="9"/>
      <c r="F908" s="9"/>
      <c r="G908" s="9"/>
      <c r="H908" s="56">
        <v>512</v>
      </c>
      <c r="I908" s="9" t="s">
        <v>45</v>
      </c>
      <c r="J908" s="429" t="str">
        <f>IF(ISBLANK(INDEX('Policy Characteristics'!D:D,MATCH($C908,'Policy Characteristics'!$C:$C,0))),"",INDEX('Policy Characteristics'!D:D,MATCH($C908,'Policy Characteristics'!$C:$C,0)))</f>
        <v>F-gas Measures</v>
      </c>
      <c r="K908" s="427" t="str">
        <f>IF(ISBLANK(INDEX('Policy Characteristics'!E:E,MATCH($C908,'Policy Characteristics'!$C:$C,0))),"",INDEX('Policy Characteristics'!E:E,MATCH($C908,'Policy Characteristics'!$C:$C,0)))</f>
        <v>indst f gas inspct maint retrofit</v>
      </c>
      <c r="L908" s="450">
        <f>IF(ISBLANK(INDEX('Policy Characteristics'!F:F,MATCH($C908,'Policy Characteristics'!$C:$C,0))),"",INDEX('Policy Characteristics'!F:F,MATCH($C908,'Policy Characteristics'!$C:$C,0)))</f>
        <v>0</v>
      </c>
      <c r="M908" s="450">
        <f>IF(ISBLANK(INDEX('Policy Characteristics'!G:G,MATCH($C908,'Policy Characteristics'!$C:$C,0))),"",INDEX('Policy Characteristics'!G:G,MATCH($C908,'Policy Characteristics'!$C:$C,0)))</f>
        <v>1</v>
      </c>
      <c r="N908" s="450">
        <f>IF(ISBLANK(INDEX('Policy Characteristics'!H:H,MATCH($C908,'Policy Characteristics'!$C:$C,0))),"",INDEX('Policy Characteristics'!H:H,MATCH($C908,'Policy Characteristics'!$C:$C,0)))</f>
        <v>0.01</v>
      </c>
      <c r="O908" s="427" t="str">
        <f>IF(ISBLANK(INDEX('Policy Characteristics'!I:I,MATCH($C908,'Policy Characteristics'!$C:$C,0))),"",INDEX('Policy Characteristics'!I:I,MATCH($C908,'Policy Characteristics'!$C:$C,0)))</f>
        <v>% of potential achieved</v>
      </c>
      <c r="P908" s="427" t="str">
        <f>IF(ISBLANK(INDEX('Policy Characteristics'!J:J,MATCH($C908,'Policy Characteristics'!$C:$C,0))),"",INDEX('Policy Characteristics'!J:J,MATCH($C908,'Policy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v>
      </c>
      <c r="Q908" s="427" t="str">
        <f>IF(ISBLANK(INDEX('Policy Characteristics'!K:K,MATCH($C908,'Policy Characteristics'!$C:$C,0))),"",INDEX('Policy Characteristics'!K:K,MATCH($C908,'Policy Characteristics'!$C:$C,0)))</f>
        <v>industry-ag-main.html#avoid-f-gases</v>
      </c>
      <c r="R908" s="427" t="str">
        <f>IF(ISBLANK(INDEX('Policy Characteristics'!L:L,MATCH($C908,'Policy Characteristics'!$C:$C,0))),"",INDEX('Policy Characteristics'!L:L,MATCH($C908,'Policy Characteristics'!$C:$C,0)))</f>
        <v>avoid-f-gases.html</v>
      </c>
    </row>
    <row r="909" spans="1:18" s="5" customFormat="1" x14ac:dyDescent="0.75">
      <c r="A909" s="427" t="str">
        <f>IF(ISBLANK(INDEX('Policy Characteristics'!A:A,MATCH($C909,'Policy Characteristics'!$C:$C,0))),"",INDEX('Policy Characteristics'!A:A,MATCH($C909,'Policy Characteristics'!$C:$C,0)))</f>
        <v>Industry</v>
      </c>
      <c r="B909" s="427" t="str">
        <f>IF(ISBLANK(INDEX('Policy Characteristics'!B:B,MATCH($C909,'Policy Characteristics'!$C:$C,0))),"",INDEX('Policy Characteristics'!B:B,MATCH($C909,'Policy Characteristics'!$C:$C,0)))</f>
        <v>Material Efficiency, Longevity, &amp; Re-Use</v>
      </c>
      <c r="C909" s="432" t="s">
        <v>2519</v>
      </c>
      <c r="D909" s="53" t="s">
        <v>3264</v>
      </c>
      <c r="E909" s="53"/>
      <c r="F909" s="9" t="s">
        <v>3227</v>
      </c>
      <c r="G909" s="53"/>
      <c r="H909" s="54">
        <v>429</v>
      </c>
      <c r="I909" s="53" t="s">
        <v>45</v>
      </c>
      <c r="J909" s="429" t="str">
        <f>IF(ISBLANK(INDEX('Policy Characteristics'!D:D,MATCH($C909,'Policy Characteristics'!$C:$C,0))),"",INDEX('Policy Characteristics'!D:D,MATCH($C909,'Policy Characteristics'!$C:$C,0)))</f>
        <v>Material Efficiency, Longevity, &amp; Re-Use</v>
      </c>
      <c r="K909" s="427" t="str">
        <f>IF(ISBLANK(INDEX('Policy Characteristics'!E:E,MATCH($C909,'Policy Characteristics'!$C:$C,0))),"",INDEX('Policy Characteristics'!E:E,MATCH($C909,'Policy Characteristics'!$C:$C,0)))</f>
        <v>indst reduce nonenergy product demand</v>
      </c>
      <c r="L909" s="450">
        <f>IF(ISBLANK(INDEX('Policy Characteristics'!F:F,MATCH($C909,'Policy Characteristics'!$C:$C,0))),"",INDEX('Policy Characteristics'!F:F,MATCH($C909,'Policy Characteristics'!$C:$C,0)))</f>
        <v>0</v>
      </c>
      <c r="M909" s="450">
        <f>IF(ISBLANK(INDEX('Policy Characteristics'!G:G,MATCH($C909,'Policy Characteristics'!$C:$C,0))),"",INDEX('Policy Characteristics'!G:G,MATCH($C909,'Policy Characteristics'!$C:$C,0)))</f>
        <v>1</v>
      </c>
      <c r="N909" s="450">
        <f>IF(ISBLANK(INDEX('Policy Characteristics'!H:H,MATCH($C909,'Policy Characteristics'!$C:$C,0))),"",INDEX('Policy Characteristics'!H:H,MATCH($C909,'Policy Characteristics'!$C:$C,0)))</f>
        <v>0.01</v>
      </c>
      <c r="O909" s="427" t="str">
        <f>IF(ISBLANK(INDEX('Policy Characteristics'!I:I,MATCH($C909,'Policy Characteristics'!$C:$C,0))),"",INDEX('Policy Characteristics'!I:I,MATCH($C909,'Policy Characteristics'!$C:$C,0)))</f>
        <v>% demand reduction</v>
      </c>
      <c r="P909" s="427" t="str">
        <f>IF(ISBLANK(INDEX('Policy Characteristics'!J:J,MATCH($C909,'Policy Characteristics'!$C:$C,0))),"",INDEX('Policy Characteristics'!J:J,MATCH($C909,'Policy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09" s="427" t="str">
        <f>IF(ISBLANK(INDEX('Policy Characteristics'!K:K,MATCH($C909,'Policy Characteristics'!$C:$C,0))),"",INDEX('Policy Characteristics'!K:K,MATCH($C909,'Policy Characteristics'!$C:$C,0)))</f>
        <v/>
      </c>
      <c r="R909" s="427" t="str">
        <f>IF(ISBLANK(INDEX('Policy Characteristics'!L:L,MATCH($C909,'Policy Characteristics'!$C:$C,0))),"",INDEX('Policy Characteristics'!L:L,MATCH($C909,'Policy Characteristics'!$C:$C,0)))</f>
        <v>material-efficiency-longevity-reuse.html</v>
      </c>
    </row>
    <row r="910" spans="1:18" s="5" customFormat="1" x14ac:dyDescent="0.75">
      <c r="A910" s="427" t="str">
        <f>IF(ISBLANK(INDEX('Policy Characteristics'!A:A,MATCH($C910,'Policy Characteristics'!$C:$C,0))),"",INDEX('Policy Characteristics'!A:A,MATCH($C910,'Policy Characteristics'!$C:$C,0)))</f>
        <v>Industry</v>
      </c>
      <c r="B910" s="427" t="str">
        <f>IF(ISBLANK(INDEX('Policy Characteristics'!B:B,MATCH($C910,'Policy Characteristics'!$C:$C,0))),"",INDEX('Policy Characteristics'!B:B,MATCH($C910,'Policy Characteristics'!$C:$C,0)))</f>
        <v>Material Efficiency, Longevity, &amp; Re-Use</v>
      </c>
      <c r="C910" s="431" t="str">
        <f t="shared" ref="C910" si="42">C$909</f>
        <v>Percent Reduction in Nonenergy Nonagriculture Industry Product Demand</v>
      </c>
      <c r="D910" s="9" t="s">
        <v>3265</v>
      </c>
      <c r="E910" s="53"/>
      <c r="F910" s="9" t="s">
        <v>2695</v>
      </c>
      <c r="G910" s="53"/>
      <c r="H910" s="54">
        <v>430</v>
      </c>
      <c r="I910" s="53" t="s">
        <v>45</v>
      </c>
      <c r="J910" s="429" t="str">
        <f>IF(ISBLANK(INDEX('Policy Characteristics'!D:D,MATCH($C910,'Policy Characteristics'!$C:$C,0))),"",INDEX('Policy Characteristics'!D:D,MATCH($C910,'Policy Characteristics'!$C:$C,0)))</f>
        <v>Material Efficiency, Longevity, &amp; Re-Use</v>
      </c>
      <c r="K910" s="427" t="str">
        <f>IF(ISBLANK(INDEX('Policy Characteristics'!E:E,MATCH($C910,'Policy Characteristics'!$C:$C,0))),"",INDEX('Policy Characteristics'!E:E,MATCH($C910,'Policy Characteristics'!$C:$C,0)))</f>
        <v>indst reduce nonenergy product demand</v>
      </c>
      <c r="L910" s="450">
        <f>IF(ISBLANK(INDEX('Policy Characteristics'!F:F,MATCH($C910,'Policy Characteristics'!$C:$C,0))),"",INDEX('Policy Characteristics'!F:F,MATCH($C910,'Policy Characteristics'!$C:$C,0)))</f>
        <v>0</v>
      </c>
      <c r="M910" s="450">
        <f>IF(ISBLANK(INDEX('Policy Characteristics'!G:G,MATCH($C910,'Policy Characteristics'!$C:$C,0))),"",INDEX('Policy Characteristics'!G:G,MATCH($C910,'Policy Characteristics'!$C:$C,0)))</f>
        <v>1</v>
      </c>
      <c r="N910" s="450">
        <f>IF(ISBLANK(INDEX('Policy Characteristics'!H:H,MATCH($C910,'Policy Characteristics'!$C:$C,0))),"",INDEX('Policy Characteristics'!H:H,MATCH($C910,'Policy Characteristics'!$C:$C,0)))</f>
        <v>0.01</v>
      </c>
      <c r="O910" s="427" t="str">
        <f>IF(ISBLANK(INDEX('Policy Characteristics'!I:I,MATCH($C910,'Policy Characteristics'!$C:$C,0))),"",INDEX('Policy Characteristics'!I:I,MATCH($C910,'Policy Characteristics'!$C:$C,0)))</f>
        <v>% demand reduction</v>
      </c>
      <c r="P910" s="427" t="str">
        <f>IF(ISBLANK(INDEX('Policy Characteristics'!J:J,MATCH($C910,'Policy Characteristics'!$C:$C,0))),"",INDEX('Policy Characteristics'!J:J,MATCH($C910,'Policy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0" s="427" t="str">
        <f>IF(ISBLANK(INDEX('Policy Characteristics'!K:K,MATCH($C910,'Policy Characteristics'!$C:$C,0))),"",INDEX('Policy Characteristics'!K:K,MATCH($C910,'Policy Characteristics'!$C:$C,0)))</f>
        <v/>
      </c>
      <c r="R910" s="427" t="str">
        <f>IF(ISBLANK(INDEX('Policy Characteristics'!L:L,MATCH($C910,'Policy Characteristics'!$C:$C,0))),"",INDEX('Policy Characteristics'!L:L,MATCH($C910,'Policy Characteristics'!$C:$C,0)))</f>
        <v>material-efficiency-longevity-reuse.html</v>
      </c>
    </row>
    <row r="911" spans="1:18" s="5" customFormat="1" x14ac:dyDescent="0.75">
      <c r="A911" s="427" t="str">
        <f>IF(ISBLANK(INDEX('Policy Characteristics'!A:A,MATCH($C911,'Policy Characteristics'!$C:$C,0))),"",INDEX('Policy Characteristics'!A:A,MATCH($C911,'Policy Characteristics'!$C:$C,0)))</f>
        <v>Industry</v>
      </c>
      <c r="B911" s="427" t="str">
        <f>IF(ISBLANK(INDEX('Policy Characteristics'!B:B,MATCH($C911,'Policy Characteristics'!$C:$C,0))),"",INDEX('Policy Characteristics'!B:B,MATCH($C911,'Policy Characteristics'!$C:$C,0)))</f>
        <v>Material Efficiency, Longevity, &amp; Re-Use</v>
      </c>
      <c r="C911" s="431" t="str">
        <f t="shared" ref="C911" si="43">C$909</f>
        <v>Percent Reduction in Nonenergy Nonagriculture Industry Product Demand</v>
      </c>
      <c r="D911" s="9" t="s">
        <v>3275</v>
      </c>
      <c r="E911" s="53"/>
      <c r="F911" s="9" t="s">
        <v>3278</v>
      </c>
      <c r="G911" s="53"/>
      <c r="H911" s="54">
        <v>432</v>
      </c>
      <c r="I911" s="53" t="s">
        <v>45</v>
      </c>
      <c r="J911" s="429" t="str">
        <f>IF(ISBLANK(INDEX('Policy Characteristics'!D:D,MATCH($C911,'Policy Characteristics'!$C:$C,0))),"",INDEX('Policy Characteristics'!D:D,MATCH($C911,'Policy Characteristics'!$C:$C,0)))</f>
        <v>Material Efficiency, Longevity, &amp; Re-Use</v>
      </c>
      <c r="K911" s="427" t="str">
        <f>IF(ISBLANK(INDEX('Policy Characteristics'!E:E,MATCH($C911,'Policy Characteristics'!$C:$C,0))),"",INDEX('Policy Characteristics'!E:E,MATCH($C911,'Policy Characteristics'!$C:$C,0)))</f>
        <v>indst reduce nonenergy product demand</v>
      </c>
      <c r="L911" s="450">
        <f>IF(ISBLANK(INDEX('Policy Characteristics'!F:F,MATCH($C911,'Policy Characteristics'!$C:$C,0))),"",INDEX('Policy Characteristics'!F:F,MATCH($C911,'Policy Characteristics'!$C:$C,0)))</f>
        <v>0</v>
      </c>
      <c r="M911" s="450">
        <f>IF(ISBLANK(INDEX('Policy Characteristics'!G:G,MATCH($C911,'Policy Characteristics'!$C:$C,0))),"",INDEX('Policy Characteristics'!G:G,MATCH($C911,'Policy Characteristics'!$C:$C,0)))</f>
        <v>1</v>
      </c>
      <c r="N911" s="450">
        <f>IF(ISBLANK(INDEX('Policy Characteristics'!H:H,MATCH($C911,'Policy Characteristics'!$C:$C,0))),"",INDEX('Policy Characteristics'!H:H,MATCH($C911,'Policy Characteristics'!$C:$C,0)))</f>
        <v>0.01</v>
      </c>
      <c r="O911" s="427" t="str">
        <f>IF(ISBLANK(INDEX('Policy Characteristics'!I:I,MATCH($C911,'Policy Characteristics'!$C:$C,0))),"",INDEX('Policy Characteristics'!I:I,MATCH($C911,'Policy Characteristics'!$C:$C,0)))</f>
        <v>% demand reduction</v>
      </c>
      <c r="P911" s="427" t="str">
        <f>IF(ISBLANK(INDEX('Policy Characteristics'!J:J,MATCH($C911,'Policy Characteristics'!$C:$C,0))),"",INDEX('Policy Characteristics'!J:J,MATCH($C911,'Policy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1" s="427" t="str">
        <f>IF(ISBLANK(INDEX('Policy Characteristics'!K:K,MATCH($C911,'Policy Characteristics'!$C:$C,0))),"",INDEX('Policy Characteristics'!K:K,MATCH($C911,'Policy Characteristics'!$C:$C,0)))</f>
        <v/>
      </c>
      <c r="R911" s="427" t="str">
        <f>IF(ISBLANK(INDEX('Policy Characteristics'!L:L,MATCH($C911,'Policy Characteristics'!$C:$C,0))),"",INDEX('Policy Characteristics'!L:L,MATCH($C911,'Policy Characteristics'!$C:$C,0)))</f>
        <v>material-efficiency-longevity-reuse.html</v>
      </c>
    </row>
    <row r="912" spans="1:18" x14ac:dyDescent="0.75">
      <c r="A912" s="427" t="str">
        <f>IF(ISBLANK(INDEX('Policy Characteristics'!A:A,MATCH($C912,'Policy Characteristics'!$C:$C,0))),"",INDEX('Policy Characteristics'!A:A,MATCH($C912,'Policy Characteristics'!$C:$C,0)))</f>
        <v>Industry</v>
      </c>
      <c r="B912" s="427" t="str">
        <f>IF(ISBLANK(INDEX('Policy Characteristics'!B:B,MATCH($C912,'Policy Characteristics'!$C:$C,0))),"",INDEX('Policy Characteristics'!B:B,MATCH($C912,'Policy Characteristics'!$C:$C,0)))</f>
        <v>Methane Capture</v>
      </c>
      <c r="C912" s="432" t="s">
        <v>302</v>
      </c>
      <c r="D912" s="53" t="s">
        <v>3254</v>
      </c>
      <c r="E912" s="53"/>
      <c r="F912" s="211" t="s">
        <v>3218</v>
      </c>
      <c r="G912" s="53"/>
      <c r="H912" s="54">
        <v>1458</v>
      </c>
      <c r="I912" s="53" t="s">
        <v>45</v>
      </c>
      <c r="J912" s="429" t="str">
        <f>IF(ISBLANK(INDEX('Policy Characteristics'!D:D,MATCH($C912,'Policy Characteristics'!$C:$C,0))),"",INDEX('Policy Characteristics'!D:D,MATCH($C912,'Policy Characteristics'!$C:$C,0)))</f>
        <v>Methane Capture and Destruction</v>
      </c>
      <c r="K912" s="427" t="str">
        <f>IF(ISBLANK(INDEX('Policy Characteristics'!E:E,MATCH($C912,'Policy Characteristics'!$C:$C,0))),"",INDEX('Policy Characteristics'!E:E,MATCH($C912,'Policy Characteristics'!$C:$C,0)))</f>
        <v>indst methane capture</v>
      </c>
      <c r="L912" s="450">
        <f>IF(ISBLANK(INDEX('Policy Characteristics'!F:F,MATCH($C912,'Policy Characteristics'!$C:$C,0))),"",INDEX('Policy Characteristics'!F:F,MATCH($C912,'Policy Characteristics'!$C:$C,0)))</f>
        <v>0</v>
      </c>
      <c r="M912" s="450">
        <f>IF(ISBLANK(INDEX('Policy Characteristics'!G:G,MATCH($C912,'Policy Characteristics'!$C:$C,0))),"",INDEX('Policy Characteristics'!G:G,MATCH($C912,'Policy Characteristics'!$C:$C,0)))</f>
        <v>1</v>
      </c>
      <c r="N912" s="450">
        <f>IF(ISBLANK(INDEX('Policy Characteristics'!H:H,MATCH($C912,'Policy Characteristics'!$C:$C,0))),"",INDEX('Policy Characteristics'!H:H,MATCH($C912,'Policy Characteristics'!$C:$C,0)))</f>
        <v>0.01</v>
      </c>
      <c r="O912" s="427" t="str">
        <f>IF(ISBLANK(INDEX('Policy Characteristics'!I:I,MATCH($C912,'Policy Characteristics'!$C:$C,0))),"",INDEX('Policy Characteristics'!I:I,MATCH($C912,'Policy Characteristics'!$C:$C,0)))</f>
        <v>% of potential achieved</v>
      </c>
      <c r="P912" s="427" t="str">
        <f>IF(ISBLANK(INDEX('Policy Characteristics'!J:J,MATCH($C912,'Policy Characteristics'!$C:$C,0))),"",INDEX('Policy Characteristics'!J:J,MATCH($C912,'Policy Characteristics'!$C:$C,0)))</f>
        <v>**Description:** This policy reduces methane emissions from the selected industry by increasing the capture of methane that is currently being released into the atmosphere (for example, stopping leaks from wellheads, pipes, coal mines, landfills, etc.).</v>
      </c>
      <c r="Q912" s="427" t="str">
        <f>IF(ISBLANK(INDEX('Policy Characteristics'!K:K,MATCH($C912,'Policy Characteristics'!$C:$C,0))),"",INDEX('Policy Characteristics'!K:K,MATCH($C912,'Policy Characteristics'!$C:$C,0)))</f>
        <v>industry-ag-main.html#methane-capture</v>
      </c>
      <c r="R912" s="427" t="str">
        <f>IF(ISBLANK(INDEX('Policy Characteristics'!L:L,MATCH($C912,'Policy Characteristics'!$C:$C,0))),"",INDEX('Policy Characteristics'!L:L,MATCH($C912,'Policy Characteristics'!$C:$C,0)))</f>
        <v>methane-capture.html</v>
      </c>
    </row>
    <row r="913" spans="1:18" x14ac:dyDescent="0.75">
      <c r="A913" s="427" t="str">
        <f>IF(ISBLANK(INDEX('Policy Characteristics'!A:A,MATCH($C913,'Policy Characteristics'!$C:$C,0))),"",INDEX('Policy Characteristics'!A:A,MATCH($C913,'Policy Characteristics'!$C:$C,0)))</f>
        <v>Industry</v>
      </c>
      <c r="B913" s="427" t="str">
        <f>IF(ISBLANK(INDEX('Policy Characteristics'!B:B,MATCH($C913,'Policy Characteristics'!$C:$C,0))),"",INDEX('Policy Characteristics'!B:B,MATCH($C913,'Policy Characteristics'!$C:$C,0)))</f>
        <v>Methane Capture</v>
      </c>
      <c r="C913" s="431" t="str">
        <f t="shared" ref="C913:C915" si="44">C$912</f>
        <v>Fraction of Methane Capture Opportunities Achieved</v>
      </c>
      <c r="D913" s="53" t="s">
        <v>3274</v>
      </c>
      <c r="E913" s="53"/>
      <c r="F913" s="211" t="s">
        <v>3236</v>
      </c>
      <c r="G913" s="53"/>
      <c r="H913" s="54">
        <v>1459</v>
      </c>
      <c r="I913" s="53" t="s">
        <v>45</v>
      </c>
      <c r="J913" s="429" t="str">
        <f>IF(ISBLANK(INDEX('Policy Characteristics'!D:D,MATCH($C913,'Policy Characteristics'!$C:$C,0))),"",INDEX('Policy Characteristics'!D:D,MATCH($C913,'Policy Characteristics'!$C:$C,0)))</f>
        <v>Methane Capture and Destruction</v>
      </c>
      <c r="K913" s="427" t="str">
        <f>IF(ISBLANK(INDEX('Policy Characteristics'!E:E,MATCH($C913,'Policy Characteristics'!$C:$C,0))),"",INDEX('Policy Characteristics'!E:E,MATCH($C913,'Policy Characteristics'!$C:$C,0)))</f>
        <v>indst methane capture</v>
      </c>
      <c r="L913" s="450">
        <f>IF(ISBLANK(INDEX('Policy Characteristics'!F:F,MATCH($C913,'Policy Characteristics'!$C:$C,0))),"",INDEX('Policy Characteristics'!F:F,MATCH($C913,'Policy Characteristics'!$C:$C,0)))</f>
        <v>0</v>
      </c>
      <c r="M913" s="450">
        <f>IF(ISBLANK(INDEX('Policy Characteristics'!G:G,MATCH($C913,'Policy Characteristics'!$C:$C,0))),"",INDEX('Policy Characteristics'!G:G,MATCH($C913,'Policy Characteristics'!$C:$C,0)))</f>
        <v>1</v>
      </c>
      <c r="N913" s="450">
        <f>IF(ISBLANK(INDEX('Policy Characteristics'!H:H,MATCH($C913,'Policy Characteristics'!$C:$C,0))),"",INDEX('Policy Characteristics'!H:H,MATCH($C913,'Policy Characteristics'!$C:$C,0)))</f>
        <v>0.01</v>
      </c>
      <c r="O913" s="427" t="str">
        <f>IF(ISBLANK(INDEX('Policy Characteristics'!I:I,MATCH($C913,'Policy Characteristics'!$C:$C,0))),"",INDEX('Policy Characteristics'!I:I,MATCH($C913,'Policy Characteristics'!$C:$C,0)))</f>
        <v>% of potential achieved</v>
      </c>
      <c r="P913" s="427" t="str">
        <f>IF(ISBLANK(INDEX('Policy Characteristics'!J:J,MATCH($C913,'Policy Characteristics'!$C:$C,0))),"",INDEX('Policy Characteristics'!J:J,MATCH($C913,'Policy Characteristics'!$C:$C,0)))</f>
        <v>**Description:** This policy reduces methane emissions from the selected industry by increasing the capture of methane that is currently being released into the atmosphere (for example, stopping leaks from wellheads, pipes, coal mines, landfills, etc.).</v>
      </c>
      <c r="Q913" s="427" t="str">
        <f>IF(ISBLANK(INDEX('Policy Characteristics'!K:K,MATCH($C913,'Policy Characteristics'!$C:$C,0))),"",INDEX('Policy Characteristics'!K:K,MATCH($C913,'Policy Characteristics'!$C:$C,0)))</f>
        <v>industry-ag-main.html#methane-capture</v>
      </c>
      <c r="R913" s="427" t="str">
        <f>IF(ISBLANK(INDEX('Policy Characteristics'!L:L,MATCH($C913,'Policy Characteristics'!$C:$C,0))),"",INDEX('Policy Characteristics'!L:L,MATCH($C913,'Policy Characteristics'!$C:$C,0)))</f>
        <v>methane-capture.html</v>
      </c>
    </row>
    <row r="914" spans="1:18" x14ac:dyDescent="0.75">
      <c r="A914" s="427" t="str">
        <f>IF(ISBLANK(INDEX('Policy Characteristics'!A:A,MATCH($C914,'Policy Characteristics'!$C:$C,0))),"",INDEX('Policy Characteristics'!A:A,MATCH($C914,'Policy Characteristics'!$C:$C,0)))</f>
        <v>Industry</v>
      </c>
      <c r="B914" s="427" t="str">
        <f>IF(ISBLANK(INDEX('Policy Characteristics'!B:B,MATCH($C914,'Policy Characteristics'!$C:$C,0))),"",INDEX('Policy Characteristics'!B:B,MATCH($C914,'Policy Characteristics'!$C:$C,0)))</f>
        <v>Methane Capture</v>
      </c>
      <c r="C914" s="431" t="str">
        <f t="shared" si="44"/>
        <v>Fraction of Methane Capture Opportunities Achieved</v>
      </c>
      <c r="D914" s="53" t="s">
        <v>3253</v>
      </c>
      <c r="E914" s="53"/>
      <c r="F914" s="211" t="s">
        <v>2896</v>
      </c>
      <c r="G914" s="53"/>
      <c r="H914" s="54">
        <v>513</v>
      </c>
      <c r="I914" s="53" t="s">
        <v>45</v>
      </c>
      <c r="J914" s="429" t="str">
        <f>IF(ISBLANK(INDEX('Policy Characteristics'!D:D,MATCH($C914,'Policy Characteristics'!$C:$C,0))),"",INDEX('Policy Characteristics'!D:D,MATCH($C914,'Policy Characteristics'!$C:$C,0)))</f>
        <v>Methane Capture and Destruction</v>
      </c>
      <c r="K914" s="427" t="str">
        <f>IF(ISBLANK(INDEX('Policy Characteristics'!E:E,MATCH($C914,'Policy Characteristics'!$C:$C,0))),"",INDEX('Policy Characteristics'!E:E,MATCH($C914,'Policy Characteristics'!$C:$C,0)))</f>
        <v>indst methane capture</v>
      </c>
      <c r="L914" s="450">
        <f>IF(ISBLANK(INDEX('Policy Characteristics'!F:F,MATCH($C914,'Policy Characteristics'!$C:$C,0))),"",INDEX('Policy Characteristics'!F:F,MATCH($C914,'Policy Characteristics'!$C:$C,0)))</f>
        <v>0</v>
      </c>
      <c r="M914" s="450">
        <f>IF(ISBLANK(INDEX('Policy Characteristics'!G:G,MATCH($C914,'Policy Characteristics'!$C:$C,0))),"",INDEX('Policy Characteristics'!G:G,MATCH($C914,'Policy Characteristics'!$C:$C,0)))</f>
        <v>1</v>
      </c>
      <c r="N914" s="450">
        <f>IF(ISBLANK(INDEX('Policy Characteristics'!H:H,MATCH($C914,'Policy Characteristics'!$C:$C,0))),"",INDEX('Policy Characteristics'!H:H,MATCH($C914,'Policy Characteristics'!$C:$C,0)))</f>
        <v>0.01</v>
      </c>
      <c r="O914" s="427" t="str">
        <f>IF(ISBLANK(INDEX('Policy Characteristics'!I:I,MATCH($C914,'Policy Characteristics'!$C:$C,0))),"",INDEX('Policy Characteristics'!I:I,MATCH($C914,'Policy Characteristics'!$C:$C,0)))</f>
        <v>% of potential achieved</v>
      </c>
      <c r="P914" s="427" t="str">
        <f>IF(ISBLANK(INDEX('Policy Characteristics'!J:J,MATCH($C914,'Policy Characteristics'!$C:$C,0))),"",INDEX('Policy Characteristics'!J:J,MATCH($C914,'Policy Characteristics'!$C:$C,0)))</f>
        <v>**Description:** This policy reduces methane emissions from the selected industry by increasing the capture of methane that is currently being released into the atmosphere (for example, stopping leaks from wellheads, pipes, coal mines, landfills, etc.).</v>
      </c>
      <c r="Q914" s="427" t="str">
        <f>IF(ISBLANK(INDEX('Policy Characteristics'!K:K,MATCH($C914,'Policy Characteristics'!$C:$C,0))),"",INDEX('Policy Characteristics'!K:K,MATCH($C914,'Policy Characteristics'!$C:$C,0)))</f>
        <v>industry-ag-main.html#methane-capture</v>
      </c>
      <c r="R914" s="427" t="str">
        <f>IF(ISBLANK(INDEX('Policy Characteristics'!L:L,MATCH($C914,'Policy Characteristics'!$C:$C,0))),"",INDEX('Policy Characteristics'!L:L,MATCH($C914,'Policy Characteristics'!$C:$C,0)))</f>
        <v>methane-capture.html</v>
      </c>
    </row>
    <row r="915" spans="1:18" x14ac:dyDescent="0.75">
      <c r="A915" s="427" t="str">
        <f>IF(ISBLANK(INDEX('Policy Characteristics'!A:A,MATCH($C915,'Policy Characteristics'!$C:$C,0))),"",INDEX('Policy Characteristics'!A:A,MATCH($C915,'Policy Characteristics'!$C:$C,0)))</f>
        <v>Industry</v>
      </c>
      <c r="B915" s="427" t="str">
        <f>IF(ISBLANK(INDEX('Policy Characteristics'!B:B,MATCH($C915,'Policy Characteristics'!$C:$C,0))),"",INDEX('Policy Characteristics'!B:B,MATCH($C915,'Policy Characteristics'!$C:$C,0)))</f>
        <v>Methane Capture</v>
      </c>
      <c r="C915" s="431" t="str">
        <f t="shared" si="44"/>
        <v>Fraction of Methane Capture Opportunities Achieved</v>
      </c>
      <c r="D915" s="53" t="s">
        <v>3275</v>
      </c>
      <c r="E915" s="53"/>
      <c r="F915" s="211" t="s">
        <v>3278</v>
      </c>
      <c r="G915" s="53"/>
      <c r="H915" s="54">
        <v>514</v>
      </c>
      <c r="I915" s="53" t="s">
        <v>45</v>
      </c>
      <c r="J915" s="429" t="str">
        <f>IF(ISBLANK(INDEX('Policy Characteristics'!D:D,MATCH($C915,'Policy Characteristics'!$C:$C,0))),"",INDEX('Policy Characteristics'!D:D,MATCH($C915,'Policy Characteristics'!$C:$C,0)))</f>
        <v>Methane Capture and Destruction</v>
      </c>
      <c r="K915" s="427" t="str">
        <f>IF(ISBLANK(INDEX('Policy Characteristics'!E:E,MATCH($C915,'Policy Characteristics'!$C:$C,0))),"",INDEX('Policy Characteristics'!E:E,MATCH($C915,'Policy Characteristics'!$C:$C,0)))</f>
        <v>indst methane capture</v>
      </c>
      <c r="L915" s="450">
        <f>IF(ISBLANK(INDEX('Policy Characteristics'!F:F,MATCH($C915,'Policy Characteristics'!$C:$C,0))),"",INDEX('Policy Characteristics'!F:F,MATCH($C915,'Policy Characteristics'!$C:$C,0)))</f>
        <v>0</v>
      </c>
      <c r="M915" s="450">
        <f>IF(ISBLANK(INDEX('Policy Characteristics'!G:G,MATCH($C915,'Policy Characteristics'!$C:$C,0))),"",INDEX('Policy Characteristics'!G:G,MATCH($C915,'Policy Characteristics'!$C:$C,0)))</f>
        <v>1</v>
      </c>
      <c r="N915" s="450">
        <f>IF(ISBLANK(INDEX('Policy Characteristics'!H:H,MATCH($C915,'Policy Characteristics'!$C:$C,0))),"",INDEX('Policy Characteristics'!H:H,MATCH($C915,'Policy Characteristics'!$C:$C,0)))</f>
        <v>0.01</v>
      </c>
      <c r="O915" s="427" t="str">
        <f>IF(ISBLANK(INDEX('Policy Characteristics'!I:I,MATCH($C915,'Policy Characteristics'!$C:$C,0))),"",INDEX('Policy Characteristics'!I:I,MATCH($C915,'Policy Characteristics'!$C:$C,0)))</f>
        <v>% of potential achieved</v>
      </c>
      <c r="P915" s="427" t="str">
        <f>IF(ISBLANK(INDEX('Policy Characteristics'!J:J,MATCH($C915,'Policy Characteristics'!$C:$C,0))),"",INDEX('Policy Characteristics'!J:J,MATCH($C915,'Policy Characteristics'!$C:$C,0)))</f>
        <v>**Description:** This policy reduces methane emissions from the selected industry by increasing the capture of methane that is currently being released into the atmosphere (for example, stopping leaks from wellheads, pipes, coal mines, landfills, etc.).</v>
      </c>
      <c r="Q915" s="427" t="str">
        <f>IF(ISBLANK(INDEX('Policy Characteristics'!K:K,MATCH($C915,'Policy Characteristics'!$C:$C,0))),"",INDEX('Policy Characteristics'!K:K,MATCH($C915,'Policy Characteristics'!$C:$C,0)))</f>
        <v>industry-ag-main.html#methane-capture</v>
      </c>
      <c r="R915" s="427" t="str">
        <f>IF(ISBLANK(INDEX('Policy Characteristics'!L:L,MATCH($C915,'Policy Characteristics'!$C:$C,0))),"",INDEX('Policy Characteristics'!L:L,MATCH($C915,'Policy Characteristics'!$C:$C,0)))</f>
        <v>methane-capture.html</v>
      </c>
    </row>
    <row r="916" spans="1:18" x14ac:dyDescent="0.75">
      <c r="A916" s="427" t="str">
        <f>IF(ISBLANK(INDEX('Policy Characteristics'!A:A,MATCH($C916,'Policy Characteristics'!$C:$C,0))),"",INDEX('Policy Characteristics'!A:A,MATCH($C916,'Policy Characteristics'!$C:$C,0)))</f>
        <v>Industry</v>
      </c>
      <c r="B916" s="427" t="str">
        <f>IF(ISBLANK(INDEX('Policy Characteristics'!B:B,MATCH($C916,'Policy Characteristics'!$C:$C,0))),"",INDEX('Policy Characteristics'!B:B,MATCH($C916,'Policy Characteristics'!$C:$C,0)))</f>
        <v>Methane Destruction</v>
      </c>
      <c r="C916" s="432" t="s">
        <v>303</v>
      </c>
      <c r="D916" s="53" t="s">
        <v>3254</v>
      </c>
      <c r="E916" s="53"/>
      <c r="F916" s="211" t="s">
        <v>3218</v>
      </c>
      <c r="G916" s="53"/>
      <c r="H916" s="54">
        <v>1460</v>
      </c>
      <c r="I916" s="53" t="s">
        <v>45</v>
      </c>
      <c r="J916" s="429" t="str">
        <f>IF(ISBLANK(INDEX('Policy Characteristics'!D:D,MATCH($C916,'Policy Characteristics'!$C:$C,0))),"",INDEX('Policy Characteristics'!D:D,MATCH($C916,'Policy Characteristics'!$C:$C,0)))</f>
        <v>Methane Capture and Destruction</v>
      </c>
      <c r="K916" s="427" t="str">
        <f>IF(ISBLANK(INDEX('Policy Characteristics'!E:E,MATCH($C916,'Policy Characteristics'!$C:$C,0))),"",INDEX('Policy Characteristics'!E:E,MATCH($C916,'Policy Characteristics'!$C:$C,0)))</f>
        <v>indst methane destruction</v>
      </c>
      <c r="L916" s="450">
        <f>IF(ISBLANK(INDEX('Policy Characteristics'!F:F,MATCH($C916,'Policy Characteristics'!$C:$C,0))),"",INDEX('Policy Characteristics'!F:F,MATCH($C916,'Policy Characteristics'!$C:$C,0)))</f>
        <v>0</v>
      </c>
      <c r="M916" s="450">
        <f>IF(ISBLANK(INDEX('Policy Characteristics'!G:G,MATCH($C916,'Policy Characteristics'!$C:$C,0))),"",INDEX('Policy Characteristics'!G:G,MATCH($C916,'Policy Characteristics'!$C:$C,0)))</f>
        <v>1</v>
      </c>
      <c r="N916" s="450">
        <f>IF(ISBLANK(INDEX('Policy Characteristics'!H:H,MATCH($C916,'Policy Characteristics'!$C:$C,0))),"",INDEX('Policy Characteristics'!H:H,MATCH($C916,'Policy Characteristics'!$C:$C,0)))</f>
        <v>0.01</v>
      </c>
      <c r="O916" s="427" t="str">
        <f>IF(ISBLANK(INDEX('Policy Characteristics'!I:I,MATCH($C916,'Policy Characteristics'!$C:$C,0))),"",INDEX('Policy Characteristics'!I:I,MATCH($C916,'Policy Characteristics'!$C:$C,0)))</f>
        <v>% of potential achieved</v>
      </c>
      <c r="P916" s="427" t="str">
        <f>IF(ISBLANK(INDEX('Policy Characteristics'!J:J,MATCH($C916,'Policy Characteristics'!$C:$C,0))),"",INDEX('Policy Characteristics'!J:J,MATCH($C916,'Policy Characteristics'!$C:$C,0)))</f>
        <v>**Description:** This policy reduces methane emissions from the selected industry by increasing the burning of methane that is currently being released into the atmosphere (i.e. flaring instead of venting/leaking).</v>
      </c>
      <c r="Q916" s="427" t="str">
        <f>IF(ISBLANK(INDEX('Policy Characteristics'!K:K,MATCH($C916,'Policy Characteristics'!$C:$C,0))),"",INDEX('Policy Characteristics'!K:K,MATCH($C916,'Policy Characteristics'!$C:$C,0)))</f>
        <v>industry-ag-main.html#methane-destr</v>
      </c>
      <c r="R916" s="427" t="str">
        <f>IF(ISBLANK(INDEX('Policy Characteristics'!L:L,MATCH($C916,'Policy Characteristics'!$C:$C,0))),"",INDEX('Policy Characteristics'!L:L,MATCH($C916,'Policy Characteristics'!$C:$C,0)))</f>
        <v>methane-destruction.html</v>
      </c>
    </row>
    <row r="917" spans="1:18" x14ac:dyDescent="0.75">
      <c r="A917" s="427" t="str">
        <f>IF(ISBLANK(INDEX('Policy Characteristics'!A:A,MATCH($C917,'Policy Characteristics'!$C:$C,0))),"",INDEX('Policy Characteristics'!A:A,MATCH($C917,'Policy Characteristics'!$C:$C,0)))</f>
        <v>Industry</v>
      </c>
      <c r="B917" s="427" t="str">
        <f>IF(ISBLANK(INDEX('Policy Characteristics'!B:B,MATCH($C917,'Policy Characteristics'!$C:$C,0))),"",INDEX('Policy Characteristics'!B:B,MATCH($C917,'Policy Characteristics'!$C:$C,0)))</f>
        <v>Methane Destruction</v>
      </c>
      <c r="C917" s="431" t="str">
        <f t="shared" ref="C917:C919" si="45">C$916</f>
        <v>Fraction of Methane Destruction Opportunities Achieved</v>
      </c>
      <c r="D917" s="53" t="s">
        <v>3274</v>
      </c>
      <c r="E917" s="53"/>
      <c r="F917" s="211" t="s">
        <v>3236</v>
      </c>
      <c r="G917" s="53"/>
      <c r="H917" s="54">
        <v>1461</v>
      </c>
      <c r="I917" s="53" t="s">
        <v>45</v>
      </c>
      <c r="J917" s="429" t="str">
        <f>IF(ISBLANK(INDEX('Policy Characteristics'!D:D,MATCH($C917,'Policy Characteristics'!$C:$C,0))),"",INDEX('Policy Characteristics'!D:D,MATCH($C917,'Policy Characteristics'!$C:$C,0)))</f>
        <v>Methane Capture and Destruction</v>
      </c>
      <c r="K917" s="427" t="str">
        <f>IF(ISBLANK(INDEX('Policy Characteristics'!E:E,MATCH($C917,'Policy Characteristics'!$C:$C,0))),"",INDEX('Policy Characteristics'!E:E,MATCH($C917,'Policy Characteristics'!$C:$C,0)))</f>
        <v>indst methane destruction</v>
      </c>
      <c r="L917" s="450">
        <f>IF(ISBLANK(INDEX('Policy Characteristics'!F:F,MATCH($C917,'Policy Characteristics'!$C:$C,0))),"",INDEX('Policy Characteristics'!F:F,MATCH($C917,'Policy Characteristics'!$C:$C,0)))</f>
        <v>0</v>
      </c>
      <c r="M917" s="450">
        <f>IF(ISBLANK(INDEX('Policy Characteristics'!G:G,MATCH($C917,'Policy Characteristics'!$C:$C,0))),"",INDEX('Policy Characteristics'!G:G,MATCH($C917,'Policy Characteristics'!$C:$C,0)))</f>
        <v>1</v>
      </c>
      <c r="N917" s="450">
        <f>IF(ISBLANK(INDEX('Policy Characteristics'!H:H,MATCH($C917,'Policy Characteristics'!$C:$C,0))),"",INDEX('Policy Characteristics'!H:H,MATCH($C917,'Policy Characteristics'!$C:$C,0)))</f>
        <v>0.01</v>
      </c>
      <c r="O917" s="427" t="str">
        <f>IF(ISBLANK(INDEX('Policy Characteristics'!I:I,MATCH($C917,'Policy Characteristics'!$C:$C,0))),"",INDEX('Policy Characteristics'!I:I,MATCH($C917,'Policy Characteristics'!$C:$C,0)))</f>
        <v>% of potential achieved</v>
      </c>
      <c r="P917" s="427" t="str">
        <f>IF(ISBLANK(INDEX('Policy Characteristics'!J:J,MATCH($C917,'Policy Characteristics'!$C:$C,0))),"",INDEX('Policy Characteristics'!J:J,MATCH($C917,'Policy Characteristics'!$C:$C,0)))</f>
        <v>**Description:** This policy reduces methane emissions from the selected industry by increasing the burning of methane that is currently being released into the atmosphere (i.e. flaring instead of venting/leaking).</v>
      </c>
      <c r="Q917" s="427" t="str">
        <f>IF(ISBLANK(INDEX('Policy Characteristics'!K:K,MATCH($C917,'Policy Characteristics'!$C:$C,0))),"",INDEX('Policy Characteristics'!K:K,MATCH($C917,'Policy Characteristics'!$C:$C,0)))</f>
        <v>industry-ag-main.html#methane-destr</v>
      </c>
      <c r="R917" s="427" t="str">
        <f>IF(ISBLANK(INDEX('Policy Characteristics'!L:L,MATCH($C917,'Policy Characteristics'!$C:$C,0))),"",INDEX('Policy Characteristics'!L:L,MATCH($C917,'Policy Characteristics'!$C:$C,0)))</f>
        <v>methane-destruction.html</v>
      </c>
    </row>
    <row r="918" spans="1:18" x14ac:dyDescent="0.75">
      <c r="A918" s="427" t="str">
        <f>IF(ISBLANK(INDEX('Policy Characteristics'!A:A,MATCH($C918,'Policy Characteristics'!$C:$C,0))),"",INDEX('Policy Characteristics'!A:A,MATCH($C918,'Policy Characteristics'!$C:$C,0)))</f>
        <v>Industry</v>
      </c>
      <c r="B918" s="427" t="str">
        <f>IF(ISBLANK(INDEX('Policy Characteristics'!B:B,MATCH($C918,'Policy Characteristics'!$C:$C,0))),"",INDEX('Policy Characteristics'!B:B,MATCH($C918,'Policy Characteristics'!$C:$C,0)))</f>
        <v>Methane Destruction</v>
      </c>
      <c r="C918" s="431" t="str">
        <f t="shared" si="45"/>
        <v>Fraction of Methane Destruction Opportunities Achieved</v>
      </c>
      <c r="D918" s="53" t="s">
        <v>3253</v>
      </c>
      <c r="E918" s="53"/>
      <c r="F918" s="211" t="s">
        <v>2896</v>
      </c>
      <c r="G918" s="53"/>
      <c r="H918" s="54">
        <v>515</v>
      </c>
      <c r="I918" s="53" t="s">
        <v>45</v>
      </c>
      <c r="J918" s="429" t="str">
        <f>IF(ISBLANK(INDEX('Policy Characteristics'!D:D,MATCH($C918,'Policy Characteristics'!$C:$C,0))),"",INDEX('Policy Characteristics'!D:D,MATCH($C918,'Policy Characteristics'!$C:$C,0)))</f>
        <v>Methane Capture and Destruction</v>
      </c>
      <c r="K918" s="427" t="str">
        <f>IF(ISBLANK(INDEX('Policy Characteristics'!E:E,MATCH($C918,'Policy Characteristics'!$C:$C,0))),"",INDEX('Policy Characteristics'!E:E,MATCH($C918,'Policy Characteristics'!$C:$C,0)))</f>
        <v>indst methane destruction</v>
      </c>
      <c r="L918" s="450">
        <f>IF(ISBLANK(INDEX('Policy Characteristics'!F:F,MATCH($C918,'Policy Characteristics'!$C:$C,0))),"",INDEX('Policy Characteristics'!F:F,MATCH($C918,'Policy Characteristics'!$C:$C,0)))</f>
        <v>0</v>
      </c>
      <c r="M918" s="450">
        <f>IF(ISBLANK(INDEX('Policy Characteristics'!G:G,MATCH($C918,'Policy Characteristics'!$C:$C,0))),"",INDEX('Policy Characteristics'!G:G,MATCH($C918,'Policy Characteristics'!$C:$C,0)))</f>
        <v>1</v>
      </c>
      <c r="N918" s="450">
        <f>IF(ISBLANK(INDEX('Policy Characteristics'!H:H,MATCH($C918,'Policy Characteristics'!$C:$C,0))),"",INDEX('Policy Characteristics'!H:H,MATCH($C918,'Policy Characteristics'!$C:$C,0)))</f>
        <v>0.01</v>
      </c>
      <c r="O918" s="427" t="str">
        <f>IF(ISBLANK(INDEX('Policy Characteristics'!I:I,MATCH($C918,'Policy Characteristics'!$C:$C,0))),"",INDEX('Policy Characteristics'!I:I,MATCH($C918,'Policy Characteristics'!$C:$C,0)))</f>
        <v>% of potential achieved</v>
      </c>
      <c r="P918" s="427" t="str">
        <f>IF(ISBLANK(INDEX('Policy Characteristics'!J:J,MATCH($C918,'Policy Characteristics'!$C:$C,0))),"",INDEX('Policy Characteristics'!J:J,MATCH($C918,'Policy Characteristics'!$C:$C,0)))</f>
        <v>**Description:** This policy reduces methane emissions from the selected industry by increasing the burning of methane that is currently being released into the atmosphere (i.e. flaring instead of venting/leaking).</v>
      </c>
      <c r="Q918" s="427" t="str">
        <f>IF(ISBLANK(INDEX('Policy Characteristics'!K:K,MATCH($C918,'Policy Characteristics'!$C:$C,0))),"",INDEX('Policy Characteristics'!K:K,MATCH($C918,'Policy Characteristics'!$C:$C,0)))</f>
        <v>industry-ag-main.html#methane-destr</v>
      </c>
      <c r="R918" s="427" t="str">
        <f>IF(ISBLANK(INDEX('Policy Characteristics'!L:L,MATCH($C918,'Policy Characteristics'!$C:$C,0))),"",INDEX('Policy Characteristics'!L:L,MATCH($C918,'Policy Characteristics'!$C:$C,0)))</f>
        <v>methane-destruction.html</v>
      </c>
    </row>
    <row r="919" spans="1:18" x14ac:dyDescent="0.75">
      <c r="A919" s="427" t="str">
        <f>IF(ISBLANK(INDEX('Policy Characteristics'!A:A,MATCH($C919,'Policy Characteristics'!$C:$C,0))),"",INDEX('Policy Characteristics'!A:A,MATCH($C919,'Policy Characteristics'!$C:$C,0)))</f>
        <v>Industry</v>
      </c>
      <c r="B919" s="427" t="str">
        <f>IF(ISBLANK(INDEX('Policy Characteristics'!B:B,MATCH($C919,'Policy Characteristics'!$C:$C,0))),"",INDEX('Policy Characteristics'!B:B,MATCH($C919,'Policy Characteristics'!$C:$C,0)))</f>
        <v>Methane Destruction</v>
      </c>
      <c r="C919" s="431" t="str">
        <f t="shared" si="45"/>
        <v>Fraction of Methane Destruction Opportunities Achieved</v>
      </c>
      <c r="D919" s="53" t="s">
        <v>3275</v>
      </c>
      <c r="E919" s="53"/>
      <c r="F919" s="211" t="s">
        <v>3278</v>
      </c>
      <c r="G919" s="53"/>
      <c r="H919" s="54">
        <v>516</v>
      </c>
      <c r="I919" s="53" t="s">
        <v>45</v>
      </c>
      <c r="J919" s="429" t="str">
        <f>IF(ISBLANK(INDEX('Policy Characteristics'!D:D,MATCH($C919,'Policy Characteristics'!$C:$C,0))),"",INDEX('Policy Characteristics'!D:D,MATCH($C919,'Policy Characteristics'!$C:$C,0)))</f>
        <v>Methane Capture and Destruction</v>
      </c>
      <c r="K919" s="427" t="str">
        <f>IF(ISBLANK(INDEX('Policy Characteristics'!E:E,MATCH($C919,'Policy Characteristics'!$C:$C,0))),"",INDEX('Policy Characteristics'!E:E,MATCH($C919,'Policy Characteristics'!$C:$C,0)))</f>
        <v>indst methane destruction</v>
      </c>
      <c r="L919" s="450">
        <f>IF(ISBLANK(INDEX('Policy Characteristics'!F:F,MATCH($C919,'Policy Characteristics'!$C:$C,0))),"",INDEX('Policy Characteristics'!F:F,MATCH($C919,'Policy Characteristics'!$C:$C,0)))</f>
        <v>0</v>
      </c>
      <c r="M919" s="450">
        <f>IF(ISBLANK(INDEX('Policy Characteristics'!G:G,MATCH($C919,'Policy Characteristics'!$C:$C,0))),"",INDEX('Policy Characteristics'!G:G,MATCH($C919,'Policy Characteristics'!$C:$C,0)))</f>
        <v>1</v>
      </c>
      <c r="N919" s="450">
        <f>IF(ISBLANK(INDEX('Policy Characteristics'!H:H,MATCH($C919,'Policy Characteristics'!$C:$C,0))),"",INDEX('Policy Characteristics'!H:H,MATCH($C919,'Policy Characteristics'!$C:$C,0)))</f>
        <v>0.01</v>
      </c>
      <c r="O919" s="427" t="str">
        <f>IF(ISBLANK(INDEX('Policy Characteristics'!I:I,MATCH($C919,'Policy Characteristics'!$C:$C,0))),"",INDEX('Policy Characteristics'!I:I,MATCH($C919,'Policy Characteristics'!$C:$C,0)))</f>
        <v>% of potential achieved</v>
      </c>
      <c r="P919" s="427" t="str">
        <f>IF(ISBLANK(INDEX('Policy Characteristics'!J:J,MATCH($C919,'Policy Characteristics'!$C:$C,0))),"",INDEX('Policy Characteristics'!J:J,MATCH($C919,'Policy Characteristics'!$C:$C,0)))</f>
        <v>**Description:** This policy reduces methane emissions from the selected industry by increasing the burning of methane that is currently being released into the atmosphere (i.e. flaring instead of venting/leaking).</v>
      </c>
      <c r="Q919" s="427" t="str">
        <f>IF(ISBLANK(INDEX('Policy Characteristics'!K:K,MATCH($C919,'Policy Characteristics'!$C:$C,0))),"",INDEX('Policy Characteristics'!K:K,MATCH($C919,'Policy Characteristics'!$C:$C,0)))</f>
        <v>industry-ag-main.html#methane-destr</v>
      </c>
      <c r="R919" s="427" t="str">
        <f>IF(ISBLANK(INDEX('Policy Characteristics'!L:L,MATCH($C919,'Policy Characteristics'!$C:$C,0))),"",INDEX('Policy Characteristics'!L:L,MATCH($C919,'Policy Characteristics'!$C:$C,0)))</f>
        <v>methane-destruction.html</v>
      </c>
    </row>
    <row r="920" spans="1:18" x14ac:dyDescent="0.75">
      <c r="A920" s="427" t="str">
        <f>IF(ISBLANK(INDEX('Policy Characteristics'!A:A,MATCH($C920,'Policy Characteristics'!$C:$C,0))),"",INDEX('Policy Characteristics'!A:A,MATCH($C920,'Policy Characteristics'!$C:$C,0)))</f>
        <v>Industry</v>
      </c>
      <c r="B920" s="427" t="str">
        <f>IF(ISBLANK(INDEX('Policy Characteristics'!B:B,MATCH($C920,'Policy Characteristics'!$C:$C,0))),"",INDEX('Policy Characteristics'!B:B,MATCH($C920,'Policy Characteristics'!$C:$C,0)))</f>
        <v>Reduce Fossil Fuel Exports</v>
      </c>
      <c r="C920" s="432" t="s">
        <v>2581</v>
      </c>
      <c r="D920" s="9" t="s">
        <v>470</v>
      </c>
      <c r="E920" s="53"/>
      <c r="F920" s="9" t="s">
        <v>467</v>
      </c>
      <c r="G920" s="53"/>
      <c r="H920" s="54">
        <v>451</v>
      </c>
      <c r="I920" s="53" t="s">
        <v>45</v>
      </c>
      <c r="J920" s="429" t="str">
        <f>IF(ISBLANK(INDEX('Policy Characteristics'!D:D,MATCH($C920,'Policy Characteristics'!$C:$C,0))),"",INDEX('Policy Characteristics'!D:D,MATCH($C920,'Policy Characteristics'!$C:$C,0)))</f>
        <v>Percent Reduction in Fossil Fuel Exports</v>
      </c>
      <c r="K920" s="427" t="str">
        <f>IF(ISBLANK(INDEX('Policy Characteristics'!E:E,MATCH($C920,'Policy Characteristics'!$C:$C,0))),"",INDEX('Policy Characteristics'!E:E,MATCH($C920,'Policy Characteristics'!$C:$C,0)))</f>
        <v>indst reduce fossil fuel exports</v>
      </c>
      <c r="L920" s="450">
        <f>IF(ISBLANK(INDEX('Policy Characteristics'!F:F,MATCH($C920,'Policy Characteristics'!$C:$C,0))),"",INDEX('Policy Characteristics'!F:F,MATCH($C920,'Policy Characteristics'!$C:$C,0)))</f>
        <v>0</v>
      </c>
      <c r="M920" s="450">
        <f>IF(ISBLANK(INDEX('Policy Characteristics'!G:G,MATCH($C920,'Policy Characteristics'!$C:$C,0))),"",INDEX('Policy Characteristics'!G:G,MATCH($C920,'Policy Characteristics'!$C:$C,0)))</f>
        <v>1</v>
      </c>
      <c r="N920" s="450">
        <f>IF(ISBLANK(INDEX('Policy Characteristics'!H:H,MATCH($C920,'Policy Characteristics'!$C:$C,0))),"",INDEX('Policy Characteristics'!H:H,MATCH($C920,'Policy Characteristics'!$C:$C,0)))</f>
        <v>0.01</v>
      </c>
      <c r="O920" s="427" t="str">
        <f>IF(ISBLANK(INDEX('Policy Characteristics'!I:I,MATCH($C920,'Policy Characteristics'!$C:$C,0))),"",INDEX('Policy Characteristics'!I:I,MATCH($C920,'Policy Characteristics'!$C:$C,0)))</f>
        <v>% reduction in exports</v>
      </c>
      <c r="P920" s="427" t="str">
        <f>IF(ISBLANK(INDEX('Policy Characteristics'!J:J,MATCH($C920,'Policy Characteristics'!$C:$C,0))),"",INDEX('Policy Characteristics'!J:J,MATCH($C920,'Policy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0" s="427" t="str">
        <f>IF(ISBLANK(INDEX('Policy Characteristics'!K:K,MATCH($C920,'Policy Characteristics'!$C:$C,0))),"",INDEX('Policy Characteristics'!K:K,MATCH($C920,'Policy Characteristics'!$C:$C,0)))</f>
        <v/>
      </c>
      <c r="R920" s="427" t="str">
        <f>IF(ISBLANK(INDEX('Policy Characteristics'!L:L,MATCH($C920,'Policy Characteristics'!$C:$C,0))),"",INDEX('Policy Characteristics'!L:L,MATCH($C920,'Policy Characteristics'!$C:$C,0)))</f>
        <v>reduce-fuel-exports.html</v>
      </c>
    </row>
    <row r="921" spans="1:18" x14ac:dyDescent="0.75">
      <c r="A921" s="427" t="str">
        <f>IF(ISBLANK(INDEX('Policy Characteristics'!A:A,MATCH($C921,'Policy Characteristics'!$C:$C,0))),"",INDEX('Policy Characteristics'!A:A,MATCH($C921,'Policy Characteristics'!$C:$C,0)))</f>
        <v>Industry</v>
      </c>
      <c r="B921" s="427" t="str">
        <f>IF(ISBLANK(INDEX('Policy Characteristics'!B:B,MATCH($C921,'Policy Characteristics'!$C:$C,0))),"",INDEX('Policy Characteristics'!B:B,MATCH($C921,'Policy Characteristics'!$C:$C,0)))</f>
        <v>Reduce Fossil Fuel Exports</v>
      </c>
      <c r="C921" s="431" t="str">
        <f t="shared" ref="C921:C928" si="46">C$920</f>
        <v>Percent Reduction in Fossil Fuel Exports</v>
      </c>
      <c r="D921" s="9" t="s">
        <v>48</v>
      </c>
      <c r="E921" s="53"/>
      <c r="F921" s="9" t="s">
        <v>92</v>
      </c>
      <c r="G921" s="53"/>
      <c r="H921" s="54">
        <v>452</v>
      </c>
      <c r="I921" s="53" t="s">
        <v>45</v>
      </c>
      <c r="J921" s="429" t="str">
        <f>IF(ISBLANK(INDEX('Policy Characteristics'!D:D,MATCH($C921,'Policy Characteristics'!$C:$C,0))),"",INDEX('Policy Characteristics'!D:D,MATCH($C921,'Policy Characteristics'!$C:$C,0)))</f>
        <v>Percent Reduction in Fossil Fuel Exports</v>
      </c>
      <c r="K921" s="427" t="str">
        <f>IF(ISBLANK(INDEX('Policy Characteristics'!E:E,MATCH($C921,'Policy Characteristics'!$C:$C,0))),"",INDEX('Policy Characteristics'!E:E,MATCH($C921,'Policy Characteristics'!$C:$C,0)))</f>
        <v>indst reduce fossil fuel exports</v>
      </c>
      <c r="L921" s="450">
        <f>IF(ISBLANK(INDEX('Policy Characteristics'!F:F,MATCH($C921,'Policy Characteristics'!$C:$C,0))),"",INDEX('Policy Characteristics'!F:F,MATCH($C921,'Policy Characteristics'!$C:$C,0)))</f>
        <v>0</v>
      </c>
      <c r="M921" s="450">
        <f>IF(ISBLANK(INDEX('Policy Characteristics'!G:G,MATCH($C921,'Policy Characteristics'!$C:$C,0))),"",INDEX('Policy Characteristics'!G:G,MATCH($C921,'Policy Characteristics'!$C:$C,0)))</f>
        <v>1</v>
      </c>
      <c r="N921" s="450">
        <f>IF(ISBLANK(INDEX('Policy Characteristics'!H:H,MATCH($C921,'Policy Characteristics'!$C:$C,0))),"",INDEX('Policy Characteristics'!H:H,MATCH($C921,'Policy Characteristics'!$C:$C,0)))</f>
        <v>0.01</v>
      </c>
      <c r="O921" s="427" t="str">
        <f>IF(ISBLANK(INDEX('Policy Characteristics'!I:I,MATCH($C921,'Policy Characteristics'!$C:$C,0))),"",INDEX('Policy Characteristics'!I:I,MATCH($C921,'Policy Characteristics'!$C:$C,0)))</f>
        <v>% reduction in exports</v>
      </c>
      <c r="P921" s="427" t="str">
        <f>IF(ISBLANK(INDEX('Policy Characteristics'!J:J,MATCH($C921,'Policy Characteristics'!$C:$C,0))),"",INDEX('Policy Characteristics'!J:J,MATCH($C921,'Policy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1" s="427" t="str">
        <f>IF(ISBLANK(INDEX('Policy Characteristics'!K:K,MATCH($C921,'Policy Characteristics'!$C:$C,0))),"",INDEX('Policy Characteristics'!K:K,MATCH($C921,'Policy Characteristics'!$C:$C,0)))</f>
        <v/>
      </c>
      <c r="R921" s="427" t="str">
        <f>IF(ISBLANK(INDEX('Policy Characteristics'!L:L,MATCH($C921,'Policy Characteristics'!$C:$C,0))),"",INDEX('Policy Characteristics'!L:L,MATCH($C921,'Policy Characteristics'!$C:$C,0)))</f>
        <v>reduce-fuel-exports.html</v>
      </c>
    </row>
    <row r="922" spans="1:18" x14ac:dyDescent="0.75">
      <c r="A922" s="427" t="str">
        <f>IF(ISBLANK(INDEX('Policy Characteristics'!A:A,MATCH($C922,'Policy Characteristics'!$C:$C,0))),"",INDEX('Policy Characteristics'!A:A,MATCH($C922,'Policy Characteristics'!$C:$C,0)))</f>
        <v>Industry</v>
      </c>
      <c r="B922" s="427" t="str">
        <f>IF(ISBLANK(INDEX('Policy Characteristics'!B:B,MATCH($C922,'Policy Characteristics'!$C:$C,0))),"",INDEX('Policy Characteristics'!B:B,MATCH($C922,'Policy Characteristics'!$C:$C,0)))</f>
        <v>Reduce Fossil Fuel Exports</v>
      </c>
      <c r="C922" s="431" t="str">
        <f t="shared" si="46"/>
        <v>Percent Reduction in Fossil Fuel Exports</v>
      </c>
      <c r="D922" s="9" t="s">
        <v>55</v>
      </c>
      <c r="E922" s="53"/>
      <c r="F922" s="9" t="s">
        <v>100</v>
      </c>
      <c r="G922" s="53"/>
      <c r="H922" s="54">
        <v>453</v>
      </c>
      <c r="I922" s="53" t="s">
        <v>45</v>
      </c>
      <c r="J922" s="429" t="str">
        <f>IF(ISBLANK(INDEX('Policy Characteristics'!D:D,MATCH($C922,'Policy Characteristics'!$C:$C,0))),"",INDEX('Policy Characteristics'!D:D,MATCH($C922,'Policy Characteristics'!$C:$C,0)))</f>
        <v>Percent Reduction in Fossil Fuel Exports</v>
      </c>
      <c r="K922" s="427" t="str">
        <f>IF(ISBLANK(INDEX('Policy Characteristics'!E:E,MATCH($C922,'Policy Characteristics'!$C:$C,0))),"",INDEX('Policy Characteristics'!E:E,MATCH($C922,'Policy Characteristics'!$C:$C,0)))</f>
        <v>indst reduce fossil fuel exports</v>
      </c>
      <c r="L922" s="450">
        <f>IF(ISBLANK(INDEX('Policy Characteristics'!F:F,MATCH($C922,'Policy Characteristics'!$C:$C,0))),"",INDEX('Policy Characteristics'!F:F,MATCH($C922,'Policy Characteristics'!$C:$C,0)))</f>
        <v>0</v>
      </c>
      <c r="M922" s="450">
        <f>IF(ISBLANK(INDEX('Policy Characteristics'!G:G,MATCH($C922,'Policy Characteristics'!$C:$C,0))),"",INDEX('Policy Characteristics'!G:G,MATCH($C922,'Policy Characteristics'!$C:$C,0)))</f>
        <v>1</v>
      </c>
      <c r="N922" s="450">
        <f>IF(ISBLANK(INDEX('Policy Characteristics'!H:H,MATCH($C922,'Policy Characteristics'!$C:$C,0))),"",INDEX('Policy Characteristics'!H:H,MATCH($C922,'Policy Characteristics'!$C:$C,0)))</f>
        <v>0.01</v>
      </c>
      <c r="O922" s="427" t="str">
        <f>IF(ISBLANK(INDEX('Policy Characteristics'!I:I,MATCH($C922,'Policy Characteristics'!$C:$C,0))),"",INDEX('Policy Characteristics'!I:I,MATCH($C922,'Policy Characteristics'!$C:$C,0)))</f>
        <v>% reduction in exports</v>
      </c>
      <c r="P922" s="427" t="str">
        <f>IF(ISBLANK(INDEX('Policy Characteristics'!J:J,MATCH($C922,'Policy Characteristics'!$C:$C,0))),"",INDEX('Policy Characteristics'!J:J,MATCH($C922,'Policy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2" s="427" t="str">
        <f>IF(ISBLANK(INDEX('Policy Characteristics'!K:K,MATCH($C922,'Policy Characteristics'!$C:$C,0))),"",INDEX('Policy Characteristics'!K:K,MATCH($C922,'Policy Characteristics'!$C:$C,0)))</f>
        <v/>
      </c>
      <c r="R922" s="427" t="str">
        <f>IF(ISBLANK(INDEX('Policy Characteristics'!L:L,MATCH($C922,'Policy Characteristics'!$C:$C,0))),"",INDEX('Policy Characteristics'!L:L,MATCH($C922,'Policy Characteristics'!$C:$C,0)))</f>
        <v>reduce-fuel-exports.html</v>
      </c>
    </row>
    <row r="923" spans="1:18" x14ac:dyDescent="0.75">
      <c r="A923" s="427" t="str">
        <f>IF(ISBLANK(INDEX('Policy Characteristics'!A:A,MATCH($C923,'Policy Characteristics'!$C:$C,0))),"",INDEX('Policy Characteristics'!A:A,MATCH($C923,'Policy Characteristics'!$C:$C,0)))</f>
        <v>Industry</v>
      </c>
      <c r="B923" s="427" t="str">
        <f>IF(ISBLANK(INDEX('Policy Characteristics'!B:B,MATCH($C923,'Policy Characteristics'!$C:$C,0))),"",INDEX('Policy Characteristics'!B:B,MATCH($C923,'Policy Characteristics'!$C:$C,0)))</f>
        <v>Reduce Fossil Fuel Exports</v>
      </c>
      <c r="C923" s="431" t="str">
        <f t="shared" si="46"/>
        <v>Percent Reduction in Fossil Fuel Exports</v>
      </c>
      <c r="D923" s="9" t="s">
        <v>56</v>
      </c>
      <c r="E923" s="53"/>
      <c r="F923" s="9" t="s">
        <v>101</v>
      </c>
      <c r="G923" s="53"/>
      <c r="H923" s="54">
        <v>454</v>
      </c>
      <c r="I923" s="53" t="s">
        <v>45</v>
      </c>
      <c r="J923" s="429" t="str">
        <f>IF(ISBLANK(INDEX('Policy Characteristics'!D:D,MATCH($C923,'Policy Characteristics'!$C:$C,0))),"",INDEX('Policy Characteristics'!D:D,MATCH($C923,'Policy Characteristics'!$C:$C,0)))</f>
        <v>Percent Reduction in Fossil Fuel Exports</v>
      </c>
      <c r="K923" s="427" t="str">
        <f>IF(ISBLANK(INDEX('Policy Characteristics'!E:E,MATCH($C923,'Policy Characteristics'!$C:$C,0))),"",INDEX('Policy Characteristics'!E:E,MATCH($C923,'Policy Characteristics'!$C:$C,0)))</f>
        <v>indst reduce fossil fuel exports</v>
      </c>
      <c r="L923" s="450">
        <f>IF(ISBLANK(INDEX('Policy Characteristics'!F:F,MATCH($C923,'Policy Characteristics'!$C:$C,0))),"",INDEX('Policy Characteristics'!F:F,MATCH($C923,'Policy Characteristics'!$C:$C,0)))</f>
        <v>0</v>
      </c>
      <c r="M923" s="450">
        <f>IF(ISBLANK(INDEX('Policy Characteristics'!G:G,MATCH($C923,'Policy Characteristics'!$C:$C,0))),"",INDEX('Policy Characteristics'!G:G,MATCH($C923,'Policy Characteristics'!$C:$C,0)))</f>
        <v>1</v>
      </c>
      <c r="N923" s="450">
        <f>IF(ISBLANK(INDEX('Policy Characteristics'!H:H,MATCH($C923,'Policy Characteristics'!$C:$C,0))),"",INDEX('Policy Characteristics'!H:H,MATCH($C923,'Policy Characteristics'!$C:$C,0)))</f>
        <v>0.01</v>
      </c>
      <c r="O923" s="427" t="str">
        <f>IF(ISBLANK(INDEX('Policy Characteristics'!I:I,MATCH($C923,'Policy Characteristics'!$C:$C,0))),"",INDEX('Policy Characteristics'!I:I,MATCH($C923,'Policy Characteristics'!$C:$C,0)))</f>
        <v>% reduction in exports</v>
      </c>
      <c r="P923" s="427" t="str">
        <f>IF(ISBLANK(INDEX('Policy Characteristics'!J:J,MATCH($C923,'Policy Characteristics'!$C:$C,0))),"",INDEX('Policy Characteristics'!J:J,MATCH($C923,'Policy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3" s="427" t="str">
        <f>IF(ISBLANK(INDEX('Policy Characteristics'!K:K,MATCH($C923,'Policy Characteristics'!$C:$C,0))),"",INDEX('Policy Characteristics'!K:K,MATCH($C923,'Policy Characteristics'!$C:$C,0)))</f>
        <v/>
      </c>
      <c r="R923" s="427" t="str">
        <f>IF(ISBLANK(INDEX('Policy Characteristics'!L:L,MATCH($C923,'Policy Characteristics'!$C:$C,0))),"",INDEX('Policy Characteristics'!L:L,MATCH($C923,'Policy Characteristics'!$C:$C,0)))</f>
        <v>reduce-fuel-exports.html</v>
      </c>
    </row>
    <row r="924" spans="1:18" x14ac:dyDescent="0.75">
      <c r="A924" s="427" t="str">
        <f>IF(ISBLANK(INDEX('Policy Characteristics'!A:A,MATCH($C924,'Policy Characteristics'!$C:$C,0))),"",INDEX('Policy Characteristics'!A:A,MATCH($C924,'Policy Characteristics'!$C:$C,0)))</f>
        <v>Industry</v>
      </c>
      <c r="B924" s="427" t="str">
        <f>IF(ISBLANK(INDEX('Policy Characteristics'!B:B,MATCH($C924,'Policy Characteristics'!$C:$C,0))),"",INDEX('Policy Characteristics'!B:B,MATCH($C924,'Policy Characteristics'!$C:$C,0)))</f>
        <v>Reduce Fossil Fuel Exports</v>
      </c>
      <c r="C924" s="431" t="str">
        <f t="shared" si="46"/>
        <v>Percent Reduction in Fossil Fuel Exports</v>
      </c>
      <c r="D924" s="9" t="s">
        <v>2563</v>
      </c>
      <c r="E924" s="53"/>
      <c r="F924" s="9" t="s">
        <v>2564</v>
      </c>
      <c r="G924" s="53"/>
      <c r="H924" s="54">
        <v>455</v>
      </c>
      <c r="I924" s="53" t="s">
        <v>45</v>
      </c>
      <c r="J924" s="429" t="str">
        <f>IF(ISBLANK(INDEX('Policy Characteristics'!D:D,MATCH($C924,'Policy Characteristics'!$C:$C,0))),"",INDEX('Policy Characteristics'!D:D,MATCH($C924,'Policy Characteristics'!$C:$C,0)))</f>
        <v>Percent Reduction in Fossil Fuel Exports</v>
      </c>
      <c r="K924" s="427" t="str">
        <f>IF(ISBLANK(INDEX('Policy Characteristics'!E:E,MATCH($C924,'Policy Characteristics'!$C:$C,0))),"",INDEX('Policy Characteristics'!E:E,MATCH($C924,'Policy Characteristics'!$C:$C,0)))</f>
        <v>indst reduce fossil fuel exports</v>
      </c>
      <c r="L924" s="450">
        <f>IF(ISBLANK(INDEX('Policy Characteristics'!F:F,MATCH($C924,'Policy Characteristics'!$C:$C,0))),"",INDEX('Policy Characteristics'!F:F,MATCH($C924,'Policy Characteristics'!$C:$C,0)))</f>
        <v>0</v>
      </c>
      <c r="M924" s="450">
        <f>IF(ISBLANK(INDEX('Policy Characteristics'!G:G,MATCH($C924,'Policy Characteristics'!$C:$C,0))),"",INDEX('Policy Characteristics'!G:G,MATCH($C924,'Policy Characteristics'!$C:$C,0)))</f>
        <v>1</v>
      </c>
      <c r="N924" s="450">
        <f>IF(ISBLANK(INDEX('Policy Characteristics'!H:H,MATCH($C924,'Policy Characteristics'!$C:$C,0))),"",INDEX('Policy Characteristics'!H:H,MATCH($C924,'Policy Characteristics'!$C:$C,0)))</f>
        <v>0.01</v>
      </c>
      <c r="O924" s="427" t="str">
        <f>IF(ISBLANK(INDEX('Policy Characteristics'!I:I,MATCH($C924,'Policy Characteristics'!$C:$C,0))),"",INDEX('Policy Characteristics'!I:I,MATCH($C924,'Policy Characteristics'!$C:$C,0)))</f>
        <v>% reduction in exports</v>
      </c>
      <c r="P924" s="427" t="str">
        <f>IF(ISBLANK(INDEX('Policy Characteristics'!J:J,MATCH($C924,'Policy Characteristics'!$C:$C,0))),"",INDEX('Policy Characteristics'!J:J,MATCH($C924,'Policy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4" s="427" t="str">
        <f>IF(ISBLANK(INDEX('Policy Characteristics'!K:K,MATCH($C924,'Policy Characteristics'!$C:$C,0))),"",INDEX('Policy Characteristics'!K:K,MATCH($C924,'Policy Characteristics'!$C:$C,0)))</f>
        <v/>
      </c>
      <c r="R924" s="427" t="str">
        <f>IF(ISBLANK(INDEX('Policy Characteristics'!L:L,MATCH($C924,'Policy Characteristics'!$C:$C,0))),"",INDEX('Policy Characteristics'!L:L,MATCH($C924,'Policy Characteristics'!$C:$C,0)))</f>
        <v>reduce-fuel-exports.html</v>
      </c>
    </row>
    <row r="925" spans="1:18" x14ac:dyDescent="0.75">
      <c r="A925" s="427" t="str">
        <f>IF(ISBLANK(INDEX('Policy Characteristics'!A:A,MATCH($C925,'Policy Characteristics'!$C:$C,0))),"",INDEX('Policy Characteristics'!A:A,MATCH($C925,'Policy Characteristics'!$C:$C,0)))</f>
        <v>Industry</v>
      </c>
      <c r="B925" s="427" t="str">
        <f>IF(ISBLANK(INDEX('Policy Characteristics'!B:B,MATCH($C925,'Policy Characteristics'!$C:$C,0))),"",INDEX('Policy Characteristics'!B:B,MATCH($C925,'Policy Characteristics'!$C:$C,0)))</f>
        <v>Reduce Fossil Fuel Exports</v>
      </c>
      <c r="C925" s="431" t="str">
        <f t="shared" si="46"/>
        <v>Percent Reduction in Fossil Fuel Exports</v>
      </c>
      <c r="D925" s="9" t="s">
        <v>463</v>
      </c>
      <c r="E925" s="53"/>
      <c r="F925" s="9" t="s">
        <v>464</v>
      </c>
      <c r="G925" s="53"/>
      <c r="H925" s="54">
        <v>456</v>
      </c>
      <c r="I925" s="9" t="s">
        <v>46</v>
      </c>
      <c r="J925" s="429" t="str">
        <f>IF(ISBLANK(INDEX('Policy Characteristics'!D:D,MATCH($C925,'Policy Characteristics'!$C:$C,0))),"",INDEX('Policy Characteristics'!D:D,MATCH($C925,'Policy Characteristics'!$C:$C,0)))</f>
        <v>Percent Reduction in Fossil Fuel Exports</v>
      </c>
      <c r="K925" s="427" t="str">
        <f>IF(ISBLANK(INDEX('Policy Characteristics'!E:E,MATCH($C925,'Policy Characteristics'!$C:$C,0))),"",INDEX('Policy Characteristics'!E:E,MATCH($C925,'Policy Characteristics'!$C:$C,0)))</f>
        <v>indst reduce fossil fuel exports</v>
      </c>
      <c r="L925" s="450">
        <f>IF(ISBLANK(INDEX('Policy Characteristics'!F:F,MATCH($C925,'Policy Characteristics'!$C:$C,0))),"",INDEX('Policy Characteristics'!F:F,MATCH($C925,'Policy Characteristics'!$C:$C,0)))</f>
        <v>0</v>
      </c>
      <c r="M925" s="450">
        <f>IF(ISBLANK(INDEX('Policy Characteristics'!G:G,MATCH($C925,'Policy Characteristics'!$C:$C,0))),"",INDEX('Policy Characteristics'!G:G,MATCH($C925,'Policy Characteristics'!$C:$C,0)))</f>
        <v>1</v>
      </c>
      <c r="N925" s="450">
        <f>IF(ISBLANK(INDEX('Policy Characteristics'!H:H,MATCH($C925,'Policy Characteristics'!$C:$C,0))),"",INDEX('Policy Characteristics'!H:H,MATCH($C925,'Policy Characteristics'!$C:$C,0)))</f>
        <v>0.01</v>
      </c>
      <c r="O925" s="427" t="str">
        <f>IF(ISBLANK(INDEX('Policy Characteristics'!I:I,MATCH($C925,'Policy Characteristics'!$C:$C,0))),"",INDEX('Policy Characteristics'!I:I,MATCH($C925,'Policy Characteristics'!$C:$C,0)))</f>
        <v>% reduction in exports</v>
      </c>
      <c r="P925" s="427" t="str">
        <f>IF(ISBLANK(INDEX('Policy Characteristics'!J:J,MATCH($C925,'Policy Characteristics'!$C:$C,0))),"",INDEX('Policy Characteristics'!J:J,MATCH($C925,'Policy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5" s="427" t="str">
        <f>IF(ISBLANK(INDEX('Policy Characteristics'!K:K,MATCH($C925,'Policy Characteristics'!$C:$C,0))),"",INDEX('Policy Characteristics'!K:K,MATCH($C925,'Policy Characteristics'!$C:$C,0)))</f>
        <v/>
      </c>
      <c r="R925" s="427" t="str">
        <f>IF(ISBLANK(INDEX('Policy Characteristics'!L:L,MATCH($C925,'Policy Characteristics'!$C:$C,0))),"",INDEX('Policy Characteristics'!L:L,MATCH($C925,'Policy Characteristics'!$C:$C,0)))</f>
        <v>reduce-fuel-exports.html</v>
      </c>
    </row>
    <row r="926" spans="1:18" x14ac:dyDescent="0.75">
      <c r="A926" s="427" t="str">
        <f>IF(ISBLANK(INDEX('Policy Characteristics'!A:A,MATCH($C926,'Policy Characteristics'!$C:$C,0))),"",INDEX('Policy Characteristics'!A:A,MATCH($C926,'Policy Characteristics'!$C:$C,0)))</f>
        <v>Industry</v>
      </c>
      <c r="B926" s="427" t="str">
        <f>IF(ISBLANK(INDEX('Policy Characteristics'!B:B,MATCH($C926,'Policy Characteristics'!$C:$C,0))),"",INDEX('Policy Characteristics'!B:B,MATCH($C926,'Policy Characteristics'!$C:$C,0)))</f>
        <v>Reduce Fossil Fuel Exports</v>
      </c>
      <c r="C926" s="431" t="str">
        <f t="shared" si="46"/>
        <v>Percent Reduction in Fossil Fuel Exports</v>
      </c>
      <c r="D926" s="9" t="s">
        <v>2555</v>
      </c>
      <c r="E926" s="53"/>
      <c r="F926" s="9" t="s">
        <v>2559</v>
      </c>
      <c r="G926" s="53"/>
      <c r="H926" s="54">
        <v>457</v>
      </c>
      <c r="I926" s="53" t="s">
        <v>45</v>
      </c>
      <c r="J926" s="429" t="str">
        <f>IF(ISBLANK(INDEX('Policy Characteristics'!D:D,MATCH($C926,'Policy Characteristics'!$C:$C,0))),"",INDEX('Policy Characteristics'!D:D,MATCH($C926,'Policy Characteristics'!$C:$C,0)))</f>
        <v>Percent Reduction in Fossil Fuel Exports</v>
      </c>
      <c r="K926" s="427" t="str">
        <f>IF(ISBLANK(INDEX('Policy Characteristics'!E:E,MATCH($C926,'Policy Characteristics'!$C:$C,0))),"",INDEX('Policy Characteristics'!E:E,MATCH($C926,'Policy Characteristics'!$C:$C,0)))</f>
        <v>indst reduce fossil fuel exports</v>
      </c>
      <c r="L926" s="450">
        <f>IF(ISBLANK(INDEX('Policy Characteristics'!F:F,MATCH($C926,'Policy Characteristics'!$C:$C,0))),"",INDEX('Policy Characteristics'!F:F,MATCH($C926,'Policy Characteristics'!$C:$C,0)))</f>
        <v>0</v>
      </c>
      <c r="M926" s="450">
        <f>IF(ISBLANK(INDEX('Policy Characteristics'!G:G,MATCH($C926,'Policy Characteristics'!$C:$C,0))),"",INDEX('Policy Characteristics'!G:G,MATCH($C926,'Policy Characteristics'!$C:$C,0)))</f>
        <v>1</v>
      </c>
      <c r="N926" s="450">
        <f>IF(ISBLANK(INDEX('Policy Characteristics'!H:H,MATCH($C926,'Policy Characteristics'!$C:$C,0))),"",INDEX('Policy Characteristics'!H:H,MATCH($C926,'Policy Characteristics'!$C:$C,0)))</f>
        <v>0.01</v>
      </c>
      <c r="O926" s="427" t="str">
        <f>IF(ISBLANK(INDEX('Policy Characteristics'!I:I,MATCH($C926,'Policy Characteristics'!$C:$C,0))),"",INDEX('Policy Characteristics'!I:I,MATCH($C926,'Policy Characteristics'!$C:$C,0)))</f>
        <v>% reduction in exports</v>
      </c>
      <c r="P926" s="427" t="str">
        <f>IF(ISBLANK(INDEX('Policy Characteristics'!J:J,MATCH($C926,'Policy Characteristics'!$C:$C,0))),"",INDEX('Policy Characteristics'!J:J,MATCH($C926,'Policy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6" s="427" t="str">
        <f>IF(ISBLANK(INDEX('Policy Characteristics'!K:K,MATCH($C926,'Policy Characteristics'!$C:$C,0))),"",INDEX('Policy Characteristics'!K:K,MATCH($C926,'Policy Characteristics'!$C:$C,0)))</f>
        <v/>
      </c>
      <c r="R926" s="427" t="str">
        <f>IF(ISBLANK(INDEX('Policy Characteristics'!L:L,MATCH($C926,'Policy Characteristics'!$C:$C,0))),"",INDEX('Policy Characteristics'!L:L,MATCH($C926,'Policy Characteristics'!$C:$C,0)))</f>
        <v>reduce-fuel-exports.html</v>
      </c>
    </row>
    <row r="927" spans="1:18" x14ac:dyDescent="0.75">
      <c r="A927" s="427" t="str">
        <f>IF(ISBLANK(INDEX('Policy Characteristics'!A:A,MATCH($C927,'Policy Characteristics'!$C:$C,0))),"",INDEX('Policy Characteristics'!A:A,MATCH($C927,'Policy Characteristics'!$C:$C,0)))</f>
        <v>Industry</v>
      </c>
      <c r="B927" s="427" t="str">
        <f>IF(ISBLANK(INDEX('Policy Characteristics'!B:B,MATCH($C927,'Policy Characteristics'!$C:$C,0))),"",INDEX('Policy Characteristics'!B:B,MATCH($C927,'Policy Characteristics'!$C:$C,0)))</f>
        <v>Reduce Fossil Fuel Exports</v>
      </c>
      <c r="C927" s="431" t="str">
        <f t="shared" si="46"/>
        <v>Percent Reduction in Fossil Fuel Exports</v>
      </c>
      <c r="D927" s="9" t="s">
        <v>2565</v>
      </c>
      <c r="E927" s="53"/>
      <c r="F927" s="9" t="s">
        <v>2566</v>
      </c>
      <c r="G927" s="53"/>
      <c r="H927" s="54">
        <v>458</v>
      </c>
      <c r="I927" s="53" t="s">
        <v>45</v>
      </c>
      <c r="J927" s="429" t="str">
        <f>IF(ISBLANK(INDEX('Policy Characteristics'!D:D,MATCH($C927,'Policy Characteristics'!$C:$C,0))),"",INDEX('Policy Characteristics'!D:D,MATCH($C927,'Policy Characteristics'!$C:$C,0)))</f>
        <v>Percent Reduction in Fossil Fuel Exports</v>
      </c>
      <c r="K927" s="427" t="str">
        <f>IF(ISBLANK(INDEX('Policy Characteristics'!E:E,MATCH($C927,'Policy Characteristics'!$C:$C,0))),"",INDEX('Policy Characteristics'!E:E,MATCH($C927,'Policy Characteristics'!$C:$C,0)))</f>
        <v>indst reduce fossil fuel exports</v>
      </c>
      <c r="L927" s="450">
        <f>IF(ISBLANK(INDEX('Policy Characteristics'!F:F,MATCH($C927,'Policy Characteristics'!$C:$C,0))),"",INDEX('Policy Characteristics'!F:F,MATCH($C927,'Policy Characteristics'!$C:$C,0)))</f>
        <v>0</v>
      </c>
      <c r="M927" s="450">
        <f>IF(ISBLANK(INDEX('Policy Characteristics'!G:G,MATCH($C927,'Policy Characteristics'!$C:$C,0))),"",INDEX('Policy Characteristics'!G:G,MATCH($C927,'Policy Characteristics'!$C:$C,0)))</f>
        <v>1</v>
      </c>
      <c r="N927" s="450">
        <f>IF(ISBLANK(INDEX('Policy Characteristics'!H:H,MATCH($C927,'Policy Characteristics'!$C:$C,0))),"",INDEX('Policy Characteristics'!H:H,MATCH($C927,'Policy Characteristics'!$C:$C,0)))</f>
        <v>0.01</v>
      </c>
      <c r="O927" s="427" t="str">
        <f>IF(ISBLANK(INDEX('Policy Characteristics'!I:I,MATCH($C927,'Policy Characteristics'!$C:$C,0))),"",INDEX('Policy Characteristics'!I:I,MATCH($C927,'Policy Characteristics'!$C:$C,0)))</f>
        <v>% reduction in exports</v>
      </c>
      <c r="P927" s="427" t="str">
        <f>IF(ISBLANK(INDEX('Policy Characteristics'!J:J,MATCH($C927,'Policy Characteristics'!$C:$C,0))),"",INDEX('Policy Characteristics'!J:J,MATCH($C927,'Policy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7" s="427" t="str">
        <f>IF(ISBLANK(INDEX('Policy Characteristics'!K:K,MATCH($C927,'Policy Characteristics'!$C:$C,0))),"",INDEX('Policy Characteristics'!K:K,MATCH($C927,'Policy Characteristics'!$C:$C,0)))</f>
        <v/>
      </c>
      <c r="R927" s="427" t="str">
        <f>IF(ISBLANK(INDEX('Policy Characteristics'!L:L,MATCH($C927,'Policy Characteristics'!$C:$C,0))),"",INDEX('Policy Characteristics'!L:L,MATCH($C927,'Policy Characteristics'!$C:$C,0)))</f>
        <v>reduce-fuel-exports.html</v>
      </c>
    </row>
    <row r="928" spans="1:18" x14ac:dyDescent="0.75">
      <c r="A928" s="427" t="str">
        <f>IF(ISBLANK(INDEX('Policy Characteristics'!A:A,MATCH($C928,'Policy Characteristics'!$C:$C,0))),"",INDEX('Policy Characteristics'!A:A,MATCH($C928,'Policy Characteristics'!$C:$C,0)))</f>
        <v>Industry</v>
      </c>
      <c r="B928" s="427" t="str">
        <f>IF(ISBLANK(INDEX('Policy Characteristics'!B:B,MATCH($C928,'Policy Characteristics'!$C:$C,0))),"",INDEX('Policy Characteristics'!B:B,MATCH($C928,'Policy Characteristics'!$C:$C,0)))</f>
        <v>Reduce Fossil Fuel Exports</v>
      </c>
      <c r="C928" s="431" t="str">
        <f t="shared" si="46"/>
        <v>Percent Reduction in Fossil Fuel Exports</v>
      </c>
      <c r="D928" s="9" t="s">
        <v>2556</v>
      </c>
      <c r="E928" s="53"/>
      <c r="F928" s="9" t="s">
        <v>2560</v>
      </c>
      <c r="G928" s="53"/>
      <c r="H928" s="54">
        <v>459</v>
      </c>
      <c r="I928" s="53" t="s">
        <v>45</v>
      </c>
      <c r="J928" s="429" t="str">
        <f>IF(ISBLANK(INDEX('Policy Characteristics'!D:D,MATCH($C928,'Policy Characteristics'!$C:$C,0))),"",INDEX('Policy Characteristics'!D:D,MATCH($C928,'Policy Characteristics'!$C:$C,0)))</f>
        <v>Percent Reduction in Fossil Fuel Exports</v>
      </c>
      <c r="K928" s="427" t="str">
        <f>IF(ISBLANK(INDEX('Policy Characteristics'!E:E,MATCH($C928,'Policy Characteristics'!$C:$C,0))),"",INDEX('Policy Characteristics'!E:E,MATCH($C928,'Policy Characteristics'!$C:$C,0)))</f>
        <v>indst reduce fossil fuel exports</v>
      </c>
      <c r="L928" s="450">
        <f>IF(ISBLANK(INDEX('Policy Characteristics'!F:F,MATCH($C928,'Policy Characteristics'!$C:$C,0))),"",INDEX('Policy Characteristics'!F:F,MATCH($C928,'Policy Characteristics'!$C:$C,0)))</f>
        <v>0</v>
      </c>
      <c r="M928" s="450">
        <f>IF(ISBLANK(INDEX('Policy Characteristics'!G:G,MATCH($C928,'Policy Characteristics'!$C:$C,0))),"",INDEX('Policy Characteristics'!G:G,MATCH($C928,'Policy Characteristics'!$C:$C,0)))</f>
        <v>1</v>
      </c>
      <c r="N928" s="450">
        <f>IF(ISBLANK(INDEX('Policy Characteristics'!H:H,MATCH($C928,'Policy Characteristics'!$C:$C,0))),"",INDEX('Policy Characteristics'!H:H,MATCH($C928,'Policy Characteristics'!$C:$C,0)))</f>
        <v>0.01</v>
      </c>
      <c r="O928" s="427" t="str">
        <f>IF(ISBLANK(INDEX('Policy Characteristics'!I:I,MATCH($C928,'Policy Characteristics'!$C:$C,0))),"",INDEX('Policy Characteristics'!I:I,MATCH($C928,'Policy Characteristics'!$C:$C,0)))</f>
        <v>% reduction in exports</v>
      </c>
      <c r="P928" s="427" t="str">
        <f>IF(ISBLANK(INDEX('Policy Characteristics'!J:J,MATCH($C928,'Policy Characteristics'!$C:$C,0))),"",INDEX('Policy Characteristics'!J:J,MATCH($C928,'Policy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8" s="427" t="str">
        <f>IF(ISBLANK(INDEX('Policy Characteristics'!K:K,MATCH($C928,'Policy Characteristics'!$C:$C,0))),"",INDEX('Policy Characteristics'!K:K,MATCH($C928,'Policy Characteristics'!$C:$C,0)))</f>
        <v/>
      </c>
      <c r="R928" s="427" t="str">
        <f>IF(ISBLANK(INDEX('Policy Characteristics'!L:L,MATCH($C928,'Policy Characteristics'!$C:$C,0))),"",INDEX('Policy Characteristics'!L:L,MATCH($C928,'Policy Characteristics'!$C:$C,0)))</f>
        <v>reduce-fuel-exports.html</v>
      </c>
    </row>
    <row r="929" spans="1:18" x14ac:dyDescent="0.75">
      <c r="A929" s="427" t="str">
        <f>IF(ISBLANK(INDEX('Policy Characteristics'!A:A,MATCH($C929,'Policy Characteristics'!$C:$C,0))),"",INDEX('Policy Characteristics'!A:A,MATCH($C929,'Policy Characteristics'!$C:$C,0)))</f>
        <v>Agriculture, Land Use, and Forestry</v>
      </c>
      <c r="B929" s="427" t="str">
        <f>IF(ISBLANK(INDEX('Policy Characteristics'!B:B,MATCH($C929,'Policy Characteristics'!$C:$C,0))),"",INDEX('Policy Characteristics'!B:B,MATCH($C929,'Policy Characteristics'!$C:$C,0)))</f>
        <v>Afforestation and Reforestation</v>
      </c>
      <c r="C929" s="432" t="s">
        <v>449</v>
      </c>
      <c r="D929" s="53"/>
      <c r="E929" s="53"/>
      <c r="F929" s="53"/>
      <c r="G929" s="53"/>
      <c r="H929" s="54">
        <v>60</v>
      </c>
      <c r="I929" s="53" t="s">
        <v>45</v>
      </c>
      <c r="J929" s="429" t="str">
        <f>IF(ISBLANK(INDEX('Policy Characteristics'!D:D,MATCH($C929,'Policy Characteristics'!$C:$C,0))),"",INDEX('Policy Characteristics'!D:D,MATCH($C929,'Policy Characteristics'!$C:$C,0)))</f>
        <v>Afforestation and Reforestation</v>
      </c>
      <c r="K929" s="427" t="str">
        <f>IF(ISBLANK(INDEX('Policy Characteristics'!E:E,MATCH($C929,'Policy Characteristics'!$C:$C,0))),"",INDEX('Policy Characteristics'!E:E,MATCH($C929,'Policy Characteristics'!$C:$C,0)))</f>
        <v>land afforestation and reforestation</v>
      </c>
      <c r="L929" s="450">
        <f>IF(ISBLANK(INDEX('Policy Characteristics'!F:F,MATCH($C929,'Policy Characteristics'!$C:$C,0))),"",INDEX('Policy Characteristics'!F:F,MATCH($C929,'Policy Characteristics'!$C:$C,0)))</f>
        <v>0</v>
      </c>
      <c r="M929" s="450">
        <f>IF(ISBLANK(INDEX('Policy Characteristics'!G:G,MATCH($C929,'Policy Characteristics'!$C:$C,0))),"",INDEX('Policy Characteristics'!G:G,MATCH($C929,'Policy Characteristics'!$C:$C,0)))</f>
        <v>1</v>
      </c>
      <c r="N929" s="450">
        <f>IF(ISBLANK(INDEX('Policy Characteristics'!H:H,MATCH($C929,'Policy Characteristics'!$C:$C,0))),"",INDEX('Policy Characteristics'!H:H,MATCH($C929,'Policy Characteristics'!$C:$C,0)))</f>
        <v>0.01</v>
      </c>
      <c r="O929" s="427" t="str">
        <f>IF(ISBLANK(INDEX('Policy Characteristics'!I:I,MATCH($C929,'Policy Characteristics'!$C:$C,0))),"",INDEX('Policy Characteristics'!I:I,MATCH($C929,'Policy Characteristics'!$C:$C,0)))</f>
        <v>% of potential achieved</v>
      </c>
      <c r="P929" s="427" t="str">
        <f>IF(ISBLANK(INDEX('Policy Characteristics'!J:J,MATCH($C929,'Policy Characteristics'!$C:$C,0))),"",INDEX('Policy Characteristics'!J:J,MATCH($C929,'Policy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v>
      </c>
      <c r="Q929" s="427" t="str">
        <f>IF(ISBLANK(INDEX('Policy Characteristics'!K:K,MATCH($C929,'Policy Characteristics'!$C:$C,0))),"",INDEX('Policy Characteristics'!K:K,MATCH($C929,'Policy Characteristics'!$C:$C,0)))</f>
        <v>lulucf.html#aff-ref</v>
      </c>
      <c r="R929" s="427" t="str">
        <f>IF(ISBLANK(INDEX('Policy Characteristics'!L:L,MATCH($C929,'Policy Characteristics'!$C:$C,0))),"",INDEX('Policy Characteristics'!L:L,MATCH($C929,'Policy Characteristics'!$C:$C,0)))</f>
        <v>afforestation-and-reforestation.html</v>
      </c>
    </row>
    <row r="930" spans="1:18" x14ac:dyDescent="0.75">
      <c r="A930" s="427" t="str">
        <f>IF(ISBLANK(INDEX('Policy Characteristics'!A:A,MATCH($C930,'Policy Characteristics'!$C:$C,0))),"",INDEX('Policy Characteristics'!A:A,MATCH($C930,'Policy Characteristics'!$C:$C,0)))</f>
        <v>Agriculture, Land Use, and Forestry</v>
      </c>
      <c r="B930" s="427" t="str">
        <f>IF(ISBLANK(INDEX('Policy Characteristics'!B:B,MATCH($C930,'Policy Characteristics'!$C:$C,0))),"",INDEX('Policy Characteristics'!B:B,MATCH($C930,'Policy Characteristics'!$C:$C,0)))</f>
        <v>Avoid Deforestation</v>
      </c>
      <c r="C930" s="432" t="s">
        <v>458</v>
      </c>
      <c r="D930" s="53"/>
      <c r="E930" s="53"/>
      <c r="F930" s="53"/>
      <c r="G930" s="53"/>
      <c r="H930" s="54">
        <v>705</v>
      </c>
      <c r="I930" s="9" t="s">
        <v>46</v>
      </c>
      <c r="J930" s="429" t="str">
        <f>IF(ISBLANK(INDEX('Policy Characteristics'!D:D,MATCH($C930,'Policy Characteristics'!$C:$C,0))),"",INDEX('Policy Characteristics'!D:D,MATCH($C930,'Policy Characteristics'!$C:$C,0)))</f>
        <v>Avoid Deforestation</v>
      </c>
      <c r="K930" s="427" t="str">
        <f>IF(ISBLANK(INDEX('Policy Characteristics'!E:E,MATCH($C930,'Policy Characteristics'!$C:$C,0))),"",INDEX('Policy Characteristics'!E:E,MATCH($C930,'Policy Characteristics'!$C:$C,0)))</f>
        <v>land avoid deforestation</v>
      </c>
      <c r="L930" s="450">
        <f>IF(ISBLANK(INDEX('Policy Characteristics'!F:F,MATCH($C930,'Policy Characteristics'!$C:$C,0))),"",INDEX('Policy Characteristics'!F:F,MATCH($C930,'Policy Characteristics'!$C:$C,0)))</f>
        <v>0</v>
      </c>
      <c r="M930" s="450">
        <f>IF(ISBLANK(INDEX('Policy Characteristics'!G:G,MATCH($C930,'Policy Characteristics'!$C:$C,0))),"",INDEX('Policy Characteristics'!G:G,MATCH($C930,'Policy Characteristics'!$C:$C,0)))</f>
        <v>1</v>
      </c>
      <c r="N930" s="450">
        <f>IF(ISBLANK(INDEX('Policy Characteristics'!H:H,MATCH($C930,'Policy Characteristics'!$C:$C,0))),"",INDEX('Policy Characteristics'!H:H,MATCH($C930,'Policy Characteristics'!$C:$C,0)))</f>
        <v>0.01</v>
      </c>
      <c r="O930" s="427" t="str">
        <f>IF(ISBLANK(INDEX('Policy Characteristics'!I:I,MATCH($C930,'Policy Characteristics'!$C:$C,0))),"",INDEX('Policy Characteristics'!I:I,MATCH($C930,'Policy Characteristics'!$C:$C,0)))</f>
        <v>% of potential achieved</v>
      </c>
      <c r="P930" s="427" t="str">
        <f>IF(ISBLANK(INDEX('Policy Characteristics'!J:J,MATCH($C930,'Policy Characteristics'!$C:$C,0))),"",INDEX('Policy Characteristics'!J:J,MATCH($C930,'Policy Characteristics'!$C:$C,0)))</f>
        <v/>
      </c>
      <c r="Q930" s="427" t="str">
        <f>IF(ISBLANK(INDEX('Policy Characteristics'!K:K,MATCH($C930,'Policy Characteristics'!$C:$C,0))),"",INDEX('Policy Characteristics'!K:K,MATCH($C930,'Policy Characteristics'!$C:$C,0)))</f>
        <v>lulucf.html#avoid-def</v>
      </c>
      <c r="R930" s="427" t="str">
        <f>IF(ISBLANK(INDEX('Policy Characteristics'!L:L,MATCH($C930,'Policy Characteristics'!$C:$C,0))),"",INDEX('Policy Characteristics'!L:L,MATCH($C930,'Policy Characteristics'!$C:$C,0)))</f>
        <v>avoid-deforestation.html</v>
      </c>
    </row>
    <row r="931" spans="1:18" x14ac:dyDescent="0.75">
      <c r="A931" s="427" t="str">
        <f>IF(ISBLANK(INDEX('Policy Characteristics'!A:A,MATCH($C931,'Policy Characteristics'!$C:$C,0))),"",INDEX('Policy Characteristics'!A:A,MATCH($C931,'Policy Characteristics'!$C:$C,0)))</f>
        <v>Agriculture, Land Use, and Forestry</v>
      </c>
      <c r="B931" s="427" t="str">
        <f>IF(ISBLANK(INDEX('Policy Characteristics'!B:B,MATCH($C931,'Policy Characteristics'!$C:$C,0))),"",INDEX('Policy Characteristics'!B:B,MATCH($C931,'Policy Characteristics'!$C:$C,0)))</f>
        <v>Forest Restoration</v>
      </c>
      <c r="C931" s="432" t="s">
        <v>455</v>
      </c>
      <c r="D931" s="53"/>
      <c r="E931" s="53"/>
      <c r="F931" s="53"/>
      <c r="G931" s="53"/>
      <c r="H931" s="54">
        <v>177</v>
      </c>
      <c r="I931" s="9" t="s">
        <v>46</v>
      </c>
      <c r="J931" s="429" t="str">
        <f>IF(ISBLANK(INDEX('Policy Characteristics'!D:D,MATCH($C931,'Policy Characteristics'!$C:$C,0))),"",INDEX('Policy Characteristics'!D:D,MATCH($C931,'Policy Characteristics'!$C:$C,0)))</f>
        <v>Forest Restoration</v>
      </c>
      <c r="K931" s="427" t="str">
        <f>IF(ISBLANK(INDEX('Policy Characteristics'!E:E,MATCH($C931,'Policy Characteristics'!$C:$C,0))),"",INDEX('Policy Characteristics'!E:E,MATCH($C931,'Policy Characteristics'!$C:$C,0)))</f>
        <v>land forest restoration</v>
      </c>
      <c r="L931" s="450">
        <f>IF(ISBLANK(INDEX('Policy Characteristics'!F:F,MATCH($C931,'Policy Characteristics'!$C:$C,0))),"",INDEX('Policy Characteristics'!F:F,MATCH($C931,'Policy Characteristics'!$C:$C,0)))</f>
        <v>0</v>
      </c>
      <c r="M931" s="450">
        <f>IF(ISBLANK(INDEX('Policy Characteristics'!G:G,MATCH($C931,'Policy Characteristics'!$C:$C,0))),"",INDEX('Policy Characteristics'!G:G,MATCH($C931,'Policy Characteristics'!$C:$C,0)))</f>
        <v>1</v>
      </c>
      <c r="N931" s="450">
        <f>IF(ISBLANK(INDEX('Policy Characteristics'!H:H,MATCH($C931,'Policy Characteristics'!$C:$C,0))),"",INDEX('Policy Characteristics'!H:H,MATCH($C931,'Policy Characteristics'!$C:$C,0)))</f>
        <v>0.01</v>
      </c>
      <c r="O931" s="427" t="str">
        <f>IF(ISBLANK(INDEX('Policy Characteristics'!I:I,MATCH($C931,'Policy Characteristics'!$C:$C,0))),"",INDEX('Policy Characteristics'!I:I,MATCH($C931,'Policy Characteristics'!$C:$C,0)))</f>
        <v>% of potential achieved</v>
      </c>
      <c r="P931" s="427" t="str">
        <f>IF(ISBLANK(INDEX('Policy Characteristics'!J:J,MATCH($C931,'Policy Characteristics'!$C:$C,0))),"",INDEX('Policy Characteristics'!J:J,MATCH($C931,'Policy Characteristics'!$C:$C,0)))</f>
        <v/>
      </c>
      <c r="Q931" s="427" t="str">
        <f>IF(ISBLANK(INDEX('Policy Characteristics'!K:K,MATCH($C931,'Policy Characteristics'!$C:$C,0))),"",INDEX('Policy Characteristics'!K:K,MATCH($C931,'Policy Characteristics'!$C:$C,0)))</f>
        <v/>
      </c>
      <c r="R931" s="427" t="str">
        <f>IF(ISBLANK(INDEX('Policy Characteristics'!L:L,MATCH($C931,'Policy Characteristics'!$C:$C,0))),"",INDEX('Policy Characteristics'!L:L,MATCH($C931,'Policy Characteristics'!$C:$C,0)))</f>
        <v>forest-restoration.html</v>
      </c>
    </row>
    <row r="932" spans="1:18" x14ac:dyDescent="0.75">
      <c r="A932" s="427" t="str">
        <f>IF(ISBLANK(INDEX('Policy Characteristics'!A:A,MATCH($C932,'Policy Characteristics'!$C:$C,0))),"",INDEX('Policy Characteristics'!A:A,MATCH($C932,'Policy Characteristics'!$C:$C,0)))</f>
        <v>Agriculture, Land Use, and Forestry</v>
      </c>
      <c r="B932" s="427" t="str">
        <f>IF(ISBLANK(INDEX('Policy Characteristics'!B:B,MATCH($C932,'Policy Characteristics'!$C:$C,0))),"",INDEX('Policy Characteristics'!B:B,MATCH($C932,'Policy Characteristics'!$C:$C,0)))</f>
        <v>Forest Set-Asides</v>
      </c>
      <c r="C932" s="432" t="s">
        <v>450</v>
      </c>
      <c r="D932" s="53"/>
      <c r="E932" s="53"/>
      <c r="F932" s="53"/>
      <c r="G932" s="53"/>
      <c r="H932" s="54">
        <v>61</v>
      </c>
      <c r="I932" s="53" t="s">
        <v>45</v>
      </c>
      <c r="J932" s="429" t="str">
        <f>IF(ISBLANK(INDEX('Policy Characteristics'!D:D,MATCH($C932,'Policy Characteristics'!$C:$C,0))),"",INDEX('Policy Characteristics'!D:D,MATCH($C932,'Policy Characteristics'!$C:$C,0)))</f>
        <v>Forest Set-Asides</v>
      </c>
      <c r="K932" s="427" t="str">
        <f>IF(ISBLANK(INDEX('Policy Characteristics'!E:E,MATCH($C932,'Policy Characteristics'!$C:$C,0))),"",INDEX('Policy Characteristics'!E:E,MATCH($C932,'Policy Characteristics'!$C:$C,0)))</f>
        <v>land forest set asides</v>
      </c>
      <c r="L932" s="450">
        <f>IF(ISBLANK(INDEX('Policy Characteristics'!F:F,MATCH($C932,'Policy Characteristics'!$C:$C,0))),"",INDEX('Policy Characteristics'!F:F,MATCH($C932,'Policy Characteristics'!$C:$C,0)))</f>
        <v>0</v>
      </c>
      <c r="M932" s="450">
        <f>IF(ISBLANK(INDEX('Policy Characteristics'!G:G,MATCH($C932,'Policy Characteristics'!$C:$C,0))),"",INDEX('Policy Characteristics'!G:G,MATCH($C932,'Policy Characteristics'!$C:$C,0)))</f>
        <v>1</v>
      </c>
      <c r="N932" s="450">
        <f>IF(ISBLANK(INDEX('Policy Characteristics'!H:H,MATCH($C932,'Policy Characteristics'!$C:$C,0))),"",INDEX('Policy Characteristics'!H:H,MATCH($C932,'Policy Characteristics'!$C:$C,0)))</f>
        <v>0.01</v>
      </c>
      <c r="O932" s="427" t="str">
        <f>IF(ISBLANK(INDEX('Policy Characteristics'!I:I,MATCH($C932,'Policy Characteristics'!$C:$C,0))),"",INDEX('Policy Characteristics'!I:I,MATCH($C932,'Policy Characteristics'!$C:$C,0)))</f>
        <v>% of potential achieved</v>
      </c>
      <c r="P932" s="427" t="str">
        <f>IF(ISBLANK(INDEX('Policy Characteristics'!J:J,MATCH($C932,'Policy Characteristics'!$C:$C,0))),"",INDEX('Policy Characteristics'!J:J,MATCH($C932,'Policy Characteristics'!$C:$C,0)))</f>
        <v>**Description:**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v>
      </c>
      <c r="Q932" s="427" t="str">
        <f>IF(ISBLANK(INDEX('Policy Characteristics'!K:K,MATCH($C932,'Policy Characteristics'!$C:$C,0))),"",INDEX('Policy Characteristics'!K:K,MATCH($C932,'Policy Characteristics'!$C:$C,0)))</f>
        <v>lulucf.html#set-asides</v>
      </c>
      <c r="R932" s="427" t="str">
        <f>IF(ISBLANK(INDEX('Policy Characteristics'!L:L,MATCH($C932,'Policy Characteristics'!$C:$C,0))),"",INDEX('Policy Characteristics'!L:L,MATCH($C932,'Policy Characteristics'!$C:$C,0)))</f>
        <v>forest-set-asides.html</v>
      </c>
    </row>
    <row r="933" spans="1:18" x14ac:dyDescent="0.75">
      <c r="A933" s="427" t="str">
        <f>IF(ISBLANK(INDEX('Policy Characteristics'!A:A,MATCH($C933,'Policy Characteristics'!$C:$C,0))),"",INDEX('Policy Characteristics'!A:A,MATCH($C933,'Policy Characteristics'!$C:$C,0)))</f>
        <v>Agriculture, Land Use, and Forestry</v>
      </c>
      <c r="B933" s="427" t="str">
        <f>IF(ISBLANK(INDEX('Policy Characteristics'!B:B,MATCH($C933,'Policy Characteristics'!$C:$C,0))),"",INDEX('Policy Characteristics'!B:B,MATCH($C933,'Policy Characteristics'!$C:$C,0)))</f>
        <v>Cropland and Rice Measures</v>
      </c>
      <c r="C933" s="432" t="s">
        <v>2911</v>
      </c>
      <c r="D933" s="53"/>
      <c r="E933" s="53"/>
      <c r="F933" s="53"/>
      <c r="G933" s="53"/>
      <c r="H933" s="54">
        <v>62</v>
      </c>
      <c r="I933" s="53" t="s">
        <v>45</v>
      </c>
      <c r="J933" s="429" t="str">
        <f>IF(ISBLANK(INDEX('Policy Characteristics'!D:D,MATCH($C933,'Policy Characteristics'!$C:$C,0))),"",INDEX('Policy Characteristics'!D:D,MATCH($C933,'Policy Characteristics'!$C:$C,0)))</f>
        <v>Cropland and Rice Measures</v>
      </c>
      <c r="K933" s="427" t="str">
        <f>IF(ISBLANK(INDEX('Policy Characteristics'!E:E,MATCH($C933,'Policy Characteristics'!$C:$C,0))),"",INDEX('Policy Characteristics'!E:E,MATCH($C933,'Policy Characteristics'!$C:$C,0)))</f>
        <v>indst cropland and rice measures</v>
      </c>
      <c r="L933" s="450">
        <f>IF(ISBLANK(INDEX('Policy Characteristics'!F:F,MATCH($C933,'Policy Characteristics'!$C:$C,0))),"",INDEX('Policy Characteristics'!F:F,MATCH($C933,'Policy Characteristics'!$C:$C,0)))</f>
        <v>0</v>
      </c>
      <c r="M933" s="450">
        <f>IF(ISBLANK(INDEX('Policy Characteristics'!G:G,MATCH($C933,'Policy Characteristics'!$C:$C,0))),"",INDEX('Policy Characteristics'!G:G,MATCH($C933,'Policy Characteristics'!$C:$C,0)))</f>
        <v>1</v>
      </c>
      <c r="N933" s="450">
        <f>IF(ISBLANK(INDEX('Policy Characteristics'!H:H,MATCH($C933,'Policy Characteristics'!$C:$C,0))),"",INDEX('Policy Characteristics'!H:H,MATCH($C933,'Policy Characteristics'!$C:$C,0)))</f>
        <v>0.01</v>
      </c>
      <c r="O933" s="427" t="str">
        <f>IF(ISBLANK(INDEX('Policy Characteristics'!I:I,MATCH($C933,'Policy Characteristics'!$C:$C,0))),"",INDEX('Policy Characteristics'!I:I,MATCH($C933,'Policy Characteristics'!$C:$C,0)))</f>
        <v>% of potential achieved</v>
      </c>
      <c r="P933" s="427" t="str">
        <f>IF(ISBLANK(INDEX('Policy Characteristics'!J:J,MATCH($C933,'Policy Characteristics'!$C:$C,0))),"",INDEX('Policy Characteristics'!J:J,MATCH($C933,'Policy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v>
      </c>
      <c r="Q933" s="427" t="str">
        <f>IF(ISBLANK(INDEX('Policy Characteristics'!K:K,MATCH($C933,'Policy Characteristics'!$C:$C,0))),"",INDEX('Policy Characteristics'!K:K,MATCH($C933,'Policy Characteristics'!$C:$C,0)))</f>
        <v>industry-ag-main.html#cropland</v>
      </c>
      <c r="R933" s="427" t="str">
        <f>IF(ISBLANK(INDEX('Policy Characteristics'!L:L,MATCH($C933,'Policy Characteristics'!$C:$C,0))),"",INDEX('Policy Characteristics'!L:L,MATCH($C933,'Policy Characteristics'!$C:$C,0)))</f>
        <v>cropland-management.html</v>
      </c>
    </row>
    <row r="934" spans="1:18" x14ac:dyDescent="0.75">
      <c r="A934" s="427" t="str">
        <f>IF(ISBLANK(INDEX('Policy Characteristics'!A:A,MATCH($C934,'Policy Characteristics'!$C:$C,0))),"",INDEX('Policy Characteristics'!A:A,MATCH($C934,'Policy Characteristics'!$C:$C,0)))</f>
        <v>Agriculture, Land Use, and Forestry</v>
      </c>
      <c r="B934" s="427" t="str">
        <f>IF(ISBLANK(INDEX('Policy Characteristics'!B:B,MATCH($C934,'Policy Characteristics'!$C:$C,0))),"",INDEX('Policy Characteristics'!B:B,MATCH($C934,'Policy Characteristics'!$C:$C,0)))</f>
        <v>Improved Forest Management</v>
      </c>
      <c r="C934" s="432" t="s">
        <v>451</v>
      </c>
      <c r="D934" s="53"/>
      <c r="E934" s="53"/>
      <c r="F934" s="53"/>
      <c r="G934" s="53"/>
      <c r="H934" s="54">
        <v>63</v>
      </c>
      <c r="I934" s="53" t="s">
        <v>45</v>
      </c>
      <c r="J934" s="429" t="str">
        <f>IF(ISBLANK(INDEX('Policy Characteristics'!D:D,MATCH($C934,'Policy Characteristics'!$C:$C,0))),"",INDEX('Policy Characteristics'!D:D,MATCH($C934,'Policy Characteristics'!$C:$C,0)))</f>
        <v>Improved Forest Management</v>
      </c>
      <c r="K934" s="427" t="str">
        <f>IF(ISBLANK(INDEX('Policy Characteristics'!E:E,MATCH($C934,'Policy Characteristics'!$C:$C,0))),"",INDEX('Policy Characteristics'!E:E,MATCH($C934,'Policy Characteristics'!$C:$C,0)))</f>
        <v>land forest management</v>
      </c>
      <c r="L934" s="450">
        <f>IF(ISBLANK(INDEX('Policy Characteristics'!F:F,MATCH($C934,'Policy Characteristics'!$C:$C,0))),"",INDEX('Policy Characteristics'!F:F,MATCH($C934,'Policy Characteristics'!$C:$C,0)))</f>
        <v>0</v>
      </c>
      <c r="M934" s="450">
        <f>IF(ISBLANK(INDEX('Policy Characteristics'!G:G,MATCH($C934,'Policy Characteristics'!$C:$C,0))),"",INDEX('Policy Characteristics'!G:G,MATCH($C934,'Policy Characteristics'!$C:$C,0)))</f>
        <v>1</v>
      </c>
      <c r="N934" s="450">
        <f>IF(ISBLANK(INDEX('Policy Characteristics'!H:H,MATCH($C934,'Policy Characteristics'!$C:$C,0))),"",INDEX('Policy Characteristics'!H:H,MATCH($C934,'Policy Characteristics'!$C:$C,0)))</f>
        <v>0.01</v>
      </c>
      <c r="O934" s="427" t="str">
        <f>IF(ISBLANK(INDEX('Policy Characteristics'!I:I,MATCH($C934,'Policy Characteristics'!$C:$C,0))),"",INDEX('Policy Characteristics'!I:I,MATCH($C934,'Policy Characteristics'!$C:$C,0)))</f>
        <v>% of potential achieved</v>
      </c>
      <c r="P934" s="427" t="str">
        <f>IF(ISBLANK(INDEX('Policy Characteristics'!J:J,MATCH($C934,'Policy Characteristics'!$C:$C,0))),"",INDEX('Policy Characteristics'!J:J,MATCH($C934,'Policy Characteristics'!$C:$C,0)))</f>
        <v>**Description:**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v>
      </c>
      <c r="Q934" s="427" t="str">
        <f>IF(ISBLANK(INDEX('Policy Characteristics'!K:K,MATCH($C934,'Policy Characteristics'!$C:$C,0))),"",INDEX('Policy Characteristics'!K:K,MATCH($C934,'Policy Characteristics'!$C:$C,0)))</f>
        <v>lulucf.html#forest-mgmt</v>
      </c>
      <c r="R934" s="427" t="str">
        <f>IF(ISBLANK(INDEX('Policy Characteristics'!L:L,MATCH($C934,'Policy Characteristics'!$C:$C,0))),"",INDEX('Policy Characteristics'!L:L,MATCH($C934,'Policy Characteristics'!$C:$C,0)))</f>
        <v>improved-forest-management.html</v>
      </c>
    </row>
    <row r="935" spans="1:18" x14ac:dyDescent="0.75">
      <c r="A935" s="427" t="str">
        <f>IF(ISBLANK(INDEX('Policy Characteristics'!A:A,MATCH($C935,'Policy Characteristics'!$C:$C,0))),"",INDEX('Policy Characteristics'!A:A,MATCH($C935,'Policy Characteristics'!$C:$C,0)))</f>
        <v>Agriculture, Land Use, and Forestry</v>
      </c>
      <c r="B935" s="427" t="str">
        <f>IF(ISBLANK(INDEX('Policy Characteristics'!B:B,MATCH($C935,'Policy Characteristics'!$C:$C,0))),"",INDEX('Policy Characteristics'!B:B,MATCH($C935,'Policy Characteristics'!$C:$C,0)))</f>
        <v>Livestock Measures</v>
      </c>
      <c r="C935" s="432" t="s">
        <v>2943</v>
      </c>
      <c r="D935" s="53"/>
      <c r="E935" s="53"/>
      <c r="F935" s="53"/>
      <c r="G935" s="53"/>
      <c r="H935" s="54">
        <v>64</v>
      </c>
      <c r="I935" s="53" t="s">
        <v>45</v>
      </c>
      <c r="J935" s="429" t="str">
        <f>IF(ISBLANK(INDEX('Policy Characteristics'!D:D,MATCH($C935,'Policy Characteristics'!$C:$C,0))),"",INDEX('Policy Characteristics'!D:D,MATCH($C935,'Policy Characteristics'!$C:$C,0)))</f>
        <v>Livestock Measures</v>
      </c>
      <c r="K935" s="427" t="str">
        <f>IF(ISBLANK(INDEX('Policy Characteristics'!E:E,MATCH($C935,'Policy Characteristics'!$C:$C,0))),"",INDEX('Policy Characteristics'!E:E,MATCH($C935,'Policy Characteristics'!$C:$C,0)))</f>
        <v>indst livestock measures</v>
      </c>
      <c r="L935" s="450">
        <f>IF(ISBLANK(INDEX('Policy Characteristics'!F:F,MATCH($C935,'Policy Characteristics'!$C:$C,0))),"",INDEX('Policy Characteristics'!F:F,MATCH($C935,'Policy Characteristics'!$C:$C,0)))</f>
        <v>0</v>
      </c>
      <c r="M935" s="450">
        <f>IF(ISBLANK(INDEX('Policy Characteristics'!G:G,MATCH($C935,'Policy Characteristics'!$C:$C,0))),"",INDEX('Policy Characteristics'!G:G,MATCH($C935,'Policy Characteristics'!$C:$C,0)))</f>
        <v>1</v>
      </c>
      <c r="N935" s="450">
        <f>IF(ISBLANK(INDEX('Policy Characteristics'!H:H,MATCH($C935,'Policy Characteristics'!$C:$C,0))),"",INDEX('Policy Characteristics'!H:H,MATCH($C935,'Policy Characteristics'!$C:$C,0)))</f>
        <v>0.01</v>
      </c>
      <c r="O935" s="427" t="str">
        <f>IF(ISBLANK(INDEX('Policy Characteristics'!I:I,MATCH($C935,'Policy Characteristics'!$C:$C,0))),"",INDEX('Policy Characteristics'!I:I,MATCH($C935,'Policy Characteristics'!$C:$C,0)))</f>
        <v>% of potential achieved</v>
      </c>
      <c r="P935" s="427" t="str">
        <f>IF(ISBLANK(INDEX('Policy Characteristics'!J:J,MATCH($C935,'Policy Characteristics'!$C:$C,0))),"",INDEX('Policy Characteristics'!J:J,MATCH($C935,'Policy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v>
      </c>
      <c r="Q935" s="427" t="str">
        <f>IF(ISBLANK(INDEX('Policy Characteristics'!K:K,MATCH($C935,'Policy Characteristics'!$C:$C,0))),"",INDEX('Policy Characteristics'!K:K,MATCH($C935,'Policy Characteristics'!$C:$C,0)))</f>
        <v>industry-ag-main.html#livestock</v>
      </c>
      <c r="R935" s="427" t="str">
        <f>IF(ISBLANK(INDEX('Policy Characteristics'!L:L,MATCH($C935,'Policy Characteristics'!$C:$C,0))),"",INDEX('Policy Characteristics'!L:L,MATCH($C935,'Policy Characteristics'!$C:$C,0)))</f>
        <v>livestock-measures.html</v>
      </c>
    </row>
    <row r="936" spans="1:18" x14ac:dyDescent="0.75">
      <c r="A936" s="427" t="str">
        <f>IF(ISBLANK(INDEX('Policy Characteristics'!A:A,MATCH($C936,'Policy Characteristics'!$C:$C,0))),"",INDEX('Policy Characteristics'!A:A,MATCH($C936,'Policy Characteristics'!$C:$C,0)))</f>
        <v>Agriculture, Land Use, and Forestry</v>
      </c>
      <c r="B936" s="427" t="str">
        <f>IF(ISBLANK(INDEX('Policy Characteristics'!B:B,MATCH($C936,'Policy Characteristics'!$C:$C,0))),"",INDEX('Policy Characteristics'!B:B,MATCH($C936,'Policy Characteristics'!$C:$C,0)))</f>
        <v>Peatland Restoration</v>
      </c>
      <c r="C936" s="432" t="s">
        <v>453</v>
      </c>
      <c r="D936" s="53"/>
      <c r="E936" s="53"/>
      <c r="F936" s="53"/>
      <c r="G936" s="53"/>
      <c r="H936" s="54">
        <v>178</v>
      </c>
      <c r="I936" s="53" t="s">
        <v>46</v>
      </c>
      <c r="J936" s="429" t="str">
        <f>IF(ISBLANK(INDEX('Policy Characteristics'!D:D,MATCH($C936,'Policy Characteristics'!$C:$C,0))),"",INDEX('Policy Characteristics'!D:D,MATCH($C936,'Policy Characteristics'!$C:$C,0)))</f>
        <v>Peatland Restoration</v>
      </c>
      <c r="K936" s="427" t="str">
        <f>IF(ISBLANK(INDEX('Policy Characteristics'!E:E,MATCH($C936,'Policy Characteristics'!$C:$C,0))),"",INDEX('Policy Characteristics'!E:E,MATCH($C936,'Policy Characteristics'!$C:$C,0)))</f>
        <v>land peatland restoration</v>
      </c>
      <c r="L936" s="450">
        <f>IF(ISBLANK(INDEX('Policy Characteristics'!F:F,MATCH($C936,'Policy Characteristics'!$C:$C,0))),"",INDEX('Policy Characteristics'!F:F,MATCH($C936,'Policy Characteristics'!$C:$C,0)))</f>
        <v>0</v>
      </c>
      <c r="M936" s="450">
        <f>IF(ISBLANK(INDEX('Policy Characteristics'!G:G,MATCH($C936,'Policy Characteristics'!$C:$C,0))),"",INDEX('Policy Characteristics'!G:G,MATCH($C936,'Policy Characteristics'!$C:$C,0)))</f>
        <v>1</v>
      </c>
      <c r="N936" s="450">
        <f>IF(ISBLANK(INDEX('Policy Characteristics'!H:H,MATCH($C936,'Policy Characteristics'!$C:$C,0))),"",INDEX('Policy Characteristics'!H:H,MATCH($C936,'Policy Characteristics'!$C:$C,0)))</f>
        <v>0.01</v>
      </c>
      <c r="O936" s="427" t="str">
        <f>IF(ISBLANK(INDEX('Policy Characteristics'!I:I,MATCH($C936,'Policy Characteristics'!$C:$C,0))),"",INDEX('Policy Characteristics'!I:I,MATCH($C936,'Policy Characteristics'!$C:$C,0)))</f>
        <v>% of potential achieved</v>
      </c>
      <c r="P936" s="427" t="str">
        <f>IF(ISBLANK(INDEX('Policy Characteristics'!J:J,MATCH($C936,'Policy Characteristics'!$C:$C,0))),"",INDEX('Policy Characteristics'!J:J,MATCH($C936,'Policy Characteristics'!$C:$C,0)))</f>
        <v/>
      </c>
      <c r="Q936" s="427" t="str">
        <f>IF(ISBLANK(INDEX('Policy Characteristics'!K:K,MATCH($C936,'Policy Characteristics'!$C:$C,0))),"",INDEX('Policy Characteristics'!K:K,MATCH($C936,'Policy Characteristics'!$C:$C,0)))</f>
        <v/>
      </c>
      <c r="R936" s="427" t="str">
        <f>IF(ISBLANK(INDEX('Policy Characteristics'!L:L,MATCH($C936,'Policy Characteristics'!$C:$C,0))),"",INDEX('Policy Characteristics'!L:L,MATCH($C936,'Policy Characteristics'!$C:$C,0)))</f>
        <v>peatland-restoration.html</v>
      </c>
    </row>
    <row r="937" spans="1:18" x14ac:dyDescent="0.75">
      <c r="A937" s="427" t="str">
        <f>IF(ISBLANK(INDEX('Policy Characteristics'!A:A,MATCH($C937,'Policy Characteristics'!$C:$C,0))),"",INDEX('Policy Characteristics'!A:A,MATCH($C937,'Policy Characteristics'!$C:$C,0)))</f>
        <v>Agriculture, Land Use, and Forestry</v>
      </c>
      <c r="B937" s="427" t="str">
        <f>IF(ISBLANK(INDEX('Policy Characteristics'!B:B,MATCH($C937,'Policy Characteristics'!$C:$C,0))),"",INDEX('Policy Characteristics'!B:B,MATCH($C937,'Policy Characteristics'!$C:$C,0)))</f>
        <v>Shift to Non-Animal Products</v>
      </c>
      <c r="C937" s="432" t="s">
        <v>2525</v>
      </c>
      <c r="D937" s="53"/>
      <c r="E937" s="53"/>
      <c r="F937" s="53"/>
      <c r="G937" s="53"/>
      <c r="H937" s="54">
        <v>434</v>
      </c>
      <c r="I937" s="53" t="s">
        <v>45</v>
      </c>
      <c r="J937" s="429" t="str">
        <f>IF(ISBLANK(INDEX('Policy Characteristics'!D:D,MATCH($C937,'Policy Characteristics'!$C:$C,0))),"",INDEX('Policy Characteristics'!D:D,MATCH($C937,'Policy Characteristics'!$C:$C,0)))</f>
        <v>Shift to Non-Animal Products</v>
      </c>
      <c r="K937" s="427" t="str">
        <f>IF(ISBLANK(INDEX('Policy Characteristics'!E:E,MATCH($C937,'Policy Characteristics'!$C:$C,0))),"",INDEX('Policy Characteristics'!E:E,MATCH($C937,'Policy Characteristics'!$C:$C,0)))</f>
        <v>indst shift to nonanimal products</v>
      </c>
      <c r="L937" s="450">
        <f>IF(ISBLANK(INDEX('Policy Characteristics'!F:F,MATCH($C937,'Policy Characteristics'!$C:$C,0))),"",INDEX('Policy Characteristics'!F:F,MATCH($C937,'Policy Characteristics'!$C:$C,0)))</f>
        <v>0</v>
      </c>
      <c r="M937" s="450">
        <f>IF(ISBLANK(INDEX('Policy Characteristics'!G:G,MATCH($C937,'Policy Characteristics'!$C:$C,0))),"",INDEX('Policy Characteristics'!G:G,MATCH($C937,'Policy Characteristics'!$C:$C,0)))</f>
        <v>1</v>
      </c>
      <c r="N937" s="450">
        <f>IF(ISBLANK(INDEX('Policy Characteristics'!H:H,MATCH($C937,'Policy Characteristics'!$C:$C,0))),"",INDEX('Policy Characteristics'!H:H,MATCH($C937,'Policy Characteristics'!$C:$C,0)))</f>
        <v>0.01</v>
      </c>
      <c r="O937" s="427" t="str">
        <f>IF(ISBLANK(INDEX('Policy Characteristics'!I:I,MATCH($C937,'Policy Characteristics'!$C:$C,0))),"",INDEX('Policy Characteristics'!I:I,MATCH($C937,'Policy Characteristics'!$C:$C,0)))</f>
        <v>% reduction in animal products</v>
      </c>
      <c r="P937" s="427" t="str">
        <f>IF(ISBLANK(INDEX('Policy Characteristics'!J:J,MATCH($C937,'Policy Characteristics'!$C:$C,0))),"",INDEX('Policy Characteristics'!J:J,MATCH($C937,'Policy Characteristics'!$C:$C,0)))</f>
        <v>**Description:**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v>
      </c>
      <c r="Q937" s="427" t="str">
        <f>IF(ISBLANK(INDEX('Policy Characteristics'!K:K,MATCH($C937,'Policy Characteristics'!$C:$C,0))),"",INDEX('Policy Characteristics'!K:K,MATCH($C937,'Policy Characteristics'!$C:$C,0)))</f>
        <v/>
      </c>
      <c r="R937" s="427" t="str">
        <f>IF(ISBLANK(INDEX('Policy Characteristics'!L:L,MATCH($C937,'Policy Characteristics'!$C:$C,0))),"",INDEX('Policy Characteristics'!L:L,MATCH($C937,'Policy Characteristics'!$C:$C,0)))</f>
        <v>shift-to-non-animal-products.html</v>
      </c>
    </row>
    <row r="938" spans="1:18" s="2" customFormat="1" x14ac:dyDescent="0.75">
      <c r="A938" s="427" t="str">
        <f>IF(ISBLANK(INDEX('Policy Characteristics'!A:A,MATCH($C938,'Policy Characteristics'!$C:$C,0))),"",INDEX('Policy Characteristics'!A:A,MATCH($C938,'Policy Characteristics'!$C:$C,0)))</f>
        <v>District Heat and Hydrogen</v>
      </c>
      <c r="B938" s="427" t="str">
        <f>IF(ISBLANK(INDEX('Policy Characteristics'!B:B,MATCH($C938,'Policy Characteristics'!$C:$C,0))),"",INDEX('Policy Characteristics'!B:B,MATCH($C938,'Policy Characteristics'!$C:$C,0)))</f>
        <v>Use CHP for District Heat</v>
      </c>
      <c r="C938" s="430" t="s">
        <v>304</v>
      </c>
      <c r="D938" s="9"/>
      <c r="E938" s="9"/>
      <c r="F938" s="9"/>
      <c r="G938" s="9"/>
      <c r="H938" s="54">
        <v>68</v>
      </c>
      <c r="I938" s="9" t="s">
        <v>45</v>
      </c>
      <c r="J938" s="429" t="str">
        <f>IF(ISBLANK(INDEX('Policy Characteristics'!D:D,MATCH($C938,'Policy Characteristics'!$C:$C,0))),"",INDEX('Policy Characteristics'!D:D,MATCH($C938,'Policy Characteristics'!$C:$C,0)))</f>
        <v>District Heat CHP</v>
      </c>
      <c r="K938" s="427" t="str">
        <f>IF(ISBLANK(INDEX('Policy Characteristics'!E:E,MATCH($C938,'Policy Characteristics'!$C:$C,0))),"",INDEX('Policy Characteristics'!E:E,MATCH($C938,'Policy Characteristics'!$C:$C,0)))</f>
        <v>heat convert heat to CHP</v>
      </c>
      <c r="L938" s="450">
        <f>IF(ISBLANK(INDEX('Policy Characteristics'!F:F,MATCH($C938,'Policy Characteristics'!$C:$C,0))),"",INDEX('Policy Characteristics'!F:F,MATCH($C938,'Policy Characteristics'!$C:$C,0)))</f>
        <v>0</v>
      </c>
      <c r="M938" s="450">
        <f>IF(ISBLANK(INDEX('Policy Characteristics'!G:G,MATCH($C938,'Policy Characteristics'!$C:$C,0))),"",INDEX('Policy Characteristics'!G:G,MATCH($C938,'Policy Characteristics'!$C:$C,0)))</f>
        <v>1</v>
      </c>
      <c r="N938" s="450">
        <f>IF(ISBLANK(INDEX('Policy Characteristics'!H:H,MATCH($C938,'Policy Characteristics'!$C:$C,0))),"",INDEX('Policy Characteristics'!H:H,MATCH($C938,'Policy Characteristics'!$C:$C,0)))</f>
        <v>0.01</v>
      </c>
      <c r="O938" s="427" t="str">
        <f>IF(ISBLANK(INDEX('Policy Characteristics'!I:I,MATCH($C938,'Policy Characteristics'!$C:$C,0))),"",INDEX('Policy Characteristics'!I:I,MATCH($C938,'Policy Characteristics'!$C:$C,0)))</f>
        <v>% non-CHP heat converted</v>
      </c>
      <c r="P938" s="427" t="str">
        <f>IF(ISBLANK(INDEX('Policy Characteristics'!J:J,MATCH($C938,'Policy Characteristics'!$C:$C,0))),"",INDEX('Policy Characteristics'!J:J,MATCH($C938,'Policy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v>
      </c>
      <c r="Q938" s="427" t="str">
        <f>IF(ISBLANK(INDEX('Policy Characteristics'!K:K,MATCH($C938,'Policy Characteristics'!$C:$C,0))),"",INDEX('Policy Characteristics'!K:K,MATCH($C938,'Policy Characteristics'!$C:$C,0)))</f>
        <v>district-heating.html#chp</v>
      </c>
      <c r="R938" s="427" t="str">
        <f>IF(ISBLANK(INDEX('Policy Characteristics'!L:L,MATCH($C938,'Policy Characteristics'!$C:$C,0))),"",INDEX('Policy Characteristics'!L:L,MATCH($C938,'Policy Characteristics'!$C:$C,0)))</f>
        <v>convert-non-chp-heat-production.html</v>
      </c>
    </row>
    <row r="939" spans="1:18" s="2" customFormat="1" x14ac:dyDescent="0.75">
      <c r="A939" s="427" t="str">
        <f>IF(ISBLANK(INDEX('Policy Characteristics'!A:A,MATCH($C939,'Policy Characteristics'!$C:$C,0))),"",INDEX('Policy Characteristics'!A:A,MATCH($C939,'Policy Characteristics'!$C:$C,0)))</f>
        <v>District Heat and Hydrogen</v>
      </c>
      <c r="B939" s="427" t="str">
        <f>IF(ISBLANK(INDEX('Policy Characteristics'!B:B,MATCH($C939,'Policy Characteristics'!$C:$C,0))),"",INDEX('Policy Characteristics'!B:B,MATCH($C939,'Policy Characteristics'!$C:$C,0)))</f>
        <v>Produce District Heat with Hydrogen</v>
      </c>
      <c r="C939" s="430" t="s">
        <v>2870</v>
      </c>
      <c r="D939" s="9"/>
      <c r="E939" s="9"/>
      <c r="F939" s="9"/>
      <c r="G939" s="9"/>
      <c r="H939" s="54">
        <v>176</v>
      </c>
      <c r="I939" s="9" t="s">
        <v>45</v>
      </c>
      <c r="J939" s="429" t="str">
        <f>IF(ISBLANK(INDEX('Policy Characteristics'!D:D,MATCH($C939,'Policy Characteristics'!$C:$C,0))),"",INDEX('Policy Characteristics'!D:D,MATCH($C939,'Policy Characteristics'!$C:$C,0)))</f>
        <v>District Heat Fuel Switching</v>
      </c>
      <c r="K939" s="427" t="str">
        <f>IF(ISBLANK(INDEX('Policy Characteristics'!E:E,MATCH($C939,'Policy Characteristics'!$C:$C,0))),"",INDEX('Policy Characteristics'!E:E,MATCH($C939,'Policy Characteristics'!$C:$C,0)))</f>
        <v>heat fuel type shifting</v>
      </c>
      <c r="L939" s="450">
        <f>IF(ISBLANK(INDEX('Policy Characteristics'!F:F,MATCH($C939,'Policy Characteristics'!$C:$C,0))),"",INDEX('Policy Characteristics'!F:F,MATCH($C939,'Policy Characteristics'!$C:$C,0)))</f>
        <v>0</v>
      </c>
      <c r="M939" s="450">
        <f>IF(ISBLANK(INDEX('Policy Characteristics'!G:G,MATCH($C939,'Policy Characteristics'!$C:$C,0))),"",INDEX('Policy Characteristics'!G:G,MATCH($C939,'Policy Characteristics'!$C:$C,0)))</f>
        <v>1</v>
      </c>
      <c r="N939" s="450">
        <f>IF(ISBLANK(INDEX('Policy Characteristics'!H:H,MATCH($C939,'Policy Characteristics'!$C:$C,0))),"",INDEX('Policy Characteristics'!H:H,MATCH($C939,'Policy Characteristics'!$C:$C,0)))</f>
        <v>0.01</v>
      </c>
      <c r="O939" s="427" t="str">
        <f>IF(ISBLANK(INDEX('Policy Characteristics'!I:I,MATCH($C939,'Policy Characteristics'!$C:$C,0))),"",INDEX('Policy Characteristics'!I:I,MATCH($C939,'Policy Characteristics'!$C:$C,0)))</f>
        <v>% of fuel use</v>
      </c>
      <c r="P939" s="427" t="str">
        <f>IF(ISBLANK(INDEX('Policy Characteristics'!J:J,MATCH($C939,'Policy Characteristics'!$C:$C,0))),"",INDEX('Policy Characteristics'!J:J,MATCH($C939,'Policy Characteristics'!$C:$C,0)))</f>
        <v>**Description:**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v>
      </c>
      <c r="Q939" s="427" t="str">
        <f>IF(ISBLANK(INDEX('Policy Characteristics'!K:K,MATCH($C939,'Policy Characteristics'!$C:$C,0))),"",INDEX('Policy Characteristics'!K:K,MATCH($C939,'Policy Characteristics'!$C:$C,0)))</f>
        <v>district-heating.html#convert-coal</v>
      </c>
      <c r="R939" s="427" t="str">
        <f>IF(ISBLANK(INDEX('Policy Characteristics'!L:L,MATCH($C939,'Policy Characteristics'!$C:$C,0))),"",INDEX('Policy Characteristics'!L:L,MATCH($C939,'Policy Characteristics'!$C:$C,0)))</f>
        <v>district-heat-fuel-switching.html</v>
      </c>
    </row>
    <row r="940" spans="1:18" s="2" customFormat="1" x14ac:dyDescent="0.75">
      <c r="A940" s="427" t="str">
        <f>IF(ISBLANK(INDEX('Policy Characteristics'!A:A,MATCH($C940,'Policy Characteristics'!$C:$C,0))),"",INDEX('Policy Characteristics'!A:A,MATCH($C940,'Policy Characteristics'!$C:$C,0)))</f>
        <v>District Heat and Hydrogen</v>
      </c>
      <c r="B940" s="427" t="str">
        <f>IF(ISBLANK(INDEX('Policy Characteristics'!B:B,MATCH($C940,'Policy Characteristics'!$C:$C,0))),"",INDEX('Policy Characteristics'!B:B,MATCH($C940,'Policy Characteristics'!$C:$C,0)))</f>
        <v>Shift Hydrogen Production to Electrolysis</v>
      </c>
      <c r="C940" s="430" t="s">
        <v>2569</v>
      </c>
      <c r="D940" s="9"/>
      <c r="E940" s="9"/>
      <c r="F940" s="9"/>
      <c r="G940" s="9"/>
      <c r="H940" s="54">
        <v>450</v>
      </c>
      <c r="I940" s="9" t="s">
        <v>45</v>
      </c>
      <c r="J940" s="429" t="str">
        <f>IF(ISBLANK(INDEX('Policy Characteristics'!D:D,MATCH($C940,'Policy Characteristics'!$C:$C,0))),"",INDEX('Policy Characteristics'!D:D,MATCH($C940,'Policy Characteristics'!$C:$C,0)))</f>
        <v>Hydrogen Electrolysis</v>
      </c>
      <c r="K940" s="427" t="str">
        <f>IF(ISBLANK(INDEX('Policy Characteristics'!E:E,MATCH($C940,'Policy Characteristics'!$C:$C,0))),"",INDEX('Policy Characteristics'!E:E,MATCH($C940,'Policy Characteristics'!$C:$C,0)))</f>
        <v>hydgn shift production pathways</v>
      </c>
      <c r="L940" s="450">
        <f>IF(ISBLANK(INDEX('Policy Characteristics'!F:F,MATCH($C940,'Policy Characteristics'!$C:$C,0))),"",INDEX('Policy Characteristics'!F:F,MATCH($C940,'Policy Characteristics'!$C:$C,0)))</f>
        <v>0</v>
      </c>
      <c r="M940" s="450">
        <f>IF(ISBLANK(INDEX('Policy Characteristics'!G:G,MATCH($C940,'Policy Characteristics'!$C:$C,0))),"",INDEX('Policy Characteristics'!G:G,MATCH($C940,'Policy Characteristics'!$C:$C,0)))</f>
        <v>1</v>
      </c>
      <c r="N940" s="450">
        <f>IF(ISBLANK(INDEX('Policy Characteristics'!H:H,MATCH($C940,'Policy Characteristics'!$C:$C,0))),"",INDEX('Policy Characteristics'!H:H,MATCH($C940,'Policy Characteristics'!$C:$C,0)))</f>
        <v>0.01</v>
      </c>
      <c r="O940" s="427" t="str">
        <f>IF(ISBLANK(INDEX('Policy Characteristics'!I:I,MATCH($C940,'Policy Characteristics'!$C:$C,0))),"",INDEX('Policy Characteristics'!I:I,MATCH($C940,'Policy Characteristics'!$C:$C,0)))</f>
        <v>% of hydrogen production</v>
      </c>
      <c r="P940" s="427" t="str">
        <f>IF(ISBLANK(INDEX('Policy Characteristics'!J:J,MATCH($C940,'Policy Characteristics'!$C:$C,0))),"",INDEX('Policy Characteristics'!J:J,MATCH($C940,'Policy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v>
      </c>
      <c r="Q940" s="427" t="str">
        <f>IF(ISBLANK(INDEX('Policy Characteristics'!K:K,MATCH($C940,'Policy Characteristics'!$C:$C,0))),"",INDEX('Policy Characteristics'!K:K,MATCH($C940,'Policy Characteristics'!$C:$C,0)))</f>
        <v/>
      </c>
      <c r="R940" s="427" t="str">
        <f>IF(ISBLANK(INDEX('Policy Characteristics'!L:L,MATCH($C940,'Policy Characteristics'!$C:$C,0))),"",INDEX('Policy Characteristics'!L:L,MATCH($C940,'Policy Characteristics'!$C:$C,0)))</f>
        <v>switch-hydrogen-production-pathway.html</v>
      </c>
    </row>
    <row r="941" spans="1:18" s="5" customFormat="1" x14ac:dyDescent="0.75">
      <c r="A941" s="427" t="str">
        <f>IF(ISBLANK(INDEX('Policy Characteristics'!A:A,MATCH($C941,'Policy Characteristics'!$C:$C,0))),"",INDEX('Policy Characteristics'!A:A,MATCH($C941,'Policy Characteristics'!$C:$C,0)))</f>
        <v>Cross-Sector</v>
      </c>
      <c r="B941" s="427" t="str">
        <f>IF(ISBLANK(INDEX('Policy Characteristics'!B:B,MATCH($C941,'Policy Characteristics'!$C:$C,0))),"",INDEX('Policy Characteristics'!B:B,MATCH($C941,'Policy Characteristics'!$C:$C,0)))</f>
        <v>Carbon Price</v>
      </c>
      <c r="C941" s="432" t="s">
        <v>2494</v>
      </c>
      <c r="D941" s="53" t="s">
        <v>352</v>
      </c>
      <c r="E941" s="53"/>
      <c r="F941" s="53" t="s">
        <v>356</v>
      </c>
      <c r="G941" s="53"/>
      <c r="H941" s="54">
        <v>171</v>
      </c>
      <c r="I941" s="53" t="s">
        <v>45</v>
      </c>
      <c r="J941" s="429" t="str">
        <f>IF(ISBLANK(INDEX('Policy Characteristics'!D:D,MATCH($C941,'Policy Characteristics'!$C:$C,0))),"",INDEX('Policy Characteristics'!D:D,MATCH($C941,'Policy Characteristics'!$C:$C,0)))</f>
        <v>Carbon Price</v>
      </c>
      <c r="K941" s="427" t="str">
        <f>IF(ISBLANK(INDEX('Policy Characteristics'!E:E,MATCH($C941,'Policy Characteristics'!$C:$C,0))),"",INDEX('Policy Characteristics'!E:E,MATCH($C941,'Policy Characteristics'!$C:$C,0)))</f>
        <v>cross carbon tax</v>
      </c>
      <c r="L941" s="427">
        <f>IF(ISBLANK(INDEX('Policy Characteristics'!F:F,MATCH($C941,'Policy Characteristics'!$C:$C,0))),"",INDEX('Policy Characteristics'!F:F,MATCH($C941,'Policy Characteristics'!$C:$C,0)))</f>
        <v>0</v>
      </c>
      <c r="M941" s="427">
        <f>IF(ISBLANK(INDEX('Policy Characteristics'!G:G,MATCH($C941,'Policy Characteristics'!$C:$C,0))),"",INDEX('Policy Characteristics'!G:G,MATCH($C941,'Policy Characteristics'!$C:$C,0)))</f>
        <v>300</v>
      </c>
      <c r="N941" s="427">
        <f>IF(ISBLANK(INDEX('Policy Characteristics'!H:H,MATCH($C941,'Policy Characteristics'!$C:$C,0))),"",INDEX('Policy Characteristics'!H:H,MATCH($C941,'Policy Characteristics'!$C:$C,0)))</f>
        <v>5</v>
      </c>
      <c r="O941" s="427" t="str">
        <f>IF(ISBLANK(INDEX('Policy Characteristics'!I:I,MATCH($C941,'Policy Characteristics'!$C:$C,0))),"",INDEX('Policy Characteristics'!I:I,MATCH($C941,'Policy Characteristics'!$C:$C,0)))</f>
        <v>€/metric ton CO2e</v>
      </c>
      <c r="P941" s="427" t="str">
        <f>IF(ISBLANK(INDEX('Policy Characteristics'!J:J,MATCH($C941,'Policy Characteristics'!$C:$C,0))),"",INDEX('Policy Characteristics'!J:J,MATCH($C941,'Policy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1" s="427" t="str">
        <f>IF(ISBLANK(INDEX('Policy Characteristics'!K:K,MATCH($C941,'Policy Characteristics'!$C:$C,0))),"",INDEX('Policy Characteristics'!K:K,MATCH($C941,'Policy Characteristics'!$C:$C,0)))</f>
        <v>fuels.html#carbon-tax</v>
      </c>
      <c r="R941" s="427" t="str">
        <f>IF(ISBLANK(INDEX('Policy Characteristics'!L:L,MATCH($C941,'Policy Characteristics'!$C:$C,0))),"",INDEX('Policy Characteristics'!L:L,MATCH($C941,'Policy Characteristics'!$C:$C,0)))</f>
        <v>carbon-tax.html</v>
      </c>
    </row>
    <row r="942" spans="1:18" s="5" customFormat="1" x14ac:dyDescent="0.75">
      <c r="A942" s="427" t="str">
        <f>IF(ISBLANK(INDEX('Policy Characteristics'!A:A,MATCH($C942,'Policy Characteristics'!$C:$C,0))),"",INDEX('Policy Characteristics'!A:A,MATCH($C942,'Policy Characteristics'!$C:$C,0)))</f>
        <v>Cross-Sector</v>
      </c>
      <c r="B942" s="427" t="str">
        <f>IF(ISBLANK(INDEX('Policy Characteristics'!B:B,MATCH($C942,'Policy Characteristics'!$C:$C,0))),"",INDEX('Policy Characteristics'!B:B,MATCH($C942,'Policy Characteristics'!$C:$C,0)))</f>
        <v>Carbon Price</v>
      </c>
      <c r="C942" s="431" t="str">
        <f t="shared" ref="C942" si="47">C$941</f>
        <v>Additional Carbon Tax Rate</v>
      </c>
      <c r="D942" s="53" t="s">
        <v>360</v>
      </c>
      <c r="E942" s="53"/>
      <c r="F942" s="53" t="s">
        <v>361</v>
      </c>
      <c r="G942" s="53"/>
      <c r="H942" s="54">
        <v>172</v>
      </c>
      <c r="I942" s="53" t="s">
        <v>45</v>
      </c>
      <c r="J942" s="429" t="str">
        <f>IF(ISBLANK(INDEX('Policy Characteristics'!D:D,MATCH($C942,'Policy Characteristics'!$C:$C,0))),"",INDEX('Policy Characteristics'!D:D,MATCH($C942,'Policy Characteristics'!$C:$C,0)))</f>
        <v>Carbon Price</v>
      </c>
      <c r="K942" s="427" t="str">
        <f>IF(ISBLANK(INDEX('Policy Characteristics'!E:E,MATCH($C942,'Policy Characteristics'!$C:$C,0))),"",INDEX('Policy Characteristics'!E:E,MATCH($C942,'Policy Characteristics'!$C:$C,0)))</f>
        <v>cross carbon tax</v>
      </c>
      <c r="L942" s="427">
        <f>IF(ISBLANK(INDEX('Policy Characteristics'!F:F,MATCH($C942,'Policy Characteristics'!$C:$C,0))),"",INDEX('Policy Characteristics'!F:F,MATCH($C942,'Policy Characteristics'!$C:$C,0)))</f>
        <v>0</v>
      </c>
      <c r="M942" s="427">
        <f>IF(ISBLANK(INDEX('Policy Characteristics'!G:G,MATCH($C942,'Policy Characteristics'!$C:$C,0))),"",INDEX('Policy Characteristics'!G:G,MATCH($C942,'Policy Characteristics'!$C:$C,0)))</f>
        <v>300</v>
      </c>
      <c r="N942" s="427">
        <f>IF(ISBLANK(INDEX('Policy Characteristics'!H:H,MATCH($C942,'Policy Characteristics'!$C:$C,0))),"",INDEX('Policy Characteristics'!H:H,MATCH($C942,'Policy Characteristics'!$C:$C,0)))</f>
        <v>5</v>
      </c>
      <c r="O942" s="427" t="str">
        <f>IF(ISBLANK(INDEX('Policy Characteristics'!I:I,MATCH($C942,'Policy Characteristics'!$C:$C,0))),"",INDEX('Policy Characteristics'!I:I,MATCH($C942,'Policy Characteristics'!$C:$C,0)))</f>
        <v>€/metric ton CO2e</v>
      </c>
      <c r="P942" s="427" t="str">
        <f>IF(ISBLANK(INDEX('Policy Characteristics'!J:J,MATCH($C942,'Policy Characteristics'!$C:$C,0))),"",INDEX('Policy Characteristics'!J:J,MATCH($C942,'Policy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2" s="427" t="str">
        <f>IF(ISBLANK(INDEX('Policy Characteristics'!K:K,MATCH($C942,'Policy Characteristics'!$C:$C,0))),"",INDEX('Policy Characteristics'!K:K,MATCH($C942,'Policy Characteristics'!$C:$C,0)))</f>
        <v>fuels.html#carbon-tax</v>
      </c>
      <c r="R942" s="427" t="str">
        <f>IF(ISBLANK(INDEX('Policy Characteristics'!L:L,MATCH($C942,'Policy Characteristics'!$C:$C,0))),"",INDEX('Policy Characteristics'!L:L,MATCH($C942,'Policy Characteristics'!$C:$C,0)))</f>
        <v>carbon-tax.html</v>
      </c>
    </row>
    <row r="943" spans="1:18" s="5" customFormat="1" x14ac:dyDescent="0.75">
      <c r="A943" s="427" t="str">
        <f>IF(ISBLANK(INDEX('Policy Characteristics'!A:A,MATCH($C943,'Policy Characteristics'!$C:$C,0))),"",INDEX('Policy Characteristics'!A:A,MATCH($C943,'Policy Characteristics'!$C:$C,0)))</f>
        <v>Cross-Sector</v>
      </c>
      <c r="B943" s="427" t="str">
        <f>IF(ISBLANK(INDEX('Policy Characteristics'!B:B,MATCH($C943,'Policy Characteristics'!$C:$C,0))),"",INDEX('Policy Characteristics'!B:B,MATCH($C943,'Policy Characteristics'!$C:$C,0)))</f>
        <v>Carbon Price</v>
      </c>
      <c r="C943" s="431" t="str">
        <f t="shared" ref="C943:C946" si="48">C$941</f>
        <v>Additional Carbon Tax Rate</v>
      </c>
      <c r="D943" s="53" t="s">
        <v>354</v>
      </c>
      <c r="E943" s="53"/>
      <c r="F943" s="53" t="s">
        <v>358</v>
      </c>
      <c r="G943" s="53"/>
      <c r="H943" s="54">
        <v>173</v>
      </c>
      <c r="I943" s="53" t="s">
        <v>45</v>
      </c>
      <c r="J943" s="429" t="str">
        <f>IF(ISBLANK(INDEX('Policy Characteristics'!D:D,MATCH($C943,'Policy Characteristics'!$C:$C,0))),"",INDEX('Policy Characteristics'!D:D,MATCH($C943,'Policy Characteristics'!$C:$C,0)))</f>
        <v>Carbon Price</v>
      </c>
      <c r="K943" s="427" t="str">
        <f>IF(ISBLANK(INDEX('Policy Characteristics'!E:E,MATCH($C943,'Policy Characteristics'!$C:$C,0))),"",INDEX('Policy Characteristics'!E:E,MATCH($C943,'Policy Characteristics'!$C:$C,0)))</f>
        <v>cross carbon tax</v>
      </c>
      <c r="L943" s="427">
        <f>IF(ISBLANK(INDEX('Policy Characteristics'!F:F,MATCH($C943,'Policy Characteristics'!$C:$C,0))),"",INDEX('Policy Characteristics'!F:F,MATCH($C943,'Policy Characteristics'!$C:$C,0)))</f>
        <v>0</v>
      </c>
      <c r="M943" s="427">
        <f>IF(ISBLANK(INDEX('Policy Characteristics'!G:G,MATCH($C943,'Policy Characteristics'!$C:$C,0))),"",INDEX('Policy Characteristics'!G:G,MATCH($C943,'Policy Characteristics'!$C:$C,0)))</f>
        <v>300</v>
      </c>
      <c r="N943" s="427">
        <f>IF(ISBLANK(INDEX('Policy Characteristics'!H:H,MATCH($C943,'Policy Characteristics'!$C:$C,0))),"",INDEX('Policy Characteristics'!H:H,MATCH($C943,'Policy Characteristics'!$C:$C,0)))</f>
        <v>5</v>
      </c>
      <c r="O943" s="427" t="str">
        <f>IF(ISBLANK(INDEX('Policy Characteristics'!I:I,MATCH($C943,'Policy Characteristics'!$C:$C,0))),"",INDEX('Policy Characteristics'!I:I,MATCH($C943,'Policy Characteristics'!$C:$C,0)))</f>
        <v>€/metric ton CO2e</v>
      </c>
      <c r="P943" s="427" t="str">
        <f>IF(ISBLANK(INDEX('Policy Characteristics'!J:J,MATCH($C943,'Policy Characteristics'!$C:$C,0))),"",INDEX('Policy Characteristics'!J:J,MATCH($C943,'Policy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3" s="427" t="str">
        <f>IF(ISBLANK(INDEX('Policy Characteristics'!K:K,MATCH($C943,'Policy Characteristics'!$C:$C,0))),"",INDEX('Policy Characteristics'!K:K,MATCH($C943,'Policy Characteristics'!$C:$C,0)))</f>
        <v>fuels.html#carbon-tax</v>
      </c>
      <c r="R943" s="427" t="str">
        <f>IF(ISBLANK(INDEX('Policy Characteristics'!L:L,MATCH($C943,'Policy Characteristics'!$C:$C,0))),"",INDEX('Policy Characteristics'!L:L,MATCH($C943,'Policy Characteristics'!$C:$C,0)))</f>
        <v>carbon-tax.html</v>
      </c>
    </row>
    <row r="944" spans="1:18" s="5" customFormat="1" x14ac:dyDescent="0.75">
      <c r="A944" s="427" t="str">
        <f>IF(ISBLANK(INDEX('Policy Characteristics'!A:A,MATCH($C944,'Policy Characteristics'!$C:$C,0))),"",INDEX('Policy Characteristics'!A:A,MATCH($C944,'Policy Characteristics'!$C:$C,0)))</f>
        <v>Cross-Sector</v>
      </c>
      <c r="B944" s="427" t="str">
        <f>IF(ISBLANK(INDEX('Policy Characteristics'!B:B,MATCH($C944,'Policy Characteristics'!$C:$C,0))),"",INDEX('Policy Characteristics'!B:B,MATCH($C944,'Policy Characteristics'!$C:$C,0)))</f>
        <v>Carbon Price</v>
      </c>
      <c r="C944" s="431" t="str">
        <f t="shared" si="48"/>
        <v>Additional Carbon Tax Rate</v>
      </c>
      <c r="D944" s="53" t="s">
        <v>355</v>
      </c>
      <c r="E944" s="53"/>
      <c r="F944" s="53" t="s">
        <v>359</v>
      </c>
      <c r="G944" s="53"/>
      <c r="H944" s="54">
        <v>174</v>
      </c>
      <c r="I944" s="53" t="s">
        <v>45</v>
      </c>
      <c r="J944" s="429" t="str">
        <f>IF(ISBLANK(INDEX('Policy Characteristics'!D:D,MATCH($C944,'Policy Characteristics'!$C:$C,0))),"",INDEX('Policy Characteristics'!D:D,MATCH($C944,'Policy Characteristics'!$C:$C,0)))</f>
        <v>Carbon Price</v>
      </c>
      <c r="K944" s="427" t="str">
        <f>IF(ISBLANK(INDEX('Policy Characteristics'!E:E,MATCH($C944,'Policy Characteristics'!$C:$C,0))),"",INDEX('Policy Characteristics'!E:E,MATCH($C944,'Policy Characteristics'!$C:$C,0)))</f>
        <v>cross carbon tax</v>
      </c>
      <c r="L944" s="427">
        <f>IF(ISBLANK(INDEX('Policy Characteristics'!F:F,MATCH($C944,'Policy Characteristics'!$C:$C,0))),"",INDEX('Policy Characteristics'!F:F,MATCH($C944,'Policy Characteristics'!$C:$C,0)))</f>
        <v>0</v>
      </c>
      <c r="M944" s="427">
        <f>IF(ISBLANK(INDEX('Policy Characteristics'!G:G,MATCH($C944,'Policy Characteristics'!$C:$C,0))),"",INDEX('Policy Characteristics'!G:G,MATCH($C944,'Policy Characteristics'!$C:$C,0)))</f>
        <v>300</v>
      </c>
      <c r="N944" s="427">
        <f>IF(ISBLANK(INDEX('Policy Characteristics'!H:H,MATCH($C944,'Policy Characteristics'!$C:$C,0))),"",INDEX('Policy Characteristics'!H:H,MATCH($C944,'Policy Characteristics'!$C:$C,0)))</f>
        <v>5</v>
      </c>
      <c r="O944" s="427" t="str">
        <f>IF(ISBLANK(INDEX('Policy Characteristics'!I:I,MATCH($C944,'Policy Characteristics'!$C:$C,0))),"",INDEX('Policy Characteristics'!I:I,MATCH($C944,'Policy Characteristics'!$C:$C,0)))</f>
        <v>€/metric ton CO2e</v>
      </c>
      <c r="P944" s="427" t="str">
        <f>IF(ISBLANK(INDEX('Policy Characteristics'!J:J,MATCH($C944,'Policy Characteristics'!$C:$C,0))),"",INDEX('Policy Characteristics'!J:J,MATCH($C944,'Policy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4" s="427" t="str">
        <f>IF(ISBLANK(INDEX('Policy Characteristics'!K:K,MATCH($C944,'Policy Characteristics'!$C:$C,0))),"",INDEX('Policy Characteristics'!K:K,MATCH($C944,'Policy Characteristics'!$C:$C,0)))</f>
        <v>fuels.html#carbon-tax</v>
      </c>
      <c r="R944" s="427" t="str">
        <f>IF(ISBLANK(INDEX('Policy Characteristics'!L:L,MATCH($C944,'Policy Characteristics'!$C:$C,0))),"",INDEX('Policy Characteristics'!L:L,MATCH($C944,'Policy Characteristics'!$C:$C,0)))</f>
        <v>carbon-tax.html</v>
      </c>
    </row>
    <row r="945" spans="1:18" s="5" customFormat="1" x14ac:dyDescent="0.75">
      <c r="A945" s="427" t="str">
        <f>IF(ISBLANK(INDEX('Policy Characteristics'!A:A,MATCH($C945,'Policy Characteristics'!$C:$C,0))),"",INDEX('Policy Characteristics'!A:A,MATCH($C945,'Policy Characteristics'!$C:$C,0)))</f>
        <v>Cross-Sector</v>
      </c>
      <c r="B945" s="427" t="str">
        <f>IF(ISBLANK(INDEX('Policy Characteristics'!B:B,MATCH($C945,'Policy Characteristics'!$C:$C,0))),"",INDEX('Policy Characteristics'!B:B,MATCH($C945,'Policy Characteristics'!$C:$C,0)))</f>
        <v>Carbon Price</v>
      </c>
      <c r="C945" s="431" t="str">
        <f t="shared" si="48"/>
        <v>Additional Carbon Tax Rate</v>
      </c>
      <c r="D945" s="53" t="s">
        <v>353</v>
      </c>
      <c r="E945" s="53"/>
      <c r="F945" s="53" t="s">
        <v>357</v>
      </c>
      <c r="G945" s="53"/>
      <c r="H945" s="54">
        <v>175</v>
      </c>
      <c r="I945" s="53" t="s">
        <v>45</v>
      </c>
      <c r="J945" s="429" t="str">
        <f>IF(ISBLANK(INDEX('Policy Characteristics'!D:D,MATCH($C945,'Policy Characteristics'!$C:$C,0))),"",INDEX('Policy Characteristics'!D:D,MATCH($C945,'Policy Characteristics'!$C:$C,0)))</f>
        <v>Carbon Price</v>
      </c>
      <c r="K945" s="427" t="str">
        <f>IF(ISBLANK(INDEX('Policy Characteristics'!E:E,MATCH($C945,'Policy Characteristics'!$C:$C,0))),"",INDEX('Policy Characteristics'!E:E,MATCH($C945,'Policy Characteristics'!$C:$C,0)))</f>
        <v>cross carbon tax</v>
      </c>
      <c r="L945" s="427">
        <f>IF(ISBLANK(INDEX('Policy Characteristics'!F:F,MATCH($C945,'Policy Characteristics'!$C:$C,0))),"",INDEX('Policy Characteristics'!F:F,MATCH($C945,'Policy Characteristics'!$C:$C,0)))</f>
        <v>0</v>
      </c>
      <c r="M945" s="427">
        <f>IF(ISBLANK(INDEX('Policy Characteristics'!G:G,MATCH($C945,'Policy Characteristics'!$C:$C,0))),"",INDEX('Policy Characteristics'!G:G,MATCH($C945,'Policy Characteristics'!$C:$C,0)))</f>
        <v>300</v>
      </c>
      <c r="N945" s="427">
        <f>IF(ISBLANK(INDEX('Policy Characteristics'!H:H,MATCH($C945,'Policy Characteristics'!$C:$C,0))),"",INDEX('Policy Characteristics'!H:H,MATCH($C945,'Policy Characteristics'!$C:$C,0)))</f>
        <v>5</v>
      </c>
      <c r="O945" s="427" t="str">
        <f>IF(ISBLANK(INDEX('Policy Characteristics'!I:I,MATCH($C945,'Policy Characteristics'!$C:$C,0))),"",INDEX('Policy Characteristics'!I:I,MATCH($C945,'Policy Characteristics'!$C:$C,0)))</f>
        <v>€/metric ton CO2e</v>
      </c>
      <c r="P945" s="427" t="str">
        <f>IF(ISBLANK(INDEX('Policy Characteristics'!J:J,MATCH($C945,'Policy Characteristics'!$C:$C,0))),"",INDEX('Policy Characteristics'!J:J,MATCH($C945,'Policy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5" s="427" t="str">
        <f>IF(ISBLANK(INDEX('Policy Characteristics'!K:K,MATCH($C945,'Policy Characteristics'!$C:$C,0))),"",INDEX('Policy Characteristics'!K:K,MATCH($C945,'Policy Characteristics'!$C:$C,0)))</f>
        <v>fuels.html#carbon-tax</v>
      </c>
      <c r="R945" s="427" t="str">
        <f>IF(ISBLANK(INDEX('Policy Characteristics'!L:L,MATCH($C945,'Policy Characteristics'!$C:$C,0))),"",INDEX('Policy Characteristics'!L:L,MATCH($C945,'Policy Characteristics'!$C:$C,0)))</f>
        <v>carbon-tax.html</v>
      </c>
    </row>
    <row r="946" spans="1:18" s="5" customFormat="1" x14ac:dyDescent="0.75">
      <c r="A946" s="427" t="str">
        <f>IF(ISBLANK(INDEX('Policy Characteristics'!A:A,MATCH($C946,'Policy Characteristics'!$C:$C,0))),"",INDEX('Policy Characteristics'!A:A,MATCH($C946,'Policy Characteristics'!$C:$C,0)))</f>
        <v>Cross-Sector</v>
      </c>
      <c r="B946" s="427" t="str">
        <f>IF(ISBLANK(INDEX('Policy Characteristics'!B:B,MATCH($C946,'Policy Characteristics'!$C:$C,0))),"",INDEX('Policy Characteristics'!B:B,MATCH($C946,'Policy Characteristics'!$C:$C,0)))</f>
        <v>Carbon Price</v>
      </c>
      <c r="C946" s="431" t="str">
        <f t="shared" si="48"/>
        <v>Additional Carbon Tax Rate</v>
      </c>
      <c r="D946" s="53" t="s">
        <v>2587</v>
      </c>
      <c r="E946" s="53"/>
      <c r="F946" s="53" t="s">
        <v>3028</v>
      </c>
      <c r="G946" s="53"/>
      <c r="H946" s="54">
        <v>544</v>
      </c>
      <c r="I946" s="53" t="s">
        <v>45</v>
      </c>
      <c r="J946" s="429" t="str">
        <f>IF(ISBLANK(INDEX('Policy Characteristics'!D:D,MATCH($C946,'Policy Characteristics'!$C:$C,0))),"",INDEX('Policy Characteristics'!D:D,MATCH($C946,'Policy Characteristics'!$C:$C,0)))</f>
        <v>Carbon Price</v>
      </c>
      <c r="K946" s="427" t="str">
        <f>IF(ISBLANK(INDEX('Policy Characteristics'!E:E,MATCH($C946,'Policy Characteristics'!$C:$C,0))),"",INDEX('Policy Characteristics'!E:E,MATCH($C946,'Policy Characteristics'!$C:$C,0)))</f>
        <v>cross carbon tax</v>
      </c>
      <c r="L946" s="427">
        <f>IF(ISBLANK(INDEX('Policy Characteristics'!F:F,MATCH($C946,'Policy Characteristics'!$C:$C,0))),"",INDEX('Policy Characteristics'!F:F,MATCH($C946,'Policy Characteristics'!$C:$C,0)))</f>
        <v>0</v>
      </c>
      <c r="M946" s="427">
        <f>IF(ISBLANK(INDEX('Policy Characteristics'!G:G,MATCH($C946,'Policy Characteristics'!$C:$C,0))),"",INDEX('Policy Characteristics'!G:G,MATCH($C946,'Policy Characteristics'!$C:$C,0)))</f>
        <v>300</v>
      </c>
      <c r="N946" s="427">
        <f>IF(ISBLANK(INDEX('Policy Characteristics'!H:H,MATCH($C946,'Policy Characteristics'!$C:$C,0))),"",INDEX('Policy Characteristics'!H:H,MATCH($C946,'Policy Characteristics'!$C:$C,0)))</f>
        <v>5</v>
      </c>
      <c r="O946" s="427" t="str">
        <f>IF(ISBLANK(INDEX('Policy Characteristics'!I:I,MATCH($C946,'Policy Characteristics'!$C:$C,0))),"",INDEX('Policy Characteristics'!I:I,MATCH($C946,'Policy Characteristics'!$C:$C,0)))</f>
        <v>€/metric ton CO2e</v>
      </c>
      <c r="P946" s="427" t="str">
        <f>IF(ISBLANK(INDEX('Policy Characteristics'!J:J,MATCH($C946,'Policy Characteristics'!$C:$C,0))),"",INDEX('Policy Characteristics'!J:J,MATCH($C946,'Policy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6" s="427" t="str">
        <f>IF(ISBLANK(INDEX('Policy Characteristics'!K:K,MATCH($C946,'Policy Characteristics'!$C:$C,0))),"",INDEX('Policy Characteristics'!K:K,MATCH($C946,'Policy Characteristics'!$C:$C,0)))</f>
        <v>fuels.html#carbon-tax</v>
      </c>
      <c r="R946" s="427" t="str">
        <f>IF(ISBLANK(INDEX('Policy Characteristics'!L:L,MATCH($C946,'Policy Characteristics'!$C:$C,0))),"",INDEX('Policy Characteristics'!L:L,MATCH($C946,'Policy Characteristics'!$C:$C,0)))</f>
        <v>carbon-tax.html</v>
      </c>
    </row>
    <row r="947" spans="1:18" s="5" customFormat="1" x14ac:dyDescent="0.75">
      <c r="A947" s="427" t="str">
        <f>IF(ISBLANK(INDEX('Policy Characteristics'!A:A,MATCH($C947,'Policy Characteristics'!$C:$C,0))),"",INDEX('Policy Characteristics'!A:A,MATCH($C947,'Policy Characteristics'!$C:$C,0)))</f>
        <v>Cross-Sector</v>
      </c>
      <c r="B947" s="427" t="str">
        <f>IF(ISBLANK(INDEX('Policy Characteristics'!B:B,MATCH($C947,'Policy Characteristics'!$C:$C,0))),"",INDEX('Policy Characteristics'!B:B,MATCH($C947,'Policy Characteristics'!$C:$C,0)))</f>
        <v>End Existing Subsidies</v>
      </c>
      <c r="C947" s="432" t="s">
        <v>148</v>
      </c>
      <c r="D947" s="53" t="s">
        <v>54</v>
      </c>
      <c r="E947" s="53"/>
      <c r="F947" s="53" t="s">
        <v>98</v>
      </c>
      <c r="G947" s="53"/>
      <c r="H947" s="54">
        <v>706</v>
      </c>
      <c r="I947" s="9" t="s">
        <v>46</v>
      </c>
      <c r="J947" s="429" t="str">
        <f>IF(ISBLANK(INDEX('Policy Characteristics'!D:D,MATCH($C947,'Policy Characteristics'!$C:$C,0))),"",INDEX('Policy Characteristics'!D:D,MATCH($C947,'Policy Characteristics'!$C:$C,0)))</f>
        <v>End Existing Subsidies</v>
      </c>
      <c r="K947" s="427" t="str">
        <f>IF(ISBLANK(INDEX('Policy Characteristics'!E:E,MATCH($C947,'Policy Characteristics'!$C:$C,0))),"",INDEX('Policy Characteristics'!E:E,MATCH($C947,'Policy Characteristics'!$C:$C,0)))</f>
        <v>cross reduce BAU subsidies</v>
      </c>
      <c r="L947" s="450">
        <f>IF(ISBLANK(INDEX('Policy Characteristics'!F:F,MATCH($C947,'Policy Characteristics'!$C:$C,0))),"",INDEX('Policy Characteristics'!F:F,MATCH($C947,'Policy Characteristics'!$C:$C,0)))</f>
        <v>0</v>
      </c>
      <c r="M947" s="450">
        <f>IF(ISBLANK(INDEX('Policy Characteristics'!G:G,MATCH($C947,'Policy Characteristics'!$C:$C,0))),"",INDEX('Policy Characteristics'!G:G,MATCH($C947,'Policy Characteristics'!$C:$C,0)))</f>
        <v>1</v>
      </c>
      <c r="N947" s="450">
        <f>IF(ISBLANK(INDEX('Policy Characteristics'!H:H,MATCH($C947,'Policy Characteristics'!$C:$C,0))),"",INDEX('Policy Characteristics'!H:H,MATCH($C947,'Policy Characteristics'!$C:$C,0)))</f>
        <v>0.01</v>
      </c>
      <c r="O947" s="427" t="str">
        <f>IF(ISBLANK(INDEX('Policy Characteristics'!I:I,MATCH($C947,'Policy Characteristics'!$C:$C,0))),"",INDEX('Policy Characteristics'!I:I,MATCH($C947,'Policy Characteristics'!$C:$C,0)))</f>
        <v>% reduction in BAU subsidies</v>
      </c>
      <c r="P947" s="427" t="str">
        <f>IF(ISBLANK(INDEX('Policy Characteristics'!J:J,MATCH($C947,'Policy Characteristics'!$C:$C,0))),"",INDEX('Policy Characteristics'!J:J,MATCH($C947,'Policy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7" s="427" t="str">
        <f>IF(ISBLANK(INDEX('Policy Characteristics'!K:K,MATCH($C947,'Policy Characteristics'!$C:$C,0))),"",INDEX('Policy Characteristics'!K:K,MATCH($C947,'Policy Characteristics'!$C:$C,0)))</f>
        <v>fuels.html#end-subsidies</v>
      </c>
      <c r="R947" s="427" t="str">
        <f>IF(ISBLANK(INDEX('Policy Characteristics'!L:L,MATCH($C947,'Policy Characteristics'!$C:$C,0))),"",INDEX('Policy Characteristics'!L:L,MATCH($C947,'Policy Characteristics'!$C:$C,0)))</f>
        <v>end-existing-subsidies.html</v>
      </c>
    </row>
    <row r="948" spans="1:18" s="5" customFormat="1" x14ac:dyDescent="0.75">
      <c r="A948" s="427" t="str">
        <f>IF(ISBLANK(INDEX('Policy Characteristics'!A:A,MATCH($C948,'Policy Characteristics'!$C:$C,0))),"",INDEX('Policy Characteristics'!A:A,MATCH($C948,'Policy Characteristics'!$C:$C,0)))</f>
        <v>Cross-Sector</v>
      </c>
      <c r="B948" s="427" t="str">
        <f>IF(ISBLANK(INDEX('Policy Characteristics'!B:B,MATCH($C948,'Policy Characteristics'!$C:$C,0))),"",INDEX('Policy Characteristics'!B:B,MATCH($C948,'Policy Characteristics'!$C:$C,0)))</f>
        <v>End Existing Subsidies</v>
      </c>
      <c r="C948" s="431" t="str">
        <f t="shared" ref="C948:C963" si="49">C$947</f>
        <v>Percent Reduction in BAU Subsidies</v>
      </c>
      <c r="D948" s="9" t="s">
        <v>470</v>
      </c>
      <c r="E948" s="53"/>
      <c r="F948" s="9" t="s">
        <v>467</v>
      </c>
      <c r="G948" s="53"/>
      <c r="H948" s="54">
        <v>69</v>
      </c>
      <c r="I948" s="9" t="s">
        <v>46</v>
      </c>
      <c r="J948" s="429" t="str">
        <f>IF(ISBLANK(INDEX('Policy Characteristics'!D:D,MATCH($C948,'Policy Characteristics'!$C:$C,0))),"",INDEX('Policy Characteristics'!D:D,MATCH($C948,'Policy Characteristics'!$C:$C,0)))</f>
        <v>End Existing Subsidies</v>
      </c>
      <c r="K948" s="427" t="str">
        <f>IF(ISBLANK(INDEX('Policy Characteristics'!E:E,MATCH($C948,'Policy Characteristics'!$C:$C,0))),"",INDEX('Policy Characteristics'!E:E,MATCH($C948,'Policy Characteristics'!$C:$C,0)))</f>
        <v>cross reduce BAU subsidies</v>
      </c>
      <c r="L948" s="450">
        <f>IF(ISBLANK(INDEX('Policy Characteristics'!F:F,MATCH($C948,'Policy Characteristics'!$C:$C,0))),"",INDEX('Policy Characteristics'!F:F,MATCH($C948,'Policy Characteristics'!$C:$C,0)))</f>
        <v>0</v>
      </c>
      <c r="M948" s="450">
        <f>IF(ISBLANK(INDEX('Policy Characteristics'!G:G,MATCH($C948,'Policy Characteristics'!$C:$C,0))),"",INDEX('Policy Characteristics'!G:G,MATCH($C948,'Policy Characteristics'!$C:$C,0)))</f>
        <v>1</v>
      </c>
      <c r="N948" s="450">
        <f>IF(ISBLANK(INDEX('Policy Characteristics'!H:H,MATCH($C948,'Policy Characteristics'!$C:$C,0))),"",INDEX('Policy Characteristics'!H:H,MATCH($C948,'Policy Characteristics'!$C:$C,0)))</f>
        <v>0.01</v>
      </c>
      <c r="O948" s="427" t="str">
        <f>IF(ISBLANK(INDEX('Policy Characteristics'!I:I,MATCH($C948,'Policy Characteristics'!$C:$C,0))),"",INDEX('Policy Characteristics'!I:I,MATCH($C948,'Policy Characteristics'!$C:$C,0)))</f>
        <v>% reduction in BAU subsidies</v>
      </c>
      <c r="P948" s="427" t="str">
        <f>IF(ISBLANK(INDEX('Policy Characteristics'!J:J,MATCH($C948,'Policy Characteristics'!$C:$C,0))),"",INDEX('Policy Characteristics'!J:J,MATCH($C948,'Policy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8" s="427" t="str">
        <f>IF(ISBLANK(INDEX('Policy Characteristics'!K:K,MATCH($C948,'Policy Characteristics'!$C:$C,0))),"",INDEX('Policy Characteristics'!K:K,MATCH($C948,'Policy Characteristics'!$C:$C,0)))</f>
        <v>fuels.html#end-subsidies</v>
      </c>
      <c r="R948" s="427" t="str">
        <f>IF(ISBLANK(INDEX('Policy Characteristics'!L:L,MATCH($C948,'Policy Characteristics'!$C:$C,0))),"",INDEX('Policy Characteristics'!L:L,MATCH($C948,'Policy Characteristics'!$C:$C,0)))</f>
        <v>end-existing-subsidies.html</v>
      </c>
    </row>
    <row r="949" spans="1:18" s="5" customFormat="1" x14ac:dyDescent="0.75">
      <c r="A949" s="427" t="str">
        <f>IF(ISBLANK(INDEX('Policy Characteristics'!A:A,MATCH($C949,'Policy Characteristics'!$C:$C,0))),"",INDEX('Policy Characteristics'!A:A,MATCH($C949,'Policy Characteristics'!$C:$C,0)))</f>
        <v>Cross-Sector</v>
      </c>
      <c r="B949" s="427" t="str">
        <f>IF(ISBLANK(INDEX('Policy Characteristics'!B:B,MATCH($C949,'Policy Characteristics'!$C:$C,0))),"",INDEX('Policy Characteristics'!B:B,MATCH($C949,'Policy Characteristics'!$C:$C,0)))</f>
        <v>End Existing Subsidies</v>
      </c>
      <c r="C949" s="431" t="str">
        <f t="shared" si="49"/>
        <v>Percent Reduction in BAU Subsidies</v>
      </c>
      <c r="D949" s="9" t="s">
        <v>48</v>
      </c>
      <c r="E949" s="53"/>
      <c r="F949" s="9" t="s">
        <v>92</v>
      </c>
      <c r="G949" s="53"/>
      <c r="H949" s="54">
        <v>70</v>
      </c>
      <c r="I949" s="9" t="s">
        <v>46</v>
      </c>
      <c r="J949" s="429" t="str">
        <f>IF(ISBLANK(INDEX('Policy Characteristics'!D:D,MATCH($C949,'Policy Characteristics'!$C:$C,0))),"",INDEX('Policy Characteristics'!D:D,MATCH($C949,'Policy Characteristics'!$C:$C,0)))</f>
        <v>End Existing Subsidies</v>
      </c>
      <c r="K949" s="427" t="str">
        <f>IF(ISBLANK(INDEX('Policy Characteristics'!E:E,MATCH($C949,'Policy Characteristics'!$C:$C,0))),"",INDEX('Policy Characteristics'!E:E,MATCH($C949,'Policy Characteristics'!$C:$C,0)))</f>
        <v>cross reduce BAU subsidies</v>
      </c>
      <c r="L949" s="450">
        <f>IF(ISBLANK(INDEX('Policy Characteristics'!F:F,MATCH($C949,'Policy Characteristics'!$C:$C,0))),"",INDEX('Policy Characteristics'!F:F,MATCH($C949,'Policy Characteristics'!$C:$C,0)))</f>
        <v>0</v>
      </c>
      <c r="M949" s="450">
        <f>IF(ISBLANK(INDEX('Policy Characteristics'!G:G,MATCH($C949,'Policy Characteristics'!$C:$C,0))),"",INDEX('Policy Characteristics'!G:G,MATCH($C949,'Policy Characteristics'!$C:$C,0)))</f>
        <v>1</v>
      </c>
      <c r="N949" s="450">
        <f>IF(ISBLANK(INDEX('Policy Characteristics'!H:H,MATCH($C949,'Policy Characteristics'!$C:$C,0))),"",INDEX('Policy Characteristics'!H:H,MATCH($C949,'Policy Characteristics'!$C:$C,0)))</f>
        <v>0.01</v>
      </c>
      <c r="O949" s="427" t="str">
        <f>IF(ISBLANK(INDEX('Policy Characteristics'!I:I,MATCH($C949,'Policy Characteristics'!$C:$C,0))),"",INDEX('Policy Characteristics'!I:I,MATCH($C949,'Policy Characteristics'!$C:$C,0)))</f>
        <v>% reduction in BAU subsidies</v>
      </c>
      <c r="P949" s="427" t="str">
        <f>IF(ISBLANK(INDEX('Policy Characteristics'!J:J,MATCH($C949,'Policy Characteristics'!$C:$C,0))),"",INDEX('Policy Characteristics'!J:J,MATCH($C949,'Policy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9" s="427" t="str">
        <f>IF(ISBLANK(INDEX('Policy Characteristics'!K:K,MATCH($C949,'Policy Characteristics'!$C:$C,0))),"",INDEX('Policy Characteristics'!K:K,MATCH($C949,'Policy Characteristics'!$C:$C,0)))</f>
        <v>fuels.html#end-subsidies</v>
      </c>
      <c r="R949" s="427" t="str">
        <f>IF(ISBLANK(INDEX('Policy Characteristics'!L:L,MATCH($C949,'Policy Characteristics'!$C:$C,0))),"",INDEX('Policy Characteristics'!L:L,MATCH($C949,'Policy Characteristics'!$C:$C,0)))</f>
        <v>end-existing-subsidies.html</v>
      </c>
    </row>
    <row r="950" spans="1:18" s="5" customFormat="1" x14ac:dyDescent="0.75">
      <c r="A950" s="427" t="str">
        <f>IF(ISBLANK(INDEX('Policy Characteristics'!A:A,MATCH($C950,'Policy Characteristics'!$C:$C,0))),"",INDEX('Policy Characteristics'!A:A,MATCH($C950,'Policy Characteristics'!$C:$C,0)))</f>
        <v>Cross-Sector</v>
      </c>
      <c r="B950" s="427" t="str">
        <f>IF(ISBLANK(INDEX('Policy Characteristics'!B:B,MATCH($C950,'Policy Characteristics'!$C:$C,0))),"",INDEX('Policy Characteristics'!B:B,MATCH($C950,'Policy Characteristics'!$C:$C,0)))</f>
        <v>End Existing Subsidies</v>
      </c>
      <c r="C950" s="431" t="str">
        <f t="shared" si="49"/>
        <v>Percent Reduction in BAU Subsidies</v>
      </c>
      <c r="D950" s="9" t="s">
        <v>49</v>
      </c>
      <c r="E950" s="53"/>
      <c r="F950" s="9" t="s">
        <v>93</v>
      </c>
      <c r="G950" s="53"/>
      <c r="H950" s="54">
        <v>71</v>
      </c>
      <c r="I950" s="9" t="s">
        <v>46</v>
      </c>
      <c r="J950" s="429" t="str">
        <f>IF(ISBLANK(INDEX('Policy Characteristics'!D:D,MATCH($C950,'Policy Characteristics'!$C:$C,0))),"",INDEX('Policy Characteristics'!D:D,MATCH($C950,'Policy Characteristics'!$C:$C,0)))</f>
        <v>End Existing Subsidies</v>
      </c>
      <c r="K950" s="427" t="str">
        <f>IF(ISBLANK(INDEX('Policy Characteristics'!E:E,MATCH($C950,'Policy Characteristics'!$C:$C,0))),"",INDEX('Policy Characteristics'!E:E,MATCH($C950,'Policy Characteristics'!$C:$C,0)))</f>
        <v>cross reduce BAU subsidies</v>
      </c>
      <c r="L950" s="450">
        <f>IF(ISBLANK(INDEX('Policy Characteristics'!F:F,MATCH($C950,'Policy Characteristics'!$C:$C,0))),"",INDEX('Policy Characteristics'!F:F,MATCH($C950,'Policy Characteristics'!$C:$C,0)))</f>
        <v>0</v>
      </c>
      <c r="M950" s="450">
        <f>IF(ISBLANK(INDEX('Policy Characteristics'!G:G,MATCH($C950,'Policy Characteristics'!$C:$C,0))),"",INDEX('Policy Characteristics'!G:G,MATCH($C950,'Policy Characteristics'!$C:$C,0)))</f>
        <v>1</v>
      </c>
      <c r="N950" s="450">
        <f>IF(ISBLANK(INDEX('Policy Characteristics'!H:H,MATCH($C950,'Policy Characteristics'!$C:$C,0))),"",INDEX('Policy Characteristics'!H:H,MATCH($C950,'Policy Characteristics'!$C:$C,0)))</f>
        <v>0.01</v>
      </c>
      <c r="O950" s="427" t="str">
        <f>IF(ISBLANK(INDEX('Policy Characteristics'!I:I,MATCH($C950,'Policy Characteristics'!$C:$C,0))),"",INDEX('Policy Characteristics'!I:I,MATCH($C950,'Policy Characteristics'!$C:$C,0)))</f>
        <v>% reduction in BAU subsidies</v>
      </c>
      <c r="P950" s="427" t="str">
        <f>IF(ISBLANK(INDEX('Policy Characteristics'!J:J,MATCH($C950,'Policy Characteristics'!$C:$C,0))),"",INDEX('Policy Characteristics'!J:J,MATCH($C950,'Policy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0" s="427" t="str">
        <f>IF(ISBLANK(INDEX('Policy Characteristics'!K:K,MATCH($C950,'Policy Characteristics'!$C:$C,0))),"",INDEX('Policy Characteristics'!K:K,MATCH($C950,'Policy Characteristics'!$C:$C,0)))</f>
        <v>fuels.html#end-subsidies</v>
      </c>
      <c r="R950" s="427" t="str">
        <f>IF(ISBLANK(INDEX('Policy Characteristics'!L:L,MATCH($C950,'Policy Characteristics'!$C:$C,0))),"",INDEX('Policy Characteristics'!L:L,MATCH($C950,'Policy Characteristics'!$C:$C,0)))</f>
        <v>end-existing-subsidies.html</v>
      </c>
    </row>
    <row r="951" spans="1:18" s="5" customFormat="1" x14ac:dyDescent="0.75">
      <c r="A951" s="427" t="str">
        <f>IF(ISBLANK(INDEX('Policy Characteristics'!A:A,MATCH($C951,'Policy Characteristics'!$C:$C,0))),"",INDEX('Policy Characteristics'!A:A,MATCH($C951,'Policy Characteristics'!$C:$C,0)))</f>
        <v>Cross-Sector</v>
      </c>
      <c r="B951" s="427" t="str">
        <f>IF(ISBLANK(INDEX('Policy Characteristics'!B:B,MATCH($C951,'Policy Characteristics'!$C:$C,0))),"",INDEX('Policy Characteristics'!B:B,MATCH($C951,'Policy Characteristics'!$C:$C,0)))</f>
        <v>End Existing Subsidies</v>
      </c>
      <c r="C951" s="431" t="str">
        <f t="shared" si="49"/>
        <v>Percent Reduction in BAU Subsidies</v>
      </c>
      <c r="D951" s="9" t="s">
        <v>50</v>
      </c>
      <c r="E951" s="53"/>
      <c r="F951" s="9" t="s">
        <v>94</v>
      </c>
      <c r="G951" s="53"/>
      <c r="H951" s="54">
        <v>72</v>
      </c>
      <c r="I951" s="9" t="s">
        <v>46</v>
      </c>
      <c r="J951" s="429" t="str">
        <f>IF(ISBLANK(INDEX('Policy Characteristics'!D:D,MATCH($C951,'Policy Characteristics'!$C:$C,0))),"",INDEX('Policy Characteristics'!D:D,MATCH($C951,'Policy Characteristics'!$C:$C,0)))</f>
        <v>End Existing Subsidies</v>
      </c>
      <c r="K951" s="427" t="str">
        <f>IF(ISBLANK(INDEX('Policy Characteristics'!E:E,MATCH($C951,'Policy Characteristics'!$C:$C,0))),"",INDEX('Policy Characteristics'!E:E,MATCH($C951,'Policy Characteristics'!$C:$C,0)))</f>
        <v>cross reduce BAU subsidies</v>
      </c>
      <c r="L951" s="450">
        <f>IF(ISBLANK(INDEX('Policy Characteristics'!F:F,MATCH($C951,'Policy Characteristics'!$C:$C,0))),"",INDEX('Policy Characteristics'!F:F,MATCH($C951,'Policy Characteristics'!$C:$C,0)))</f>
        <v>0</v>
      </c>
      <c r="M951" s="450">
        <f>IF(ISBLANK(INDEX('Policy Characteristics'!G:G,MATCH($C951,'Policy Characteristics'!$C:$C,0))),"",INDEX('Policy Characteristics'!G:G,MATCH($C951,'Policy Characteristics'!$C:$C,0)))</f>
        <v>1</v>
      </c>
      <c r="N951" s="450">
        <f>IF(ISBLANK(INDEX('Policy Characteristics'!H:H,MATCH($C951,'Policy Characteristics'!$C:$C,0))),"",INDEX('Policy Characteristics'!H:H,MATCH($C951,'Policy Characteristics'!$C:$C,0)))</f>
        <v>0.01</v>
      </c>
      <c r="O951" s="427" t="str">
        <f>IF(ISBLANK(INDEX('Policy Characteristics'!I:I,MATCH($C951,'Policy Characteristics'!$C:$C,0))),"",INDEX('Policy Characteristics'!I:I,MATCH($C951,'Policy Characteristics'!$C:$C,0)))</f>
        <v>% reduction in BAU subsidies</v>
      </c>
      <c r="P951" s="427" t="str">
        <f>IF(ISBLANK(INDEX('Policy Characteristics'!J:J,MATCH($C951,'Policy Characteristics'!$C:$C,0))),"",INDEX('Policy Characteristics'!J:J,MATCH($C951,'Policy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1" s="427" t="str">
        <f>IF(ISBLANK(INDEX('Policy Characteristics'!K:K,MATCH($C951,'Policy Characteristics'!$C:$C,0))),"",INDEX('Policy Characteristics'!K:K,MATCH($C951,'Policy Characteristics'!$C:$C,0)))</f>
        <v>fuels.html#end-subsidies</v>
      </c>
      <c r="R951" s="427" t="str">
        <f>IF(ISBLANK(INDEX('Policy Characteristics'!L:L,MATCH($C951,'Policy Characteristics'!$C:$C,0))),"",INDEX('Policy Characteristics'!L:L,MATCH($C951,'Policy Characteristics'!$C:$C,0)))</f>
        <v>end-existing-subsidies.html</v>
      </c>
    </row>
    <row r="952" spans="1:18" s="5" customFormat="1" x14ac:dyDescent="0.75">
      <c r="A952" s="427" t="str">
        <f>IF(ISBLANK(INDEX('Policy Characteristics'!A:A,MATCH($C952,'Policy Characteristics'!$C:$C,0))),"",INDEX('Policy Characteristics'!A:A,MATCH($C952,'Policy Characteristics'!$C:$C,0)))</f>
        <v>Cross-Sector</v>
      </c>
      <c r="B952" s="427" t="str">
        <f>IF(ISBLANK(INDEX('Policy Characteristics'!B:B,MATCH($C952,'Policy Characteristics'!$C:$C,0))),"",INDEX('Policy Characteristics'!B:B,MATCH($C952,'Policy Characteristics'!$C:$C,0)))</f>
        <v>End Existing Subsidies</v>
      </c>
      <c r="C952" s="431" t="str">
        <f t="shared" si="49"/>
        <v>Percent Reduction in BAU Subsidies</v>
      </c>
      <c r="D952" s="9" t="s">
        <v>51</v>
      </c>
      <c r="E952" s="53"/>
      <c r="F952" s="9" t="s">
        <v>472</v>
      </c>
      <c r="G952" s="53"/>
      <c r="H952" s="54">
        <v>73</v>
      </c>
      <c r="I952" s="9" t="s">
        <v>46</v>
      </c>
      <c r="J952" s="429" t="str">
        <f>IF(ISBLANK(INDEX('Policy Characteristics'!D:D,MATCH($C952,'Policy Characteristics'!$C:$C,0))),"",INDEX('Policy Characteristics'!D:D,MATCH($C952,'Policy Characteristics'!$C:$C,0)))</f>
        <v>End Existing Subsidies</v>
      </c>
      <c r="K952" s="427" t="str">
        <f>IF(ISBLANK(INDEX('Policy Characteristics'!E:E,MATCH($C952,'Policy Characteristics'!$C:$C,0))),"",INDEX('Policy Characteristics'!E:E,MATCH($C952,'Policy Characteristics'!$C:$C,0)))</f>
        <v>cross reduce BAU subsidies</v>
      </c>
      <c r="L952" s="450">
        <f>IF(ISBLANK(INDEX('Policy Characteristics'!F:F,MATCH($C952,'Policy Characteristics'!$C:$C,0))),"",INDEX('Policy Characteristics'!F:F,MATCH($C952,'Policy Characteristics'!$C:$C,0)))</f>
        <v>0</v>
      </c>
      <c r="M952" s="450">
        <f>IF(ISBLANK(INDEX('Policy Characteristics'!G:G,MATCH($C952,'Policy Characteristics'!$C:$C,0))),"",INDEX('Policy Characteristics'!G:G,MATCH($C952,'Policy Characteristics'!$C:$C,0)))</f>
        <v>1</v>
      </c>
      <c r="N952" s="450">
        <f>IF(ISBLANK(INDEX('Policy Characteristics'!H:H,MATCH($C952,'Policy Characteristics'!$C:$C,0))),"",INDEX('Policy Characteristics'!H:H,MATCH($C952,'Policy Characteristics'!$C:$C,0)))</f>
        <v>0.01</v>
      </c>
      <c r="O952" s="427" t="str">
        <f>IF(ISBLANK(INDEX('Policy Characteristics'!I:I,MATCH($C952,'Policy Characteristics'!$C:$C,0))),"",INDEX('Policy Characteristics'!I:I,MATCH($C952,'Policy Characteristics'!$C:$C,0)))</f>
        <v>% reduction in BAU subsidies</v>
      </c>
      <c r="P952" s="427" t="str">
        <f>IF(ISBLANK(INDEX('Policy Characteristics'!J:J,MATCH($C952,'Policy Characteristics'!$C:$C,0))),"",INDEX('Policy Characteristics'!J:J,MATCH($C952,'Policy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2" s="427" t="str">
        <f>IF(ISBLANK(INDEX('Policy Characteristics'!K:K,MATCH($C952,'Policy Characteristics'!$C:$C,0))),"",INDEX('Policy Characteristics'!K:K,MATCH($C952,'Policy Characteristics'!$C:$C,0)))</f>
        <v>fuels.html#end-subsidies</v>
      </c>
      <c r="R952" s="427" t="str">
        <f>IF(ISBLANK(INDEX('Policy Characteristics'!L:L,MATCH($C952,'Policy Characteristics'!$C:$C,0))),"",INDEX('Policy Characteristics'!L:L,MATCH($C952,'Policy Characteristics'!$C:$C,0)))</f>
        <v>end-existing-subsidies.html</v>
      </c>
    </row>
    <row r="953" spans="1:18" s="5" customFormat="1" x14ac:dyDescent="0.75">
      <c r="A953" s="427" t="str">
        <f>IF(ISBLANK(INDEX('Policy Characteristics'!A:A,MATCH($C953,'Policy Characteristics'!$C:$C,0))),"",INDEX('Policy Characteristics'!A:A,MATCH($C953,'Policy Characteristics'!$C:$C,0)))</f>
        <v>Cross-Sector</v>
      </c>
      <c r="B953" s="427" t="str">
        <f>IF(ISBLANK(INDEX('Policy Characteristics'!B:B,MATCH($C953,'Policy Characteristics'!$C:$C,0))),"",INDEX('Policy Characteristics'!B:B,MATCH($C953,'Policy Characteristics'!$C:$C,0)))</f>
        <v>End Existing Subsidies</v>
      </c>
      <c r="C953" s="431" t="str">
        <f t="shared" si="49"/>
        <v>Percent Reduction in BAU Subsidies</v>
      </c>
      <c r="D953" s="9" t="s">
        <v>52</v>
      </c>
      <c r="E953" s="53"/>
      <c r="F953" s="9" t="s">
        <v>99</v>
      </c>
      <c r="G953" s="53"/>
      <c r="H953" s="54">
        <v>74</v>
      </c>
      <c r="I953" s="9" t="s">
        <v>46</v>
      </c>
      <c r="J953" s="429" t="str">
        <f>IF(ISBLANK(INDEX('Policy Characteristics'!D:D,MATCH($C953,'Policy Characteristics'!$C:$C,0))),"",INDEX('Policy Characteristics'!D:D,MATCH($C953,'Policy Characteristics'!$C:$C,0)))</f>
        <v>End Existing Subsidies</v>
      </c>
      <c r="K953" s="427" t="str">
        <f>IF(ISBLANK(INDEX('Policy Characteristics'!E:E,MATCH($C953,'Policy Characteristics'!$C:$C,0))),"",INDEX('Policy Characteristics'!E:E,MATCH($C953,'Policy Characteristics'!$C:$C,0)))</f>
        <v>cross reduce BAU subsidies</v>
      </c>
      <c r="L953" s="450">
        <f>IF(ISBLANK(INDEX('Policy Characteristics'!F:F,MATCH($C953,'Policy Characteristics'!$C:$C,0))),"",INDEX('Policy Characteristics'!F:F,MATCH($C953,'Policy Characteristics'!$C:$C,0)))</f>
        <v>0</v>
      </c>
      <c r="M953" s="450">
        <f>IF(ISBLANK(INDEX('Policy Characteristics'!G:G,MATCH($C953,'Policy Characteristics'!$C:$C,0))),"",INDEX('Policy Characteristics'!G:G,MATCH($C953,'Policy Characteristics'!$C:$C,0)))</f>
        <v>1</v>
      </c>
      <c r="N953" s="450">
        <f>IF(ISBLANK(INDEX('Policy Characteristics'!H:H,MATCH($C953,'Policy Characteristics'!$C:$C,0))),"",INDEX('Policy Characteristics'!H:H,MATCH($C953,'Policy Characteristics'!$C:$C,0)))</f>
        <v>0.01</v>
      </c>
      <c r="O953" s="427" t="str">
        <f>IF(ISBLANK(INDEX('Policy Characteristics'!I:I,MATCH($C953,'Policy Characteristics'!$C:$C,0))),"",INDEX('Policy Characteristics'!I:I,MATCH($C953,'Policy Characteristics'!$C:$C,0)))</f>
        <v>% reduction in BAU subsidies</v>
      </c>
      <c r="P953" s="427" t="str">
        <f>IF(ISBLANK(INDEX('Policy Characteristics'!J:J,MATCH($C953,'Policy Characteristics'!$C:$C,0))),"",INDEX('Policy Characteristics'!J:J,MATCH($C953,'Policy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3" s="427" t="str">
        <f>IF(ISBLANK(INDEX('Policy Characteristics'!K:K,MATCH($C953,'Policy Characteristics'!$C:$C,0))),"",INDEX('Policy Characteristics'!K:K,MATCH($C953,'Policy Characteristics'!$C:$C,0)))</f>
        <v>fuels.html#end-subsidies</v>
      </c>
      <c r="R953" s="427" t="str">
        <f>IF(ISBLANK(INDEX('Policy Characteristics'!L:L,MATCH($C953,'Policy Characteristics'!$C:$C,0))),"",INDEX('Policy Characteristics'!L:L,MATCH($C953,'Policy Characteristics'!$C:$C,0)))</f>
        <v>end-existing-subsidies.html</v>
      </c>
    </row>
    <row r="954" spans="1:18" s="5" customFormat="1" x14ac:dyDescent="0.75">
      <c r="A954" s="427" t="str">
        <f>IF(ISBLANK(INDEX('Policy Characteristics'!A:A,MATCH($C954,'Policy Characteristics'!$C:$C,0))),"",INDEX('Policy Characteristics'!A:A,MATCH($C954,'Policy Characteristics'!$C:$C,0)))</f>
        <v>Cross-Sector</v>
      </c>
      <c r="B954" s="427" t="str">
        <f>IF(ISBLANK(INDEX('Policy Characteristics'!B:B,MATCH($C954,'Policy Characteristics'!$C:$C,0))),"",INDEX('Policy Characteristics'!B:B,MATCH($C954,'Policy Characteristics'!$C:$C,0)))</f>
        <v>End Existing Subsidies</v>
      </c>
      <c r="C954" s="431" t="str">
        <f t="shared" si="49"/>
        <v>Percent Reduction in BAU Subsidies</v>
      </c>
      <c r="D954" s="9" t="s">
        <v>53</v>
      </c>
      <c r="E954" s="53"/>
      <c r="F954" s="9" t="s">
        <v>97</v>
      </c>
      <c r="G954" s="53"/>
      <c r="H954" s="54">
        <v>707</v>
      </c>
      <c r="I954" s="9" t="s">
        <v>46</v>
      </c>
      <c r="J954" s="429" t="str">
        <f>IF(ISBLANK(INDEX('Policy Characteristics'!D:D,MATCH($C954,'Policy Characteristics'!$C:$C,0))),"",INDEX('Policy Characteristics'!D:D,MATCH($C954,'Policy Characteristics'!$C:$C,0)))</f>
        <v>End Existing Subsidies</v>
      </c>
      <c r="K954" s="427" t="str">
        <f>IF(ISBLANK(INDEX('Policy Characteristics'!E:E,MATCH($C954,'Policy Characteristics'!$C:$C,0))),"",INDEX('Policy Characteristics'!E:E,MATCH($C954,'Policy Characteristics'!$C:$C,0)))</f>
        <v>cross reduce BAU subsidies</v>
      </c>
      <c r="L954" s="450">
        <f>IF(ISBLANK(INDEX('Policy Characteristics'!F:F,MATCH($C954,'Policy Characteristics'!$C:$C,0))),"",INDEX('Policy Characteristics'!F:F,MATCH($C954,'Policy Characteristics'!$C:$C,0)))</f>
        <v>0</v>
      </c>
      <c r="M954" s="450">
        <f>IF(ISBLANK(INDEX('Policy Characteristics'!G:G,MATCH($C954,'Policy Characteristics'!$C:$C,0))),"",INDEX('Policy Characteristics'!G:G,MATCH($C954,'Policy Characteristics'!$C:$C,0)))</f>
        <v>1</v>
      </c>
      <c r="N954" s="450">
        <f>IF(ISBLANK(INDEX('Policy Characteristics'!H:H,MATCH($C954,'Policy Characteristics'!$C:$C,0))),"",INDEX('Policy Characteristics'!H:H,MATCH($C954,'Policy Characteristics'!$C:$C,0)))</f>
        <v>0.01</v>
      </c>
      <c r="O954" s="427" t="str">
        <f>IF(ISBLANK(INDEX('Policy Characteristics'!I:I,MATCH($C954,'Policy Characteristics'!$C:$C,0))),"",INDEX('Policy Characteristics'!I:I,MATCH($C954,'Policy Characteristics'!$C:$C,0)))</f>
        <v>% reduction in BAU subsidies</v>
      </c>
      <c r="P954" s="427" t="str">
        <f>IF(ISBLANK(INDEX('Policy Characteristics'!J:J,MATCH($C954,'Policy Characteristics'!$C:$C,0))),"",INDEX('Policy Characteristics'!J:J,MATCH($C954,'Policy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4" s="427" t="str">
        <f>IF(ISBLANK(INDEX('Policy Characteristics'!K:K,MATCH($C954,'Policy Characteristics'!$C:$C,0))),"",INDEX('Policy Characteristics'!K:K,MATCH($C954,'Policy Characteristics'!$C:$C,0)))</f>
        <v>fuels.html#end-subsidies</v>
      </c>
      <c r="R954" s="427" t="str">
        <f>IF(ISBLANK(INDEX('Policy Characteristics'!L:L,MATCH($C954,'Policy Characteristics'!$C:$C,0))),"",INDEX('Policy Characteristics'!L:L,MATCH($C954,'Policy Characteristics'!$C:$C,0)))</f>
        <v>end-existing-subsidies.html</v>
      </c>
    </row>
    <row r="955" spans="1:18" s="5" customFormat="1" x14ac:dyDescent="0.75">
      <c r="A955" s="427" t="str">
        <f>IF(ISBLANK(INDEX('Policy Characteristics'!A:A,MATCH($C955,'Policy Characteristics'!$C:$C,0))),"",INDEX('Policy Characteristics'!A:A,MATCH($C955,'Policy Characteristics'!$C:$C,0)))</f>
        <v>Cross-Sector</v>
      </c>
      <c r="B955" s="427" t="str">
        <f>IF(ISBLANK(INDEX('Policy Characteristics'!B:B,MATCH($C955,'Policy Characteristics'!$C:$C,0))),"",INDEX('Policy Characteristics'!B:B,MATCH($C955,'Policy Characteristics'!$C:$C,0)))</f>
        <v>End Existing Subsidies</v>
      </c>
      <c r="C955" s="431" t="str">
        <f t="shared" si="49"/>
        <v>Percent Reduction in BAU Subsidies</v>
      </c>
      <c r="D955" s="9" t="s">
        <v>55</v>
      </c>
      <c r="E955" s="53"/>
      <c r="F955" s="9" t="s">
        <v>100</v>
      </c>
      <c r="G955" s="53"/>
      <c r="H955" s="54">
        <v>75</v>
      </c>
      <c r="I955" s="9" t="s">
        <v>46</v>
      </c>
      <c r="J955" s="429" t="str">
        <f>IF(ISBLANK(INDEX('Policy Characteristics'!D:D,MATCH($C955,'Policy Characteristics'!$C:$C,0))),"",INDEX('Policy Characteristics'!D:D,MATCH($C955,'Policy Characteristics'!$C:$C,0)))</f>
        <v>End Existing Subsidies</v>
      </c>
      <c r="K955" s="427" t="str">
        <f>IF(ISBLANK(INDEX('Policy Characteristics'!E:E,MATCH($C955,'Policy Characteristics'!$C:$C,0))),"",INDEX('Policy Characteristics'!E:E,MATCH($C955,'Policy Characteristics'!$C:$C,0)))</f>
        <v>cross reduce BAU subsidies</v>
      </c>
      <c r="L955" s="450">
        <f>IF(ISBLANK(INDEX('Policy Characteristics'!F:F,MATCH($C955,'Policy Characteristics'!$C:$C,0))),"",INDEX('Policy Characteristics'!F:F,MATCH($C955,'Policy Characteristics'!$C:$C,0)))</f>
        <v>0</v>
      </c>
      <c r="M955" s="450">
        <f>IF(ISBLANK(INDEX('Policy Characteristics'!G:G,MATCH($C955,'Policy Characteristics'!$C:$C,0))),"",INDEX('Policy Characteristics'!G:G,MATCH($C955,'Policy Characteristics'!$C:$C,0)))</f>
        <v>1</v>
      </c>
      <c r="N955" s="450">
        <f>IF(ISBLANK(INDEX('Policy Characteristics'!H:H,MATCH($C955,'Policy Characteristics'!$C:$C,0))),"",INDEX('Policy Characteristics'!H:H,MATCH($C955,'Policy Characteristics'!$C:$C,0)))</f>
        <v>0.01</v>
      </c>
      <c r="O955" s="427" t="str">
        <f>IF(ISBLANK(INDEX('Policy Characteristics'!I:I,MATCH($C955,'Policy Characteristics'!$C:$C,0))),"",INDEX('Policy Characteristics'!I:I,MATCH($C955,'Policy Characteristics'!$C:$C,0)))</f>
        <v>% reduction in BAU subsidies</v>
      </c>
      <c r="P955" s="427" t="str">
        <f>IF(ISBLANK(INDEX('Policy Characteristics'!J:J,MATCH($C955,'Policy Characteristics'!$C:$C,0))),"",INDEX('Policy Characteristics'!J:J,MATCH($C955,'Policy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5" s="427" t="str">
        <f>IF(ISBLANK(INDEX('Policy Characteristics'!K:K,MATCH($C955,'Policy Characteristics'!$C:$C,0))),"",INDEX('Policy Characteristics'!K:K,MATCH($C955,'Policy Characteristics'!$C:$C,0)))</f>
        <v>fuels.html#end-subsidies</v>
      </c>
      <c r="R955" s="427" t="str">
        <f>IF(ISBLANK(INDEX('Policy Characteristics'!L:L,MATCH($C955,'Policy Characteristics'!$C:$C,0))),"",INDEX('Policy Characteristics'!L:L,MATCH($C955,'Policy Characteristics'!$C:$C,0)))</f>
        <v>end-existing-subsidies.html</v>
      </c>
    </row>
    <row r="956" spans="1:18" s="5" customFormat="1" x14ac:dyDescent="0.75">
      <c r="A956" s="427" t="str">
        <f>IF(ISBLANK(INDEX('Policy Characteristics'!A:A,MATCH($C956,'Policy Characteristics'!$C:$C,0))),"",INDEX('Policy Characteristics'!A:A,MATCH($C956,'Policy Characteristics'!$C:$C,0)))</f>
        <v>Cross-Sector</v>
      </c>
      <c r="B956" s="427" t="str">
        <f>IF(ISBLANK(INDEX('Policy Characteristics'!B:B,MATCH($C956,'Policy Characteristics'!$C:$C,0))),"",INDEX('Policy Characteristics'!B:B,MATCH($C956,'Policy Characteristics'!$C:$C,0)))</f>
        <v>End Existing Subsidies</v>
      </c>
      <c r="C956" s="431" t="str">
        <f t="shared" si="49"/>
        <v>Percent Reduction in BAU Subsidies</v>
      </c>
      <c r="D956" s="9" t="s">
        <v>56</v>
      </c>
      <c r="E956" s="53"/>
      <c r="F956" s="9" t="s">
        <v>101</v>
      </c>
      <c r="G956" s="53"/>
      <c r="H956" s="54">
        <v>76</v>
      </c>
      <c r="I956" s="9" t="s">
        <v>46</v>
      </c>
      <c r="J956" s="429" t="str">
        <f>IF(ISBLANK(INDEX('Policy Characteristics'!D:D,MATCH($C956,'Policy Characteristics'!$C:$C,0))),"",INDEX('Policy Characteristics'!D:D,MATCH($C956,'Policy Characteristics'!$C:$C,0)))</f>
        <v>End Existing Subsidies</v>
      </c>
      <c r="K956" s="427" t="str">
        <f>IF(ISBLANK(INDEX('Policy Characteristics'!E:E,MATCH($C956,'Policy Characteristics'!$C:$C,0))),"",INDEX('Policy Characteristics'!E:E,MATCH($C956,'Policy Characteristics'!$C:$C,0)))</f>
        <v>cross reduce BAU subsidies</v>
      </c>
      <c r="L956" s="450">
        <f>IF(ISBLANK(INDEX('Policy Characteristics'!F:F,MATCH($C956,'Policy Characteristics'!$C:$C,0))),"",INDEX('Policy Characteristics'!F:F,MATCH($C956,'Policy Characteristics'!$C:$C,0)))</f>
        <v>0</v>
      </c>
      <c r="M956" s="450">
        <f>IF(ISBLANK(INDEX('Policy Characteristics'!G:G,MATCH($C956,'Policy Characteristics'!$C:$C,0))),"",INDEX('Policy Characteristics'!G:G,MATCH($C956,'Policy Characteristics'!$C:$C,0)))</f>
        <v>1</v>
      </c>
      <c r="N956" s="450">
        <f>IF(ISBLANK(INDEX('Policy Characteristics'!H:H,MATCH($C956,'Policy Characteristics'!$C:$C,0))),"",INDEX('Policy Characteristics'!H:H,MATCH($C956,'Policy Characteristics'!$C:$C,0)))</f>
        <v>0.01</v>
      </c>
      <c r="O956" s="427" t="str">
        <f>IF(ISBLANK(INDEX('Policy Characteristics'!I:I,MATCH($C956,'Policy Characteristics'!$C:$C,0))),"",INDEX('Policy Characteristics'!I:I,MATCH($C956,'Policy Characteristics'!$C:$C,0)))</f>
        <v>% reduction in BAU subsidies</v>
      </c>
      <c r="P956" s="427" t="str">
        <f>IF(ISBLANK(INDEX('Policy Characteristics'!J:J,MATCH($C956,'Policy Characteristics'!$C:$C,0))),"",INDEX('Policy Characteristics'!J:J,MATCH($C956,'Policy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6" s="427" t="str">
        <f>IF(ISBLANK(INDEX('Policy Characteristics'!K:K,MATCH($C956,'Policy Characteristics'!$C:$C,0))),"",INDEX('Policy Characteristics'!K:K,MATCH($C956,'Policy Characteristics'!$C:$C,0)))</f>
        <v>fuels.html#end-subsidies</v>
      </c>
      <c r="R956" s="427" t="str">
        <f>IF(ISBLANK(INDEX('Policy Characteristics'!L:L,MATCH($C956,'Policy Characteristics'!$C:$C,0))),"",INDEX('Policy Characteristics'!L:L,MATCH($C956,'Policy Characteristics'!$C:$C,0)))</f>
        <v>end-existing-subsidies.html</v>
      </c>
    </row>
    <row r="957" spans="1:18" s="5" customFormat="1" x14ac:dyDescent="0.75">
      <c r="A957" s="427" t="str">
        <f>IF(ISBLANK(INDEX('Policy Characteristics'!A:A,MATCH($C957,'Policy Characteristics'!$C:$C,0))),"",INDEX('Policy Characteristics'!A:A,MATCH($C957,'Policy Characteristics'!$C:$C,0)))</f>
        <v>Cross-Sector</v>
      </c>
      <c r="B957" s="427" t="str">
        <f>IF(ISBLANK(INDEX('Policy Characteristics'!B:B,MATCH($C957,'Policy Characteristics'!$C:$C,0))),"",INDEX('Policy Characteristics'!B:B,MATCH($C957,'Policy Characteristics'!$C:$C,0)))</f>
        <v>End Existing Subsidies</v>
      </c>
      <c r="C957" s="431" t="str">
        <f t="shared" si="49"/>
        <v>Percent Reduction in BAU Subsidies</v>
      </c>
      <c r="D957" s="9" t="s">
        <v>57</v>
      </c>
      <c r="E957" s="53"/>
      <c r="F957" s="9" t="s">
        <v>102</v>
      </c>
      <c r="G957" s="53"/>
      <c r="H957" s="54">
        <v>708</v>
      </c>
      <c r="I957" s="9" t="s">
        <v>46</v>
      </c>
      <c r="J957" s="429" t="str">
        <f>IF(ISBLANK(INDEX('Policy Characteristics'!D:D,MATCH($C957,'Policy Characteristics'!$C:$C,0))),"",INDEX('Policy Characteristics'!D:D,MATCH($C957,'Policy Characteristics'!$C:$C,0)))</f>
        <v>End Existing Subsidies</v>
      </c>
      <c r="K957" s="427" t="str">
        <f>IF(ISBLANK(INDEX('Policy Characteristics'!E:E,MATCH($C957,'Policy Characteristics'!$C:$C,0))),"",INDEX('Policy Characteristics'!E:E,MATCH($C957,'Policy Characteristics'!$C:$C,0)))</f>
        <v>cross reduce BAU subsidies</v>
      </c>
      <c r="L957" s="450">
        <f>IF(ISBLANK(INDEX('Policy Characteristics'!F:F,MATCH($C957,'Policy Characteristics'!$C:$C,0))),"",INDEX('Policy Characteristics'!F:F,MATCH($C957,'Policy Characteristics'!$C:$C,0)))</f>
        <v>0</v>
      </c>
      <c r="M957" s="450">
        <f>IF(ISBLANK(INDEX('Policy Characteristics'!G:G,MATCH($C957,'Policy Characteristics'!$C:$C,0))),"",INDEX('Policy Characteristics'!G:G,MATCH($C957,'Policy Characteristics'!$C:$C,0)))</f>
        <v>1</v>
      </c>
      <c r="N957" s="450">
        <f>IF(ISBLANK(INDEX('Policy Characteristics'!H:H,MATCH($C957,'Policy Characteristics'!$C:$C,0))),"",INDEX('Policy Characteristics'!H:H,MATCH($C957,'Policy Characteristics'!$C:$C,0)))</f>
        <v>0.01</v>
      </c>
      <c r="O957" s="427" t="str">
        <f>IF(ISBLANK(INDEX('Policy Characteristics'!I:I,MATCH($C957,'Policy Characteristics'!$C:$C,0))),"",INDEX('Policy Characteristics'!I:I,MATCH($C957,'Policy Characteristics'!$C:$C,0)))</f>
        <v>% reduction in BAU subsidies</v>
      </c>
      <c r="P957" s="427" t="str">
        <f>IF(ISBLANK(INDEX('Policy Characteristics'!J:J,MATCH($C957,'Policy Characteristics'!$C:$C,0))),"",INDEX('Policy Characteristics'!J:J,MATCH($C957,'Policy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7" s="427" t="str">
        <f>IF(ISBLANK(INDEX('Policy Characteristics'!K:K,MATCH($C957,'Policy Characteristics'!$C:$C,0))),"",INDEX('Policy Characteristics'!K:K,MATCH($C957,'Policy Characteristics'!$C:$C,0)))</f>
        <v>fuels.html#end-subsidies</v>
      </c>
      <c r="R957" s="427" t="str">
        <f>IF(ISBLANK(INDEX('Policy Characteristics'!L:L,MATCH($C957,'Policy Characteristics'!$C:$C,0))),"",INDEX('Policy Characteristics'!L:L,MATCH($C957,'Policy Characteristics'!$C:$C,0)))</f>
        <v>end-existing-subsidies.html</v>
      </c>
    </row>
    <row r="958" spans="1:18" s="5" customFormat="1" x14ac:dyDescent="0.75">
      <c r="A958" s="427" t="str">
        <f>IF(ISBLANK(INDEX('Policy Characteristics'!A:A,MATCH($C958,'Policy Characteristics'!$C:$C,0))),"",INDEX('Policy Characteristics'!A:A,MATCH($C958,'Policy Characteristics'!$C:$C,0)))</f>
        <v>Cross-Sector</v>
      </c>
      <c r="B958" s="427" t="str">
        <f>IF(ISBLANK(INDEX('Policy Characteristics'!B:B,MATCH($C958,'Policy Characteristics'!$C:$C,0))),"",INDEX('Policy Characteristics'!B:B,MATCH($C958,'Policy Characteristics'!$C:$C,0)))</f>
        <v>End Existing Subsidies</v>
      </c>
      <c r="C958" s="431" t="str">
        <f t="shared" si="49"/>
        <v>Percent Reduction in BAU Subsidies</v>
      </c>
      <c r="D958" s="9" t="s">
        <v>58</v>
      </c>
      <c r="E958" s="53"/>
      <c r="F958" s="9" t="s">
        <v>103</v>
      </c>
      <c r="G958" s="53"/>
      <c r="H958" s="54">
        <v>709</v>
      </c>
      <c r="I958" s="9" t="s">
        <v>46</v>
      </c>
      <c r="J958" s="429" t="str">
        <f>IF(ISBLANK(INDEX('Policy Characteristics'!D:D,MATCH($C958,'Policy Characteristics'!$C:$C,0))),"",INDEX('Policy Characteristics'!D:D,MATCH($C958,'Policy Characteristics'!$C:$C,0)))</f>
        <v>End Existing Subsidies</v>
      </c>
      <c r="K958" s="427" t="str">
        <f>IF(ISBLANK(INDEX('Policy Characteristics'!E:E,MATCH($C958,'Policy Characteristics'!$C:$C,0))),"",INDEX('Policy Characteristics'!E:E,MATCH($C958,'Policy Characteristics'!$C:$C,0)))</f>
        <v>cross reduce BAU subsidies</v>
      </c>
      <c r="L958" s="450">
        <f>IF(ISBLANK(INDEX('Policy Characteristics'!F:F,MATCH($C958,'Policy Characteristics'!$C:$C,0))),"",INDEX('Policy Characteristics'!F:F,MATCH($C958,'Policy Characteristics'!$C:$C,0)))</f>
        <v>0</v>
      </c>
      <c r="M958" s="450">
        <f>IF(ISBLANK(INDEX('Policy Characteristics'!G:G,MATCH($C958,'Policy Characteristics'!$C:$C,0))),"",INDEX('Policy Characteristics'!G:G,MATCH($C958,'Policy Characteristics'!$C:$C,0)))</f>
        <v>1</v>
      </c>
      <c r="N958" s="450">
        <f>IF(ISBLANK(INDEX('Policy Characteristics'!H:H,MATCH($C958,'Policy Characteristics'!$C:$C,0))),"",INDEX('Policy Characteristics'!H:H,MATCH($C958,'Policy Characteristics'!$C:$C,0)))</f>
        <v>0.01</v>
      </c>
      <c r="O958" s="427" t="str">
        <f>IF(ISBLANK(INDEX('Policy Characteristics'!I:I,MATCH($C958,'Policy Characteristics'!$C:$C,0))),"",INDEX('Policy Characteristics'!I:I,MATCH($C958,'Policy Characteristics'!$C:$C,0)))</f>
        <v>% reduction in BAU subsidies</v>
      </c>
      <c r="P958" s="427" t="str">
        <f>IF(ISBLANK(INDEX('Policy Characteristics'!J:J,MATCH($C958,'Policy Characteristics'!$C:$C,0))),"",INDEX('Policy Characteristics'!J:J,MATCH($C958,'Policy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8" s="427" t="str">
        <f>IF(ISBLANK(INDEX('Policy Characteristics'!K:K,MATCH($C958,'Policy Characteristics'!$C:$C,0))),"",INDEX('Policy Characteristics'!K:K,MATCH($C958,'Policy Characteristics'!$C:$C,0)))</f>
        <v>fuels.html#end-subsidies</v>
      </c>
      <c r="R958" s="427" t="str">
        <f>IF(ISBLANK(INDEX('Policy Characteristics'!L:L,MATCH($C958,'Policy Characteristics'!$C:$C,0))),"",INDEX('Policy Characteristics'!L:L,MATCH($C958,'Policy Characteristics'!$C:$C,0)))</f>
        <v>end-existing-subsidies.html</v>
      </c>
    </row>
    <row r="959" spans="1:18" s="5" customFormat="1" x14ac:dyDescent="0.75">
      <c r="A959" s="427" t="str">
        <f>IF(ISBLANK(INDEX('Policy Characteristics'!A:A,MATCH($C959,'Policy Characteristics'!$C:$C,0))),"",INDEX('Policy Characteristics'!A:A,MATCH($C959,'Policy Characteristics'!$C:$C,0)))</f>
        <v>Cross-Sector</v>
      </c>
      <c r="B959" s="427" t="str">
        <f>IF(ISBLANK(INDEX('Policy Characteristics'!B:B,MATCH($C959,'Policy Characteristics'!$C:$C,0))),"",INDEX('Policy Characteristics'!B:B,MATCH($C959,'Policy Characteristics'!$C:$C,0)))</f>
        <v>End Existing Subsidies</v>
      </c>
      <c r="C959" s="431" t="str">
        <f t="shared" si="49"/>
        <v>Percent Reduction in BAU Subsidies</v>
      </c>
      <c r="D959" s="9" t="s">
        <v>2563</v>
      </c>
      <c r="E959" s="53"/>
      <c r="F959" s="9" t="s">
        <v>2564</v>
      </c>
      <c r="G959" s="53"/>
      <c r="H959" s="54">
        <v>710</v>
      </c>
      <c r="I959" s="9" t="s">
        <v>46</v>
      </c>
      <c r="J959" s="429" t="str">
        <f>IF(ISBLANK(INDEX('Policy Characteristics'!D:D,MATCH($C959,'Policy Characteristics'!$C:$C,0))),"",INDEX('Policy Characteristics'!D:D,MATCH($C959,'Policy Characteristics'!$C:$C,0)))</f>
        <v>End Existing Subsidies</v>
      </c>
      <c r="K959" s="427" t="str">
        <f>IF(ISBLANK(INDEX('Policy Characteristics'!E:E,MATCH($C959,'Policy Characteristics'!$C:$C,0))),"",INDEX('Policy Characteristics'!E:E,MATCH($C959,'Policy Characteristics'!$C:$C,0)))</f>
        <v>cross reduce BAU subsidies</v>
      </c>
      <c r="L959" s="450">
        <f>IF(ISBLANK(INDEX('Policy Characteristics'!F:F,MATCH($C959,'Policy Characteristics'!$C:$C,0))),"",INDEX('Policy Characteristics'!F:F,MATCH($C959,'Policy Characteristics'!$C:$C,0)))</f>
        <v>0</v>
      </c>
      <c r="M959" s="450">
        <f>IF(ISBLANK(INDEX('Policy Characteristics'!G:G,MATCH($C959,'Policy Characteristics'!$C:$C,0))),"",INDEX('Policy Characteristics'!G:G,MATCH($C959,'Policy Characteristics'!$C:$C,0)))</f>
        <v>1</v>
      </c>
      <c r="N959" s="450">
        <f>IF(ISBLANK(INDEX('Policy Characteristics'!H:H,MATCH($C959,'Policy Characteristics'!$C:$C,0))),"",INDEX('Policy Characteristics'!H:H,MATCH($C959,'Policy Characteristics'!$C:$C,0)))</f>
        <v>0.01</v>
      </c>
      <c r="O959" s="427" t="str">
        <f>IF(ISBLANK(INDEX('Policy Characteristics'!I:I,MATCH($C959,'Policy Characteristics'!$C:$C,0))),"",INDEX('Policy Characteristics'!I:I,MATCH($C959,'Policy Characteristics'!$C:$C,0)))</f>
        <v>% reduction in BAU subsidies</v>
      </c>
      <c r="P959" s="427" t="str">
        <f>IF(ISBLANK(INDEX('Policy Characteristics'!J:J,MATCH($C959,'Policy Characteristics'!$C:$C,0))),"",INDEX('Policy Characteristics'!J:J,MATCH($C959,'Policy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9" s="427" t="str">
        <f>IF(ISBLANK(INDEX('Policy Characteristics'!K:K,MATCH($C959,'Policy Characteristics'!$C:$C,0))),"",INDEX('Policy Characteristics'!K:K,MATCH($C959,'Policy Characteristics'!$C:$C,0)))</f>
        <v>fuels.html#end-subsidies</v>
      </c>
      <c r="R959" s="427" t="str">
        <f>IF(ISBLANK(INDEX('Policy Characteristics'!L:L,MATCH($C959,'Policy Characteristics'!$C:$C,0))),"",INDEX('Policy Characteristics'!L:L,MATCH($C959,'Policy Characteristics'!$C:$C,0)))</f>
        <v>end-existing-subsidies.html</v>
      </c>
    </row>
    <row r="960" spans="1:18" s="5" customFormat="1" x14ac:dyDescent="0.75">
      <c r="A960" s="427" t="str">
        <f>IF(ISBLANK(INDEX('Policy Characteristics'!A:A,MATCH($C960,'Policy Characteristics'!$C:$C,0))),"",INDEX('Policy Characteristics'!A:A,MATCH($C960,'Policy Characteristics'!$C:$C,0)))</f>
        <v>Cross-Sector</v>
      </c>
      <c r="B960" s="427" t="str">
        <f>IF(ISBLANK(INDEX('Policy Characteristics'!B:B,MATCH($C960,'Policy Characteristics'!$C:$C,0))),"",INDEX('Policy Characteristics'!B:B,MATCH($C960,'Policy Characteristics'!$C:$C,0)))</f>
        <v>End Existing Subsidies</v>
      </c>
      <c r="C960" s="431" t="str">
        <f t="shared" si="49"/>
        <v>Percent Reduction in BAU Subsidies</v>
      </c>
      <c r="D960" s="9" t="s">
        <v>77</v>
      </c>
      <c r="E960" s="53"/>
      <c r="F960" s="9" t="s">
        <v>104</v>
      </c>
      <c r="G960" s="53"/>
      <c r="H960" s="54">
        <v>711</v>
      </c>
      <c r="I960" s="9" t="s">
        <v>46</v>
      </c>
      <c r="J960" s="429" t="str">
        <f>IF(ISBLANK(INDEX('Policy Characteristics'!D:D,MATCH($C960,'Policy Characteristics'!$C:$C,0))),"",INDEX('Policy Characteristics'!D:D,MATCH($C960,'Policy Characteristics'!$C:$C,0)))</f>
        <v>End Existing Subsidies</v>
      </c>
      <c r="K960" s="427" t="str">
        <f>IF(ISBLANK(INDEX('Policy Characteristics'!E:E,MATCH($C960,'Policy Characteristics'!$C:$C,0))),"",INDEX('Policy Characteristics'!E:E,MATCH($C960,'Policy Characteristics'!$C:$C,0)))</f>
        <v>cross reduce BAU subsidies</v>
      </c>
      <c r="L960" s="450">
        <f>IF(ISBLANK(INDEX('Policy Characteristics'!F:F,MATCH($C960,'Policy Characteristics'!$C:$C,0))),"",INDEX('Policy Characteristics'!F:F,MATCH($C960,'Policy Characteristics'!$C:$C,0)))</f>
        <v>0</v>
      </c>
      <c r="M960" s="450">
        <f>IF(ISBLANK(INDEX('Policy Characteristics'!G:G,MATCH($C960,'Policy Characteristics'!$C:$C,0))),"",INDEX('Policy Characteristics'!G:G,MATCH($C960,'Policy Characteristics'!$C:$C,0)))</f>
        <v>1</v>
      </c>
      <c r="N960" s="450">
        <f>IF(ISBLANK(INDEX('Policy Characteristics'!H:H,MATCH($C960,'Policy Characteristics'!$C:$C,0))),"",INDEX('Policy Characteristics'!H:H,MATCH($C960,'Policy Characteristics'!$C:$C,0)))</f>
        <v>0.01</v>
      </c>
      <c r="O960" s="427" t="str">
        <f>IF(ISBLANK(INDEX('Policy Characteristics'!I:I,MATCH($C960,'Policy Characteristics'!$C:$C,0))),"",INDEX('Policy Characteristics'!I:I,MATCH($C960,'Policy Characteristics'!$C:$C,0)))</f>
        <v>% reduction in BAU subsidies</v>
      </c>
      <c r="P960" s="427" t="str">
        <f>IF(ISBLANK(INDEX('Policy Characteristics'!J:J,MATCH($C960,'Policy Characteristics'!$C:$C,0))),"",INDEX('Policy Characteristics'!J:J,MATCH($C960,'Policy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0" s="427" t="str">
        <f>IF(ISBLANK(INDEX('Policy Characteristics'!K:K,MATCH($C960,'Policy Characteristics'!$C:$C,0))),"",INDEX('Policy Characteristics'!K:K,MATCH($C960,'Policy Characteristics'!$C:$C,0)))</f>
        <v>fuels.html#end-subsidies</v>
      </c>
      <c r="R960" s="427" t="str">
        <f>IF(ISBLANK(INDEX('Policy Characteristics'!L:L,MATCH($C960,'Policy Characteristics'!$C:$C,0))),"",INDEX('Policy Characteristics'!L:L,MATCH($C960,'Policy Characteristics'!$C:$C,0)))</f>
        <v>end-existing-subsidies.html</v>
      </c>
    </row>
    <row r="961" spans="1:18" s="5" customFormat="1" x14ac:dyDescent="0.75">
      <c r="A961" s="427" t="str">
        <f>IF(ISBLANK(INDEX('Policy Characteristics'!A:A,MATCH($C961,'Policy Characteristics'!$C:$C,0))),"",INDEX('Policy Characteristics'!A:A,MATCH($C961,'Policy Characteristics'!$C:$C,0)))</f>
        <v>Cross-Sector</v>
      </c>
      <c r="B961" s="427" t="str">
        <f>IF(ISBLANK(INDEX('Policy Characteristics'!B:B,MATCH($C961,'Policy Characteristics'!$C:$C,0))),"",INDEX('Policy Characteristics'!B:B,MATCH($C961,'Policy Characteristics'!$C:$C,0)))</f>
        <v>End Existing Subsidies</v>
      </c>
      <c r="C961" s="431" t="str">
        <f t="shared" si="49"/>
        <v>Percent Reduction in BAU Subsidies</v>
      </c>
      <c r="D961" s="9" t="s">
        <v>456</v>
      </c>
      <c r="E961" s="53"/>
      <c r="F961" s="9" t="s">
        <v>457</v>
      </c>
      <c r="G961" s="53"/>
      <c r="H961" s="54">
        <v>712</v>
      </c>
      <c r="I961" s="9" t="s">
        <v>46</v>
      </c>
      <c r="J961" s="429" t="str">
        <f>IF(ISBLANK(INDEX('Policy Characteristics'!D:D,MATCH($C961,'Policy Characteristics'!$C:$C,0))),"",INDEX('Policy Characteristics'!D:D,MATCH($C961,'Policy Characteristics'!$C:$C,0)))</f>
        <v>End Existing Subsidies</v>
      </c>
      <c r="K961" s="427" t="str">
        <f>IF(ISBLANK(INDEX('Policy Characteristics'!E:E,MATCH($C961,'Policy Characteristics'!$C:$C,0))),"",INDEX('Policy Characteristics'!E:E,MATCH($C961,'Policy Characteristics'!$C:$C,0)))</f>
        <v>cross reduce BAU subsidies</v>
      </c>
      <c r="L961" s="450">
        <f>IF(ISBLANK(INDEX('Policy Characteristics'!F:F,MATCH($C961,'Policy Characteristics'!$C:$C,0))),"",INDEX('Policy Characteristics'!F:F,MATCH($C961,'Policy Characteristics'!$C:$C,0)))</f>
        <v>0</v>
      </c>
      <c r="M961" s="450">
        <f>IF(ISBLANK(INDEX('Policy Characteristics'!G:G,MATCH($C961,'Policy Characteristics'!$C:$C,0))),"",INDEX('Policy Characteristics'!G:G,MATCH($C961,'Policy Characteristics'!$C:$C,0)))</f>
        <v>1</v>
      </c>
      <c r="N961" s="450">
        <f>IF(ISBLANK(INDEX('Policy Characteristics'!H:H,MATCH($C961,'Policy Characteristics'!$C:$C,0))),"",INDEX('Policy Characteristics'!H:H,MATCH($C961,'Policy Characteristics'!$C:$C,0)))</f>
        <v>0.01</v>
      </c>
      <c r="O961" s="427" t="str">
        <f>IF(ISBLANK(INDEX('Policy Characteristics'!I:I,MATCH($C961,'Policy Characteristics'!$C:$C,0))),"",INDEX('Policy Characteristics'!I:I,MATCH($C961,'Policy Characteristics'!$C:$C,0)))</f>
        <v>% reduction in BAU subsidies</v>
      </c>
      <c r="P961" s="427" t="str">
        <f>IF(ISBLANK(INDEX('Policy Characteristics'!J:J,MATCH($C961,'Policy Characteristics'!$C:$C,0))),"",INDEX('Policy Characteristics'!J:J,MATCH($C961,'Policy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1" s="427" t="str">
        <f>IF(ISBLANK(INDEX('Policy Characteristics'!K:K,MATCH($C961,'Policy Characteristics'!$C:$C,0))),"",INDEX('Policy Characteristics'!K:K,MATCH($C961,'Policy Characteristics'!$C:$C,0)))</f>
        <v>fuels.html#end-subsidies</v>
      </c>
      <c r="R961" s="427" t="str">
        <f>IF(ISBLANK(INDEX('Policy Characteristics'!L:L,MATCH($C961,'Policy Characteristics'!$C:$C,0))),"",INDEX('Policy Characteristics'!L:L,MATCH($C961,'Policy Characteristics'!$C:$C,0)))</f>
        <v>end-existing-subsidies.html</v>
      </c>
    </row>
    <row r="962" spans="1:18" s="5" customFormat="1" x14ac:dyDescent="0.75">
      <c r="A962" s="427" t="str">
        <f>IF(ISBLANK(INDEX('Policy Characteristics'!A:A,MATCH($C962,'Policy Characteristics'!$C:$C,0))),"",INDEX('Policy Characteristics'!A:A,MATCH($C962,'Policy Characteristics'!$C:$C,0)))</f>
        <v>Cross-Sector</v>
      </c>
      <c r="B962" s="427" t="str">
        <f>IF(ISBLANK(INDEX('Policy Characteristics'!B:B,MATCH($C962,'Policy Characteristics'!$C:$C,0))),"",INDEX('Policy Characteristics'!B:B,MATCH($C962,'Policy Characteristics'!$C:$C,0)))</f>
        <v>End Existing Subsidies</v>
      </c>
      <c r="C962" s="431" t="str">
        <f t="shared" si="49"/>
        <v>Percent Reduction in BAU Subsidies</v>
      </c>
      <c r="D962" s="9" t="s">
        <v>463</v>
      </c>
      <c r="E962" s="53"/>
      <c r="F962" s="9" t="s">
        <v>464</v>
      </c>
      <c r="G962" s="53"/>
      <c r="H962" s="54">
        <v>713</v>
      </c>
      <c r="I962" s="9" t="s">
        <v>46</v>
      </c>
      <c r="J962" s="429" t="str">
        <f>IF(ISBLANK(INDEX('Policy Characteristics'!D:D,MATCH($C962,'Policy Characteristics'!$C:$C,0))),"",INDEX('Policy Characteristics'!D:D,MATCH($C962,'Policy Characteristics'!$C:$C,0)))</f>
        <v>End Existing Subsidies</v>
      </c>
      <c r="K962" s="427" t="str">
        <f>IF(ISBLANK(INDEX('Policy Characteristics'!E:E,MATCH($C962,'Policy Characteristics'!$C:$C,0))),"",INDEX('Policy Characteristics'!E:E,MATCH($C962,'Policy Characteristics'!$C:$C,0)))</f>
        <v>cross reduce BAU subsidies</v>
      </c>
      <c r="L962" s="450">
        <f>IF(ISBLANK(INDEX('Policy Characteristics'!F:F,MATCH($C962,'Policy Characteristics'!$C:$C,0))),"",INDEX('Policy Characteristics'!F:F,MATCH($C962,'Policy Characteristics'!$C:$C,0)))</f>
        <v>0</v>
      </c>
      <c r="M962" s="450">
        <f>IF(ISBLANK(INDEX('Policy Characteristics'!G:G,MATCH($C962,'Policy Characteristics'!$C:$C,0))),"",INDEX('Policy Characteristics'!G:G,MATCH($C962,'Policy Characteristics'!$C:$C,0)))</f>
        <v>1</v>
      </c>
      <c r="N962" s="450">
        <f>IF(ISBLANK(INDEX('Policy Characteristics'!H:H,MATCH($C962,'Policy Characteristics'!$C:$C,0))),"",INDEX('Policy Characteristics'!H:H,MATCH($C962,'Policy Characteristics'!$C:$C,0)))</f>
        <v>0.01</v>
      </c>
      <c r="O962" s="427" t="str">
        <f>IF(ISBLANK(INDEX('Policy Characteristics'!I:I,MATCH($C962,'Policy Characteristics'!$C:$C,0))),"",INDEX('Policy Characteristics'!I:I,MATCH($C962,'Policy Characteristics'!$C:$C,0)))</f>
        <v>% reduction in BAU subsidies</v>
      </c>
      <c r="P962" s="427" t="str">
        <f>IF(ISBLANK(INDEX('Policy Characteristics'!J:J,MATCH($C962,'Policy Characteristics'!$C:$C,0))),"",INDEX('Policy Characteristics'!J:J,MATCH($C962,'Policy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2" s="427" t="str">
        <f>IF(ISBLANK(INDEX('Policy Characteristics'!K:K,MATCH($C962,'Policy Characteristics'!$C:$C,0))),"",INDEX('Policy Characteristics'!K:K,MATCH($C962,'Policy Characteristics'!$C:$C,0)))</f>
        <v>fuels.html#end-subsidies</v>
      </c>
      <c r="R962" s="427" t="str">
        <f>IF(ISBLANK(INDEX('Policy Characteristics'!L:L,MATCH($C962,'Policy Characteristics'!$C:$C,0))),"",INDEX('Policy Characteristics'!L:L,MATCH($C962,'Policy Characteristics'!$C:$C,0)))</f>
        <v>end-existing-subsidies.html</v>
      </c>
    </row>
    <row r="963" spans="1:18" s="5" customFormat="1" x14ac:dyDescent="0.75">
      <c r="A963" s="427" t="str">
        <f>IF(ISBLANK(INDEX('Policy Characteristics'!A:A,MATCH($C963,'Policy Characteristics'!$C:$C,0))),"",INDEX('Policy Characteristics'!A:A,MATCH($C963,'Policy Characteristics'!$C:$C,0)))</f>
        <v>Cross-Sector</v>
      </c>
      <c r="B963" s="427" t="str">
        <f>IF(ISBLANK(INDEX('Policy Characteristics'!B:B,MATCH($C963,'Policy Characteristics'!$C:$C,0))),"",INDEX('Policy Characteristics'!B:B,MATCH($C963,'Policy Characteristics'!$C:$C,0)))</f>
        <v>End Existing Subsidies</v>
      </c>
      <c r="C963" s="431" t="str">
        <f t="shared" si="49"/>
        <v>Percent Reduction in BAU Subsidies</v>
      </c>
      <c r="D963" s="9" t="s">
        <v>2555</v>
      </c>
      <c r="E963" s="53"/>
      <c r="F963" s="9" t="s">
        <v>2559</v>
      </c>
      <c r="G963" s="53"/>
      <c r="H963" s="54">
        <v>714</v>
      </c>
      <c r="I963" s="9" t="s">
        <v>46</v>
      </c>
      <c r="J963" s="429" t="str">
        <f>IF(ISBLANK(INDEX('Policy Characteristics'!D:D,MATCH($C963,'Policy Characteristics'!$C:$C,0))),"",INDEX('Policy Characteristics'!D:D,MATCH($C963,'Policy Characteristics'!$C:$C,0)))</f>
        <v>End Existing Subsidies</v>
      </c>
      <c r="K963" s="427" t="str">
        <f>IF(ISBLANK(INDEX('Policy Characteristics'!E:E,MATCH($C963,'Policy Characteristics'!$C:$C,0))),"",INDEX('Policy Characteristics'!E:E,MATCH($C963,'Policy Characteristics'!$C:$C,0)))</f>
        <v>cross reduce BAU subsidies</v>
      </c>
      <c r="L963" s="450">
        <f>IF(ISBLANK(INDEX('Policy Characteristics'!F:F,MATCH($C963,'Policy Characteristics'!$C:$C,0))),"",INDEX('Policy Characteristics'!F:F,MATCH($C963,'Policy Characteristics'!$C:$C,0)))</f>
        <v>0</v>
      </c>
      <c r="M963" s="450">
        <f>IF(ISBLANK(INDEX('Policy Characteristics'!G:G,MATCH($C963,'Policy Characteristics'!$C:$C,0))),"",INDEX('Policy Characteristics'!G:G,MATCH($C963,'Policy Characteristics'!$C:$C,0)))</f>
        <v>1</v>
      </c>
      <c r="N963" s="450">
        <f>IF(ISBLANK(INDEX('Policy Characteristics'!H:H,MATCH($C963,'Policy Characteristics'!$C:$C,0))),"",INDEX('Policy Characteristics'!H:H,MATCH($C963,'Policy Characteristics'!$C:$C,0)))</f>
        <v>0.01</v>
      </c>
      <c r="O963" s="427" t="str">
        <f>IF(ISBLANK(INDEX('Policy Characteristics'!I:I,MATCH($C963,'Policy Characteristics'!$C:$C,0))),"",INDEX('Policy Characteristics'!I:I,MATCH($C963,'Policy Characteristics'!$C:$C,0)))</f>
        <v>% reduction in BAU subsidies</v>
      </c>
      <c r="P963" s="427" t="str">
        <f>IF(ISBLANK(INDEX('Policy Characteristics'!J:J,MATCH($C963,'Policy Characteristics'!$C:$C,0))),"",INDEX('Policy Characteristics'!J:J,MATCH($C963,'Policy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3" s="427" t="str">
        <f>IF(ISBLANK(INDEX('Policy Characteristics'!K:K,MATCH($C963,'Policy Characteristics'!$C:$C,0))),"",INDEX('Policy Characteristics'!K:K,MATCH($C963,'Policy Characteristics'!$C:$C,0)))</f>
        <v>fuels.html#end-subsidies</v>
      </c>
      <c r="R963" s="427" t="str">
        <f>IF(ISBLANK(INDEX('Policy Characteristics'!L:L,MATCH($C963,'Policy Characteristics'!$C:$C,0))),"",INDEX('Policy Characteristics'!L:L,MATCH($C963,'Policy Characteristics'!$C:$C,0)))</f>
        <v>end-existing-subsidies.html</v>
      </c>
    </row>
    <row r="964" spans="1:18" s="5" customFormat="1" x14ac:dyDescent="0.75">
      <c r="A964" s="427" t="str">
        <f>IF(ISBLANK(INDEX('Policy Characteristics'!A:A,MATCH($C964,'Policy Characteristics'!$C:$C,0))),"",INDEX('Policy Characteristics'!A:A,MATCH($C964,'Policy Characteristics'!$C:$C,0)))</f>
        <v>Cross-Sector</v>
      </c>
      <c r="B964" s="427" t="str">
        <f>IF(ISBLANK(INDEX('Policy Characteristics'!B:B,MATCH($C964,'Policy Characteristics'!$C:$C,0))),"",INDEX('Policy Characteristics'!B:B,MATCH($C964,'Policy Characteristics'!$C:$C,0)))</f>
        <v>End Existing Subsidies</v>
      </c>
      <c r="C964" s="431" t="str">
        <f t="shared" ref="C964" si="50">C$947</f>
        <v>Percent Reduction in BAU Subsidies</v>
      </c>
      <c r="D964" s="9" t="s">
        <v>2565</v>
      </c>
      <c r="E964" s="53"/>
      <c r="F964" s="9" t="s">
        <v>2566</v>
      </c>
      <c r="G964" s="53"/>
      <c r="H964" s="54">
        <v>715</v>
      </c>
      <c r="I964" s="9" t="s">
        <v>46</v>
      </c>
      <c r="J964" s="429" t="str">
        <f>IF(ISBLANK(INDEX('Policy Characteristics'!D:D,MATCH($C964,'Policy Characteristics'!$C:$C,0))),"",INDEX('Policy Characteristics'!D:D,MATCH($C964,'Policy Characteristics'!$C:$C,0)))</f>
        <v>End Existing Subsidies</v>
      </c>
      <c r="K964" s="427" t="str">
        <f>IF(ISBLANK(INDEX('Policy Characteristics'!E:E,MATCH($C964,'Policy Characteristics'!$C:$C,0))),"",INDEX('Policy Characteristics'!E:E,MATCH($C964,'Policy Characteristics'!$C:$C,0)))</f>
        <v>cross reduce BAU subsidies</v>
      </c>
      <c r="L964" s="450">
        <f>IF(ISBLANK(INDEX('Policy Characteristics'!F:F,MATCH($C964,'Policy Characteristics'!$C:$C,0))),"",INDEX('Policy Characteristics'!F:F,MATCH($C964,'Policy Characteristics'!$C:$C,0)))</f>
        <v>0</v>
      </c>
      <c r="M964" s="450">
        <f>IF(ISBLANK(INDEX('Policy Characteristics'!G:G,MATCH($C964,'Policy Characteristics'!$C:$C,0))),"",INDEX('Policy Characteristics'!G:G,MATCH($C964,'Policy Characteristics'!$C:$C,0)))</f>
        <v>1</v>
      </c>
      <c r="N964" s="450">
        <f>IF(ISBLANK(INDEX('Policy Characteristics'!H:H,MATCH($C964,'Policy Characteristics'!$C:$C,0))),"",INDEX('Policy Characteristics'!H:H,MATCH($C964,'Policy Characteristics'!$C:$C,0)))</f>
        <v>0.01</v>
      </c>
      <c r="O964" s="427" t="str">
        <f>IF(ISBLANK(INDEX('Policy Characteristics'!I:I,MATCH($C964,'Policy Characteristics'!$C:$C,0))),"",INDEX('Policy Characteristics'!I:I,MATCH($C964,'Policy Characteristics'!$C:$C,0)))</f>
        <v>% reduction in BAU subsidies</v>
      </c>
      <c r="P964" s="427" t="str">
        <f>IF(ISBLANK(INDEX('Policy Characteristics'!J:J,MATCH($C964,'Policy Characteristics'!$C:$C,0))),"",INDEX('Policy Characteristics'!J:J,MATCH($C964,'Policy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4" s="427" t="str">
        <f>IF(ISBLANK(INDEX('Policy Characteristics'!K:K,MATCH($C964,'Policy Characteristics'!$C:$C,0))),"",INDEX('Policy Characteristics'!K:K,MATCH($C964,'Policy Characteristics'!$C:$C,0)))</f>
        <v>fuels.html#end-subsidies</v>
      </c>
      <c r="R964" s="427" t="str">
        <f>IF(ISBLANK(INDEX('Policy Characteristics'!L:L,MATCH($C964,'Policy Characteristics'!$C:$C,0))),"",INDEX('Policy Characteristics'!L:L,MATCH($C964,'Policy Characteristics'!$C:$C,0)))</f>
        <v>end-existing-subsidies.html</v>
      </c>
    </row>
    <row r="965" spans="1:18" s="5" customFormat="1" x14ac:dyDescent="0.75">
      <c r="A965" s="427" t="str">
        <f>IF(ISBLANK(INDEX('Policy Characteristics'!A:A,MATCH($C965,'Policy Characteristics'!$C:$C,0))),"",INDEX('Policy Characteristics'!A:A,MATCH($C965,'Policy Characteristics'!$C:$C,0)))</f>
        <v>Cross-Sector</v>
      </c>
      <c r="B965" s="427" t="str">
        <f>IF(ISBLANK(INDEX('Policy Characteristics'!B:B,MATCH($C965,'Policy Characteristics'!$C:$C,0))),"",INDEX('Policy Characteristics'!B:B,MATCH($C965,'Policy Characteristics'!$C:$C,0)))</f>
        <v>End Existing Subsidies</v>
      </c>
      <c r="C965" s="431" t="str">
        <f t="shared" ref="C965:C967" si="51">C$947</f>
        <v>Percent Reduction in BAU Subsidies</v>
      </c>
      <c r="D965" s="9" t="s">
        <v>2556</v>
      </c>
      <c r="E965" s="53"/>
      <c r="F965" s="9" t="s">
        <v>2560</v>
      </c>
      <c r="G965" s="53"/>
      <c r="H965" s="54">
        <v>716</v>
      </c>
      <c r="I965" s="9" t="s">
        <v>46</v>
      </c>
      <c r="J965" s="429" t="str">
        <f>IF(ISBLANK(INDEX('Policy Characteristics'!D:D,MATCH($C965,'Policy Characteristics'!$C:$C,0))),"",INDEX('Policy Characteristics'!D:D,MATCH($C965,'Policy Characteristics'!$C:$C,0)))</f>
        <v>End Existing Subsidies</v>
      </c>
      <c r="K965" s="427" t="str">
        <f>IF(ISBLANK(INDEX('Policy Characteristics'!E:E,MATCH($C965,'Policy Characteristics'!$C:$C,0))),"",INDEX('Policy Characteristics'!E:E,MATCH($C965,'Policy Characteristics'!$C:$C,0)))</f>
        <v>cross reduce BAU subsidies</v>
      </c>
      <c r="L965" s="450">
        <f>IF(ISBLANK(INDEX('Policy Characteristics'!F:F,MATCH($C965,'Policy Characteristics'!$C:$C,0))),"",INDEX('Policy Characteristics'!F:F,MATCH($C965,'Policy Characteristics'!$C:$C,0)))</f>
        <v>0</v>
      </c>
      <c r="M965" s="450">
        <f>IF(ISBLANK(INDEX('Policy Characteristics'!G:G,MATCH($C965,'Policy Characteristics'!$C:$C,0))),"",INDEX('Policy Characteristics'!G:G,MATCH($C965,'Policy Characteristics'!$C:$C,0)))</f>
        <v>1</v>
      </c>
      <c r="N965" s="450">
        <f>IF(ISBLANK(INDEX('Policy Characteristics'!H:H,MATCH($C965,'Policy Characteristics'!$C:$C,0))),"",INDEX('Policy Characteristics'!H:H,MATCH($C965,'Policy Characteristics'!$C:$C,0)))</f>
        <v>0.01</v>
      </c>
      <c r="O965" s="427" t="str">
        <f>IF(ISBLANK(INDEX('Policy Characteristics'!I:I,MATCH($C965,'Policy Characteristics'!$C:$C,0))),"",INDEX('Policy Characteristics'!I:I,MATCH($C965,'Policy Characteristics'!$C:$C,0)))</f>
        <v>% reduction in BAU subsidies</v>
      </c>
      <c r="P965" s="427" t="str">
        <f>IF(ISBLANK(INDEX('Policy Characteristics'!J:J,MATCH($C965,'Policy Characteristics'!$C:$C,0))),"",INDEX('Policy Characteristics'!J:J,MATCH($C965,'Policy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5" s="427" t="str">
        <f>IF(ISBLANK(INDEX('Policy Characteristics'!K:K,MATCH($C965,'Policy Characteristics'!$C:$C,0))),"",INDEX('Policy Characteristics'!K:K,MATCH($C965,'Policy Characteristics'!$C:$C,0)))</f>
        <v>fuels.html#end-subsidies</v>
      </c>
      <c r="R965" s="427" t="str">
        <f>IF(ISBLANK(INDEX('Policy Characteristics'!L:L,MATCH($C965,'Policy Characteristics'!$C:$C,0))),"",INDEX('Policy Characteristics'!L:L,MATCH($C965,'Policy Characteristics'!$C:$C,0)))</f>
        <v>end-existing-subsidies.html</v>
      </c>
    </row>
    <row r="966" spans="1:18" s="5" customFormat="1" x14ac:dyDescent="0.75">
      <c r="A966" s="427" t="str">
        <f>IF(ISBLANK(INDEX('Policy Characteristics'!A:A,MATCH($C966,'Policy Characteristics'!$C:$C,0))),"",INDEX('Policy Characteristics'!A:A,MATCH($C966,'Policy Characteristics'!$C:$C,0)))</f>
        <v>Cross-Sector</v>
      </c>
      <c r="B966" s="427" t="str">
        <f>IF(ISBLANK(INDEX('Policy Characteristics'!B:B,MATCH($C966,'Policy Characteristics'!$C:$C,0))),"",INDEX('Policy Characteristics'!B:B,MATCH($C966,'Policy Characteristics'!$C:$C,0)))</f>
        <v>End Existing Subsidies</v>
      </c>
      <c r="C966" s="431" t="str">
        <f t="shared" si="51"/>
        <v>Percent Reduction in BAU Subsidies</v>
      </c>
      <c r="D966" s="9" t="s">
        <v>2557</v>
      </c>
      <c r="E966" s="53"/>
      <c r="F966" s="9" t="s">
        <v>2561</v>
      </c>
      <c r="G966" s="53"/>
      <c r="H966" s="54">
        <v>717</v>
      </c>
      <c r="I966" s="9" t="s">
        <v>46</v>
      </c>
      <c r="J966" s="429" t="str">
        <f>IF(ISBLANK(INDEX('Policy Characteristics'!D:D,MATCH($C966,'Policy Characteristics'!$C:$C,0))),"",INDEX('Policy Characteristics'!D:D,MATCH($C966,'Policy Characteristics'!$C:$C,0)))</f>
        <v>End Existing Subsidies</v>
      </c>
      <c r="K966" s="427" t="str">
        <f>IF(ISBLANK(INDEX('Policy Characteristics'!E:E,MATCH($C966,'Policy Characteristics'!$C:$C,0))),"",INDEX('Policy Characteristics'!E:E,MATCH($C966,'Policy Characteristics'!$C:$C,0)))</f>
        <v>cross reduce BAU subsidies</v>
      </c>
      <c r="L966" s="450">
        <f>IF(ISBLANK(INDEX('Policy Characteristics'!F:F,MATCH($C966,'Policy Characteristics'!$C:$C,0))),"",INDEX('Policy Characteristics'!F:F,MATCH($C966,'Policy Characteristics'!$C:$C,0)))</f>
        <v>0</v>
      </c>
      <c r="M966" s="450">
        <f>IF(ISBLANK(INDEX('Policy Characteristics'!G:G,MATCH($C966,'Policy Characteristics'!$C:$C,0))),"",INDEX('Policy Characteristics'!G:G,MATCH($C966,'Policy Characteristics'!$C:$C,0)))</f>
        <v>1</v>
      </c>
      <c r="N966" s="450">
        <f>IF(ISBLANK(INDEX('Policy Characteristics'!H:H,MATCH($C966,'Policy Characteristics'!$C:$C,0))),"",INDEX('Policy Characteristics'!H:H,MATCH($C966,'Policy Characteristics'!$C:$C,0)))</f>
        <v>0.01</v>
      </c>
      <c r="O966" s="427" t="str">
        <f>IF(ISBLANK(INDEX('Policy Characteristics'!I:I,MATCH($C966,'Policy Characteristics'!$C:$C,0))),"",INDEX('Policy Characteristics'!I:I,MATCH($C966,'Policy Characteristics'!$C:$C,0)))</f>
        <v>% reduction in BAU subsidies</v>
      </c>
      <c r="P966" s="427" t="str">
        <f>IF(ISBLANK(INDEX('Policy Characteristics'!J:J,MATCH($C966,'Policy Characteristics'!$C:$C,0))),"",INDEX('Policy Characteristics'!J:J,MATCH($C966,'Policy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6" s="427" t="str">
        <f>IF(ISBLANK(INDEX('Policy Characteristics'!K:K,MATCH($C966,'Policy Characteristics'!$C:$C,0))),"",INDEX('Policy Characteristics'!K:K,MATCH($C966,'Policy Characteristics'!$C:$C,0)))</f>
        <v>fuels.html#end-subsidies</v>
      </c>
      <c r="R966" s="427" t="str">
        <f>IF(ISBLANK(INDEX('Policy Characteristics'!L:L,MATCH($C966,'Policy Characteristics'!$C:$C,0))),"",INDEX('Policy Characteristics'!L:L,MATCH($C966,'Policy Characteristics'!$C:$C,0)))</f>
        <v>end-existing-subsidies.html</v>
      </c>
    </row>
    <row r="967" spans="1:18" s="5" customFormat="1" x14ac:dyDescent="0.75">
      <c r="A967" s="427" t="str">
        <f>IF(ISBLANK(INDEX('Policy Characteristics'!A:A,MATCH($C967,'Policy Characteristics'!$C:$C,0))),"",INDEX('Policy Characteristics'!A:A,MATCH($C967,'Policy Characteristics'!$C:$C,0)))</f>
        <v>Cross-Sector</v>
      </c>
      <c r="B967" s="427" t="str">
        <f>IF(ISBLANK(INDEX('Policy Characteristics'!B:B,MATCH($C967,'Policy Characteristics'!$C:$C,0))),"",INDEX('Policy Characteristics'!B:B,MATCH($C967,'Policy Characteristics'!$C:$C,0)))</f>
        <v>End Existing Subsidies</v>
      </c>
      <c r="C967" s="431" t="str">
        <f t="shared" si="51"/>
        <v>Percent Reduction in BAU Subsidies</v>
      </c>
      <c r="D967" s="9" t="s">
        <v>2558</v>
      </c>
      <c r="E967" s="53"/>
      <c r="F967" s="9" t="s">
        <v>2562</v>
      </c>
      <c r="G967" s="53"/>
      <c r="H967" s="54">
        <v>718</v>
      </c>
      <c r="I967" s="9" t="s">
        <v>46</v>
      </c>
      <c r="J967" s="429" t="str">
        <f>IF(ISBLANK(INDEX('Policy Characteristics'!D:D,MATCH($C967,'Policy Characteristics'!$C:$C,0))),"",INDEX('Policy Characteristics'!D:D,MATCH($C967,'Policy Characteristics'!$C:$C,0)))</f>
        <v>End Existing Subsidies</v>
      </c>
      <c r="K967" s="427" t="str">
        <f>IF(ISBLANK(INDEX('Policy Characteristics'!E:E,MATCH($C967,'Policy Characteristics'!$C:$C,0))),"",INDEX('Policy Characteristics'!E:E,MATCH($C967,'Policy Characteristics'!$C:$C,0)))</f>
        <v>cross reduce BAU subsidies</v>
      </c>
      <c r="L967" s="450">
        <f>IF(ISBLANK(INDEX('Policy Characteristics'!F:F,MATCH($C967,'Policy Characteristics'!$C:$C,0))),"",INDEX('Policy Characteristics'!F:F,MATCH($C967,'Policy Characteristics'!$C:$C,0)))</f>
        <v>0</v>
      </c>
      <c r="M967" s="450">
        <f>IF(ISBLANK(INDEX('Policy Characteristics'!G:G,MATCH($C967,'Policy Characteristics'!$C:$C,0))),"",INDEX('Policy Characteristics'!G:G,MATCH($C967,'Policy Characteristics'!$C:$C,0)))</f>
        <v>1</v>
      </c>
      <c r="N967" s="450">
        <f>IF(ISBLANK(INDEX('Policy Characteristics'!H:H,MATCH($C967,'Policy Characteristics'!$C:$C,0))),"",INDEX('Policy Characteristics'!H:H,MATCH($C967,'Policy Characteristics'!$C:$C,0)))</f>
        <v>0.01</v>
      </c>
      <c r="O967" s="427" t="str">
        <f>IF(ISBLANK(INDEX('Policy Characteristics'!I:I,MATCH($C967,'Policy Characteristics'!$C:$C,0))),"",INDEX('Policy Characteristics'!I:I,MATCH($C967,'Policy Characteristics'!$C:$C,0)))</f>
        <v>% reduction in BAU subsidies</v>
      </c>
      <c r="P967" s="427" t="str">
        <f>IF(ISBLANK(INDEX('Policy Characteristics'!J:J,MATCH($C967,'Policy Characteristics'!$C:$C,0))),"",INDEX('Policy Characteristics'!J:J,MATCH($C967,'Policy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7" s="427" t="str">
        <f>IF(ISBLANK(INDEX('Policy Characteristics'!K:K,MATCH($C967,'Policy Characteristics'!$C:$C,0))),"",INDEX('Policy Characteristics'!K:K,MATCH($C967,'Policy Characteristics'!$C:$C,0)))</f>
        <v>fuels.html#end-subsidies</v>
      </c>
      <c r="R967" s="427" t="str">
        <f>IF(ISBLANK(INDEX('Policy Characteristics'!L:L,MATCH($C967,'Policy Characteristics'!$C:$C,0))),"",INDEX('Policy Characteristics'!L:L,MATCH($C967,'Policy Characteristics'!$C:$C,0)))</f>
        <v>end-existing-subsidies.html</v>
      </c>
    </row>
    <row r="968" spans="1:18" s="2" customFormat="1" x14ac:dyDescent="0.75">
      <c r="A968" s="427" t="str">
        <f>IF(ISBLANK(INDEX('Policy Characteristics'!A:A,MATCH($C968,'Policy Characteristics'!$C:$C,0))),"",INDEX('Policy Characteristics'!A:A,MATCH($C968,'Policy Characteristics'!$C:$C,0)))</f>
        <v>Cross-Sector</v>
      </c>
      <c r="B968" s="427" t="str">
        <f>IF(ISBLANK(INDEX('Policy Characteristics'!B:B,MATCH($C968,'Policy Characteristics'!$C:$C,0))),"",INDEX('Policy Characteristics'!B:B,MATCH($C968,'Policy Characteristics'!$C:$C,0)))</f>
        <v>Exempt Non-CO2 Emissions from C Tax</v>
      </c>
      <c r="C968" s="430" t="s">
        <v>2531</v>
      </c>
      <c r="D968" s="9"/>
      <c r="E968" s="9"/>
      <c r="F968" s="9"/>
      <c r="G968" s="9"/>
      <c r="H968" s="54">
        <v>719</v>
      </c>
      <c r="I968" s="9" t="s">
        <v>46</v>
      </c>
      <c r="J968" s="429" t="str">
        <f>IF(ISBLANK(INDEX('Policy Characteristics'!D:D,MATCH($C968,'Policy Characteristics'!$C:$C,0))),"",INDEX('Policy Characteristics'!D:D,MATCH($C968,'Policy Characteristics'!$C:$C,0)))</f>
        <v>Carbon Tax Exemptions</v>
      </c>
      <c r="K968" s="427" t="str">
        <f>IF(ISBLANK(INDEX('Policy Characteristics'!E:E,MATCH($C968,'Policy Characteristics'!$C:$C,0))),"",INDEX('Policy Characteristics'!E:E,MATCH($C968,'Policy Characteristics'!$C:$C,0)))</f>
        <v>cross toggle whether carbon tax affects non CO2 emissions</v>
      </c>
      <c r="L968" s="427">
        <f>IF(ISBLANK(INDEX('Policy Characteristics'!F:F,MATCH($C968,'Policy Characteristics'!$C:$C,0))),"",INDEX('Policy Characteristics'!F:F,MATCH($C968,'Policy Characteristics'!$C:$C,0)))</f>
        <v>0</v>
      </c>
      <c r="M968" s="427">
        <f>IF(ISBLANK(INDEX('Policy Characteristics'!G:G,MATCH($C968,'Policy Characteristics'!$C:$C,0))),"",INDEX('Policy Characteristics'!G:G,MATCH($C968,'Policy Characteristics'!$C:$C,0)))</f>
        <v>1</v>
      </c>
      <c r="N968" s="427">
        <f>IF(ISBLANK(INDEX('Policy Characteristics'!H:H,MATCH($C968,'Policy Characteristics'!$C:$C,0))),"",INDEX('Policy Characteristics'!H:H,MATCH($C968,'Policy Characteristics'!$C:$C,0)))</f>
        <v>1</v>
      </c>
      <c r="O968" s="427" t="str">
        <f>IF(ISBLANK(INDEX('Policy Characteristics'!I:I,MATCH($C968,'Policy Characteristics'!$C:$C,0))),"",INDEX('Policy Characteristics'!I:I,MATCH($C968,'Policy Characteristics'!$C:$C,0)))</f>
        <v>on/off</v>
      </c>
      <c r="P968" s="427" t="str">
        <f>IF(ISBLANK(INDEX('Policy Characteristics'!J:J,MATCH($C968,'Policy Characteristics'!$C:$C,0))),"",INDEX('Policy Characteristics'!J:J,MATCH($C968,'Policy Characteristics'!$C:$C,0)))</f>
        <v/>
      </c>
      <c r="Q968" s="427" t="str">
        <f>IF(ISBLANK(INDEX('Policy Characteristics'!K:K,MATCH($C968,'Policy Characteristics'!$C:$C,0))),"",INDEX('Policy Characteristics'!K:K,MATCH($C968,'Policy Characteristics'!$C:$C,0)))</f>
        <v/>
      </c>
      <c r="R968" s="427" t="str">
        <f>IF(ISBLANK(INDEX('Policy Characteristics'!L:L,MATCH($C968,'Policy Characteristics'!$C:$C,0))),"",INDEX('Policy Characteristics'!L:L,MATCH($C968,'Policy Characteristics'!$C:$C,0)))</f>
        <v/>
      </c>
    </row>
    <row r="969" spans="1:18" s="2" customFormat="1" x14ac:dyDescent="0.75">
      <c r="A969" s="427" t="str">
        <f>IF(ISBLANK(INDEX('Policy Characteristics'!A:A,MATCH($C969,'Policy Characteristics'!$C:$C,0))),"",INDEX('Policy Characteristics'!A:A,MATCH($C969,'Policy Characteristics'!$C:$C,0)))</f>
        <v>Cross-Sector</v>
      </c>
      <c r="B969" s="427" t="str">
        <f>IF(ISBLANK(INDEX('Policy Characteristics'!B:B,MATCH($C969,'Policy Characteristics'!$C:$C,0))),"",INDEX('Policy Characteristics'!B:B,MATCH($C969,'Policy Characteristics'!$C:$C,0)))</f>
        <v>Exempt Process Emissions from C Tax</v>
      </c>
      <c r="C969" s="430" t="s">
        <v>2530</v>
      </c>
      <c r="D969" s="9"/>
      <c r="E969" s="9"/>
      <c r="F969" s="9"/>
      <c r="G969" s="9"/>
      <c r="H969" s="56">
        <v>509</v>
      </c>
      <c r="I969" s="9" t="s">
        <v>45</v>
      </c>
      <c r="J969" s="429" t="str">
        <f>IF(ISBLANK(INDEX('Policy Characteristics'!D:D,MATCH($C969,'Policy Characteristics'!$C:$C,0))),"",INDEX('Policy Characteristics'!D:D,MATCH($C969,'Policy Characteristics'!$C:$C,0)))</f>
        <v>Carbon Tax on Process Emissions</v>
      </c>
      <c r="K969" s="427" t="str">
        <f>IF(ISBLANK(INDEX('Policy Characteristics'!E:E,MATCH($C969,'Policy Characteristics'!$C:$C,0))),"",INDEX('Policy Characteristics'!E:E,MATCH($C969,'Policy Characteristics'!$C:$C,0)))</f>
        <v>cross toggle whether carbon tax affects process emissions</v>
      </c>
      <c r="L969" s="427">
        <f>IF(ISBLANK(INDEX('Policy Characteristics'!F:F,MATCH($C969,'Policy Characteristics'!$C:$C,0))),"",INDEX('Policy Characteristics'!F:F,MATCH($C969,'Policy Characteristics'!$C:$C,0)))</f>
        <v>0</v>
      </c>
      <c r="M969" s="427">
        <f>IF(ISBLANK(INDEX('Policy Characteristics'!G:G,MATCH($C969,'Policy Characteristics'!$C:$C,0))),"",INDEX('Policy Characteristics'!G:G,MATCH($C969,'Policy Characteristics'!$C:$C,0)))</f>
        <v>1</v>
      </c>
      <c r="N969" s="427">
        <f>IF(ISBLANK(INDEX('Policy Characteristics'!H:H,MATCH($C969,'Policy Characteristics'!$C:$C,0))),"",INDEX('Policy Characteristics'!H:H,MATCH($C969,'Policy Characteristics'!$C:$C,0)))</f>
        <v>1</v>
      </c>
      <c r="O969" s="427" t="str">
        <f>IF(ISBLANK(INDEX('Policy Characteristics'!I:I,MATCH($C969,'Policy Characteristics'!$C:$C,0))),"",INDEX('Policy Characteristics'!I:I,MATCH($C969,'Policy Characteristics'!$C:$C,0)))</f>
        <v>on/off</v>
      </c>
      <c r="P969" s="427" t="str">
        <f>IF(ISBLANK(INDEX('Policy Characteristics'!J:J,MATCH($C969,'Policy Characteristics'!$C:$C,0))),"",INDEX('Policy Characteristics'!J:J,MATCH($C969,'Policy Characteristics'!$C:$C,0)))</f>
        <v>**Description:** This policy prevents the carbon tax from being levied on process emissions (non-energy greenhouse gas emissions from industrial and agricultural operations).</v>
      </c>
      <c r="Q969" s="427" t="str">
        <f>IF(ISBLANK(INDEX('Policy Characteristics'!K:K,MATCH($C969,'Policy Characteristics'!$C:$C,0))),"",INDEX('Policy Characteristics'!K:K,MATCH($C969,'Policy Characteristics'!$C:$C,0)))</f>
        <v>fuels.html#carbon-tax</v>
      </c>
      <c r="R969" s="427" t="str">
        <f>IF(ISBLANK(INDEX('Policy Characteristics'!L:L,MATCH($C969,'Policy Characteristics'!$C:$C,0))),"",INDEX('Policy Characteristics'!L:L,MATCH($C969,'Policy Characteristics'!$C:$C,0)))</f>
        <v>carbon-tax.html</v>
      </c>
    </row>
    <row r="970" spans="1:18" s="2" customFormat="1" x14ac:dyDescent="0.75">
      <c r="A970" s="427" t="str">
        <f>IF(ISBLANK(INDEX('Policy Characteristics'!A:A,MATCH($C970,'Policy Characteristics'!$C:$C,0))),"",INDEX('Policy Characteristics'!A:A,MATCH($C970,'Policy Characteristics'!$C:$C,0)))</f>
        <v>Cross-Sector</v>
      </c>
      <c r="B970" s="427" t="str">
        <f>IF(ISBLANK(INDEX('Policy Characteristics'!B:B,MATCH($C970,'Policy Characteristics'!$C:$C,0))),"",INDEX('Policy Characteristics'!B:B,MATCH($C970,'Policy Characteristics'!$C:$C,0)))</f>
        <v>Fixed Energy Prices</v>
      </c>
      <c r="C970" s="430" t="s">
        <v>2844</v>
      </c>
      <c r="D970" s="9" t="s">
        <v>54</v>
      </c>
      <c r="E970" s="9"/>
      <c r="F970" s="9" t="s">
        <v>98</v>
      </c>
      <c r="G970" s="9"/>
      <c r="H970" s="54">
        <v>720</v>
      </c>
      <c r="I970" s="9" t="s">
        <v>46</v>
      </c>
      <c r="J970" s="429" t="str">
        <f>IF(ISBLANK(INDEX('Policy Characteristics'!D:D,MATCH($C970,'Policy Characteristics'!$C:$C,0))),"",INDEX('Policy Characteristics'!D:D,MATCH($C970,'Policy Characteristics'!$C:$C,0)))</f>
        <v>Fixed Energy Prices</v>
      </c>
      <c r="K970" s="427" t="str">
        <f>IF(ISBLANK(INDEX('Policy Characteristics'!E:E,MATCH($C970,'Policy Characteristics'!$C:$C,0))),"",INDEX('Policy Characteristics'!E:E,MATCH($C970,'Policy Characteristics'!$C:$C,0)))</f>
        <v>cross toggle whether policies affect energy prices</v>
      </c>
      <c r="L970" s="427">
        <f>IF(ISBLANK(INDEX('Policy Characteristics'!F:F,MATCH($C970,'Policy Characteristics'!$C:$C,0))),"",INDEX('Policy Characteristics'!F:F,MATCH($C970,'Policy Characteristics'!$C:$C,0)))</f>
        <v>0</v>
      </c>
      <c r="M970" s="427">
        <f>IF(ISBLANK(INDEX('Policy Characteristics'!G:G,MATCH($C970,'Policy Characteristics'!$C:$C,0))),"",INDEX('Policy Characteristics'!G:G,MATCH($C970,'Policy Characteristics'!$C:$C,0)))</f>
        <v>1</v>
      </c>
      <c r="N970" s="427">
        <f>IF(ISBLANK(INDEX('Policy Characteristics'!H:H,MATCH($C970,'Policy Characteristics'!$C:$C,0))),"",INDEX('Policy Characteristics'!H:H,MATCH($C970,'Policy Characteristics'!$C:$C,0)))</f>
        <v>1</v>
      </c>
      <c r="O970" s="427" t="str">
        <f>IF(ISBLANK(INDEX('Policy Characteristics'!I:I,MATCH($C970,'Policy Characteristics'!$C:$C,0))),"",INDEX('Policy Characteristics'!I:I,MATCH($C970,'Policy Characteristics'!$C:$C,0)))</f>
        <v>on/off</v>
      </c>
      <c r="P970" s="427" t="str">
        <f>IF(ISBLANK(INDEX('Policy Characteristics'!J:J,MATCH($C970,'Policy Characteristics'!$C:$C,0))),"",INDEX('Policy Characteristics'!J:J,MATCH($C970,'Policy Characteristics'!$C:$C,0)))</f>
        <v/>
      </c>
      <c r="Q970" s="427" t="str">
        <f>IF(ISBLANK(INDEX('Policy Characteristics'!K:K,MATCH($C970,'Policy Characteristics'!$C:$C,0))),"",INDEX('Policy Characteristics'!K:K,MATCH($C970,'Policy Characteristics'!$C:$C,0)))</f>
        <v/>
      </c>
      <c r="R970" s="427" t="str">
        <f>IF(ISBLANK(INDEX('Policy Characteristics'!L:L,MATCH($C970,'Policy Characteristics'!$C:$C,0))),"",INDEX('Policy Characteristics'!L:L,MATCH($C970,'Policy Characteristics'!$C:$C,0)))</f>
        <v/>
      </c>
    </row>
    <row r="971" spans="1:18" s="2" customFormat="1" x14ac:dyDescent="0.75">
      <c r="A971" s="427" t="str">
        <f>IF(ISBLANK(INDEX('Policy Characteristics'!A:A,MATCH($C971,'Policy Characteristics'!$C:$C,0))),"",INDEX('Policy Characteristics'!A:A,MATCH($C971,'Policy Characteristics'!$C:$C,0)))</f>
        <v>Cross-Sector</v>
      </c>
      <c r="B971" s="427" t="str">
        <f>IF(ISBLANK(INDEX('Policy Characteristics'!B:B,MATCH($C971,'Policy Characteristics'!$C:$C,0))),"",INDEX('Policy Characteristics'!B:B,MATCH($C971,'Policy Characteristics'!$C:$C,0)))</f>
        <v>Fixed Energy Prices</v>
      </c>
      <c r="C971" s="431" t="str">
        <f t="shared" ref="C971:C972" si="52">C$970</f>
        <v>Toggle Whether Policies Affect Energy Prices</v>
      </c>
      <c r="D971" s="9" t="s">
        <v>77</v>
      </c>
      <c r="E971" s="9"/>
      <c r="F971" s="9" t="s">
        <v>104</v>
      </c>
      <c r="G971" s="9"/>
      <c r="H971" s="54">
        <v>721</v>
      </c>
      <c r="I971" s="9" t="s">
        <v>46</v>
      </c>
      <c r="J971" s="429" t="str">
        <f>IF(ISBLANK(INDEX('Policy Characteristics'!D:D,MATCH($C971,'Policy Characteristics'!$C:$C,0))),"",INDEX('Policy Characteristics'!D:D,MATCH($C971,'Policy Characteristics'!$C:$C,0)))</f>
        <v>Fixed Energy Prices</v>
      </c>
      <c r="K971" s="427" t="str">
        <f>IF(ISBLANK(INDEX('Policy Characteristics'!E:E,MATCH($C971,'Policy Characteristics'!$C:$C,0))),"",INDEX('Policy Characteristics'!E:E,MATCH($C971,'Policy Characteristics'!$C:$C,0)))</f>
        <v>cross toggle whether policies affect energy prices</v>
      </c>
      <c r="L971" s="427">
        <f>IF(ISBLANK(INDEX('Policy Characteristics'!F:F,MATCH($C971,'Policy Characteristics'!$C:$C,0))),"",INDEX('Policy Characteristics'!F:F,MATCH($C971,'Policy Characteristics'!$C:$C,0)))</f>
        <v>0</v>
      </c>
      <c r="M971" s="427">
        <f>IF(ISBLANK(INDEX('Policy Characteristics'!G:G,MATCH($C971,'Policy Characteristics'!$C:$C,0))),"",INDEX('Policy Characteristics'!G:G,MATCH($C971,'Policy Characteristics'!$C:$C,0)))</f>
        <v>1</v>
      </c>
      <c r="N971" s="427">
        <f>IF(ISBLANK(INDEX('Policy Characteristics'!H:H,MATCH($C971,'Policy Characteristics'!$C:$C,0))),"",INDEX('Policy Characteristics'!H:H,MATCH($C971,'Policy Characteristics'!$C:$C,0)))</f>
        <v>1</v>
      </c>
      <c r="O971" s="427" t="str">
        <f>IF(ISBLANK(INDEX('Policy Characteristics'!I:I,MATCH($C971,'Policy Characteristics'!$C:$C,0))),"",INDEX('Policy Characteristics'!I:I,MATCH($C971,'Policy Characteristics'!$C:$C,0)))</f>
        <v>on/off</v>
      </c>
      <c r="P971" s="427" t="str">
        <f>IF(ISBLANK(INDEX('Policy Characteristics'!J:J,MATCH($C971,'Policy Characteristics'!$C:$C,0))),"",INDEX('Policy Characteristics'!J:J,MATCH($C971,'Policy Characteristics'!$C:$C,0)))</f>
        <v/>
      </c>
      <c r="Q971" s="427" t="str">
        <f>IF(ISBLANK(INDEX('Policy Characteristics'!K:K,MATCH($C971,'Policy Characteristics'!$C:$C,0))),"",INDEX('Policy Characteristics'!K:K,MATCH($C971,'Policy Characteristics'!$C:$C,0)))</f>
        <v/>
      </c>
      <c r="R971" s="427" t="str">
        <f>IF(ISBLANK(INDEX('Policy Characteristics'!L:L,MATCH($C971,'Policy Characteristics'!$C:$C,0))),"",INDEX('Policy Characteristics'!L:L,MATCH($C971,'Policy Characteristics'!$C:$C,0)))</f>
        <v/>
      </c>
    </row>
    <row r="972" spans="1:18" s="2" customFormat="1" x14ac:dyDescent="0.75">
      <c r="A972" s="427" t="str">
        <f>IF(ISBLANK(INDEX('Policy Characteristics'!A:A,MATCH($C972,'Policy Characteristics'!$C:$C,0))),"",INDEX('Policy Characteristics'!A:A,MATCH($C972,'Policy Characteristics'!$C:$C,0)))</f>
        <v>Cross-Sector</v>
      </c>
      <c r="B972" s="427" t="str">
        <f>IF(ISBLANK(INDEX('Policy Characteristics'!B:B,MATCH($C972,'Policy Characteristics'!$C:$C,0))),"",INDEX('Policy Characteristics'!B:B,MATCH($C972,'Policy Characteristics'!$C:$C,0)))</f>
        <v>Fixed Energy Prices</v>
      </c>
      <c r="C972" s="431" t="str">
        <f t="shared" si="52"/>
        <v>Toggle Whether Policies Affect Energy Prices</v>
      </c>
      <c r="D972" s="9" t="s">
        <v>2558</v>
      </c>
      <c r="E972" s="9"/>
      <c r="F972" s="9" t="s">
        <v>2562</v>
      </c>
      <c r="G972" s="9"/>
      <c r="H972" s="54">
        <v>722</v>
      </c>
      <c r="I972" s="9" t="s">
        <v>46</v>
      </c>
      <c r="J972" s="429" t="str">
        <f>IF(ISBLANK(INDEX('Policy Characteristics'!D:D,MATCH($C972,'Policy Characteristics'!$C:$C,0))),"",INDEX('Policy Characteristics'!D:D,MATCH($C972,'Policy Characteristics'!$C:$C,0)))</f>
        <v>Fixed Energy Prices</v>
      </c>
      <c r="K972" s="427" t="str">
        <f>IF(ISBLANK(INDEX('Policy Characteristics'!E:E,MATCH($C972,'Policy Characteristics'!$C:$C,0))),"",INDEX('Policy Characteristics'!E:E,MATCH($C972,'Policy Characteristics'!$C:$C,0)))</f>
        <v>cross toggle whether policies affect energy prices</v>
      </c>
      <c r="L972" s="427">
        <f>IF(ISBLANK(INDEX('Policy Characteristics'!F:F,MATCH($C972,'Policy Characteristics'!$C:$C,0))),"",INDEX('Policy Characteristics'!F:F,MATCH($C972,'Policy Characteristics'!$C:$C,0)))</f>
        <v>0</v>
      </c>
      <c r="M972" s="427">
        <f>IF(ISBLANK(INDEX('Policy Characteristics'!G:G,MATCH($C972,'Policy Characteristics'!$C:$C,0))),"",INDEX('Policy Characteristics'!G:G,MATCH($C972,'Policy Characteristics'!$C:$C,0)))</f>
        <v>1</v>
      </c>
      <c r="N972" s="427">
        <f>IF(ISBLANK(INDEX('Policy Characteristics'!H:H,MATCH($C972,'Policy Characteristics'!$C:$C,0))),"",INDEX('Policy Characteristics'!H:H,MATCH($C972,'Policy Characteristics'!$C:$C,0)))</f>
        <v>1</v>
      </c>
      <c r="O972" s="427" t="str">
        <f>IF(ISBLANK(INDEX('Policy Characteristics'!I:I,MATCH($C972,'Policy Characteristics'!$C:$C,0))),"",INDEX('Policy Characteristics'!I:I,MATCH($C972,'Policy Characteristics'!$C:$C,0)))</f>
        <v>on/off</v>
      </c>
      <c r="P972" s="427" t="str">
        <f>IF(ISBLANK(INDEX('Policy Characteristics'!J:J,MATCH($C972,'Policy Characteristics'!$C:$C,0))),"",INDEX('Policy Characteristics'!J:J,MATCH($C972,'Policy Characteristics'!$C:$C,0)))</f>
        <v/>
      </c>
      <c r="Q972" s="427" t="str">
        <f>IF(ISBLANK(INDEX('Policy Characteristics'!K:K,MATCH($C972,'Policy Characteristics'!$C:$C,0))),"",INDEX('Policy Characteristics'!K:K,MATCH($C972,'Policy Characteristics'!$C:$C,0)))</f>
        <v/>
      </c>
      <c r="R972" s="427" t="str">
        <f>IF(ISBLANK(INDEX('Policy Characteristics'!L:L,MATCH($C972,'Policy Characteristics'!$C:$C,0))),"",INDEX('Policy Characteristics'!L:L,MATCH($C972,'Policy Characteristics'!$C:$C,0)))</f>
        <v/>
      </c>
    </row>
    <row r="973" spans="1:18" s="2" customFormat="1" x14ac:dyDescent="0.75">
      <c r="A973" s="427" t="str">
        <f>IF(ISBLANK(INDEX('Policy Characteristics'!A:A,MATCH($C973,'Policy Characteristics'!$C:$C,0))),"",INDEX('Policy Characteristics'!A:A,MATCH($C973,'Policy Characteristics'!$C:$C,0)))</f>
        <v>Cross-Sector</v>
      </c>
      <c r="B973" s="427" t="str">
        <f>IF(ISBLANK(INDEX('Policy Characteristics'!B:B,MATCH($C973,'Policy Characteristics'!$C:$C,0))),"",INDEX('Policy Characteristics'!B:B,MATCH($C973,'Policy Characteristics'!$C:$C,0)))</f>
        <v>Fixed Energy Prices</v>
      </c>
      <c r="C973" s="430" t="s">
        <v>2844</v>
      </c>
      <c r="D973" s="9" t="s">
        <v>470</v>
      </c>
      <c r="E973" s="53"/>
      <c r="F973" s="9" t="s">
        <v>467</v>
      </c>
      <c r="G973" s="9"/>
      <c r="H973" s="56">
        <v>836</v>
      </c>
      <c r="I973" s="9" t="s">
        <v>46</v>
      </c>
      <c r="J973" s="429" t="str">
        <f>IF(ISBLANK(INDEX('Policy Characteristics'!D:D,MATCH($C973,'Policy Characteristics'!$C:$C,0))),"",INDEX('Policy Characteristics'!D:D,MATCH($C973,'Policy Characteristics'!$C:$C,0)))</f>
        <v>Fixed Energy Prices</v>
      </c>
      <c r="K973" s="427" t="str">
        <f>IF(ISBLANK(INDEX('Policy Characteristics'!E:E,MATCH($C973,'Policy Characteristics'!$C:$C,0))),"",INDEX('Policy Characteristics'!E:E,MATCH($C973,'Policy Characteristics'!$C:$C,0)))</f>
        <v>cross toggle whether policies affect energy prices</v>
      </c>
      <c r="L973" s="427">
        <f>IF(ISBLANK(INDEX('Policy Characteristics'!F:F,MATCH($C973,'Policy Characteristics'!$C:$C,0))),"",INDEX('Policy Characteristics'!F:F,MATCH($C973,'Policy Characteristics'!$C:$C,0)))</f>
        <v>0</v>
      </c>
      <c r="M973" s="427">
        <f>IF(ISBLANK(INDEX('Policy Characteristics'!G:G,MATCH($C973,'Policy Characteristics'!$C:$C,0))),"",INDEX('Policy Characteristics'!G:G,MATCH($C973,'Policy Characteristics'!$C:$C,0)))</f>
        <v>1</v>
      </c>
      <c r="N973" s="427">
        <f>IF(ISBLANK(INDEX('Policy Characteristics'!H:H,MATCH($C973,'Policy Characteristics'!$C:$C,0))),"",INDEX('Policy Characteristics'!H:H,MATCH($C973,'Policy Characteristics'!$C:$C,0)))</f>
        <v>1</v>
      </c>
      <c r="O973" s="427" t="str">
        <f>IF(ISBLANK(INDEX('Policy Characteristics'!I:I,MATCH($C973,'Policy Characteristics'!$C:$C,0))),"",INDEX('Policy Characteristics'!I:I,MATCH($C973,'Policy Characteristics'!$C:$C,0)))</f>
        <v>on/off</v>
      </c>
      <c r="P973" s="427" t="str">
        <f>IF(ISBLANK(INDEX('Policy Characteristics'!J:J,MATCH($C973,'Policy Characteristics'!$C:$C,0))),"",INDEX('Policy Characteristics'!J:J,MATCH($C973,'Policy Characteristics'!$C:$C,0)))</f>
        <v/>
      </c>
      <c r="Q973" s="427" t="str">
        <f>IF(ISBLANK(INDEX('Policy Characteristics'!K:K,MATCH($C973,'Policy Characteristics'!$C:$C,0))),"",INDEX('Policy Characteristics'!K:K,MATCH($C973,'Policy Characteristics'!$C:$C,0)))</f>
        <v/>
      </c>
      <c r="R973" s="427" t="str">
        <f>IF(ISBLANK(INDEX('Policy Characteristics'!L:L,MATCH($C973,'Policy Characteristics'!$C:$C,0))),"",INDEX('Policy Characteristics'!L:L,MATCH($C973,'Policy Characteristics'!$C:$C,0)))</f>
        <v/>
      </c>
    </row>
    <row r="974" spans="1:18" s="2" customFormat="1" x14ac:dyDescent="0.75">
      <c r="A974" s="427" t="str">
        <f>IF(ISBLANK(INDEX('Policy Characteristics'!A:A,MATCH($C974,'Policy Characteristics'!$C:$C,0))),"",INDEX('Policy Characteristics'!A:A,MATCH($C974,'Policy Characteristics'!$C:$C,0)))</f>
        <v>Cross-Sector</v>
      </c>
      <c r="B974" s="427" t="str">
        <f>IF(ISBLANK(INDEX('Policy Characteristics'!B:B,MATCH($C974,'Policy Characteristics'!$C:$C,0))),"",INDEX('Policy Characteristics'!B:B,MATCH($C974,'Policy Characteristics'!$C:$C,0)))</f>
        <v>Fixed Energy Prices</v>
      </c>
      <c r="C974" s="431" t="str">
        <f t="shared" ref="C974:C984" si="53">C$973</f>
        <v>Toggle Whether Policies Affect Energy Prices</v>
      </c>
      <c r="D974" s="9" t="s">
        <v>48</v>
      </c>
      <c r="E974" s="53"/>
      <c r="F974" s="9" t="s">
        <v>92</v>
      </c>
      <c r="G974" s="9"/>
      <c r="H974" s="54">
        <v>837</v>
      </c>
      <c r="I974" s="9" t="s">
        <v>46</v>
      </c>
      <c r="J974" s="429" t="str">
        <f>IF(ISBLANK(INDEX('Policy Characteristics'!D:D,MATCH($C974,'Policy Characteristics'!$C:$C,0))),"",INDEX('Policy Characteristics'!D:D,MATCH($C974,'Policy Characteristics'!$C:$C,0)))</f>
        <v>Fixed Energy Prices</v>
      </c>
      <c r="K974" s="427" t="str">
        <f>IF(ISBLANK(INDEX('Policy Characteristics'!E:E,MATCH($C974,'Policy Characteristics'!$C:$C,0))),"",INDEX('Policy Characteristics'!E:E,MATCH($C974,'Policy Characteristics'!$C:$C,0)))</f>
        <v>cross toggle whether policies affect energy prices</v>
      </c>
      <c r="L974" s="427">
        <f>IF(ISBLANK(INDEX('Policy Characteristics'!F:F,MATCH($C974,'Policy Characteristics'!$C:$C,0))),"",INDEX('Policy Characteristics'!F:F,MATCH($C974,'Policy Characteristics'!$C:$C,0)))</f>
        <v>0</v>
      </c>
      <c r="M974" s="427">
        <f>IF(ISBLANK(INDEX('Policy Characteristics'!G:G,MATCH($C974,'Policy Characteristics'!$C:$C,0))),"",INDEX('Policy Characteristics'!G:G,MATCH($C974,'Policy Characteristics'!$C:$C,0)))</f>
        <v>1</v>
      </c>
      <c r="N974" s="427">
        <f>IF(ISBLANK(INDEX('Policy Characteristics'!H:H,MATCH($C974,'Policy Characteristics'!$C:$C,0))),"",INDEX('Policy Characteristics'!H:H,MATCH($C974,'Policy Characteristics'!$C:$C,0)))</f>
        <v>1</v>
      </c>
      <c r="O974" s="427" t="str">
        <f>IF(ISBLANK(INDEX('Policy Characteristics'!I:I,MATCH($C974,'Policy Characteristics'!$C:$C,0))),"",INDEX('Policy Characteristics'!I:I,MATCH($C974,'Policy Characteristics'!$C:$C,0)))</f>
        <v>on/off</v>
      </c>
      <c r="P974" s="427" t="str">
        <f>IF(ISBLANK(INDEX('Policy Characteristics'!J:J,MATCH($C974,'Policy Characteristics'!$C:$C,0))),"",INDEX('Policy Characteristics'!J:J,MATCH($C974,'Policy Characteristics'!$C:$C,0)))</f>
        <v/>
      </c>
      <c r="Q974" s="427" t="str">
        <f>IF(ISBLANK(INDEX('Policy Characteristics'!K:K,MATCH($C974,'Policy Characteristics'!$C:$C,0))),"",INDEX('Policy Characteristics'!K:K,MATCH($C974,'Policy Characteristics'!$C:$C,0)))</f>
        <v/>
      </c>
      <c r="R974" s="427" t="str">
        <f>IF(ISBLANK(INDEX('Policy Characteristics'!L:L,MATCH($C974,'Policy Characteristics'!$C:$C,0))),"",INDEX('Policy Characteristics'!L:L,MATCH($C974,'Policy Characteristics'!$C:$C,0)))</f>
        <v/>
      </c>
    </row>
    <row r="975" spans="1:18" s="2" customFormat="1" x14ac:dyDescent="0.75">
      <c r="A975" s="427" t="str">
        <f>IF(ISBLANK(INDEX('Policy Characteristics'!A:A,MATCH($C975,'Policy Characteristics'!$C:$C,0))),"",INDEX('Policy Characteristics'!A:A,MATCH($C975,'Policy Characteristics'!$C:$C,0)))</f>
        <v>Cross-Sector</v>
      </c>
      <c r="B975" s="427" t="str">
        <f>IF(ISBLANK(INDEX('Policy Characteristics'!B:B,MATCH($C975,'Policy Characteristics'!$C:$C,0))),"",INDEX('Policy Characteristics'!B:B,MATCH($C975,'Policy Characteristics'!$C:$C,0)))</f>
        <v>Fixed Energy Prices</v>
      </c>
      <c r="C975" s="431" t="str">
        <f t="shared" si="53"/>
        <v>Toggle Whether Policies Affect Energy Prices</v>
      </c>
      <c r="D975" s="9" t="s">
        <v>53</v>
      </c>
      <c r="E975" s="53"/>
      <c r="F975" s="9" t="s">
        <v>97</v>
      </c>
      <c r="G975" s="9"/>
      <c r="H975" s="56">
        <v>838</v>
      </c>
      <c r="I975" s="9" t="s">
        <v>46</v>
      </c>
      <c r="J975" s="429" t="str">
        <f>IF(ISBLANK(INDEX('Policy Characteristics'!D:D,MATCH($C975,'Policy Characteristics'!$C:$C,0))),"",INDEX('Policy Characteristics'!D:D,MATCH($C975,'Policy Characteristics'!$C:$C,0)))</f>
        <v>Fixed Energy Prices</v>
      </c>
      <c r="K975" s="427" t="str">
        <f>IF(ISBLANK(INDEX('Policy Characteristics'!E:E,MATCH($C975,'Policy Characteristics'!$C:$C,0))),"",INDEX('Policy Characteristics'!E:E,MATCH($C975,'Policy Characteristics'!$C:$C,0)))</f>
        <v>cross toggle whether policies affect energy prices</v>
      </c>
      <c r="L975" s="427">
        <f>IF(ISBLANK(INDEX('Policy Characteristics'!F:F,MATCH($C975,'Policy Characteristics'!$C:$C,0))),"",INDEX('Policy Characteristics'!F:F,MATCH($C975,'Policy Characteristics'!$C:$C,0)))</f>
        <v>0</v>
      </c>
      <c r="M975" s="427">
        <f>IF(ISBLANK(INDEX('Policy Characteristics'!G:G,MATCH($C975,'Policy Characteristics'!$C:$C,0))),"",INDEX('Policy Characteristics'!G:G,MATCH($C975,'Policy Characteristics'!$C:$C,0)))</f>
        <v>1</v>
      </c>
      <c r="N975" s="427">
        <f>IF(ISBLANK(INDEX('Policy Characteristics'!H:H,MATCH($C975,'Policy Characteristics'!$C:$C,0))),"",INDEX('Policy Characteristics'!H:H,MATCH($C975,'Policy Characteristics'!$C:$C,0)))</f>
        <v>1</v>
      </c>
      <c r="O975" s="427" t="str">
        <f>IF(ISBLANK(INDEX('Policy Characteristics'!I:I,MATCH($C975,'Policy Characteristics'!$C:$C,0))),"",INDEX('Policy Characteristics'!I:I,MATCH($C975,'Policy Characteristics'!$C:$C,0)))</f>
        <v>on/off</v>
      </c>
      <c r="P975" s="427" t="str">
        <f>IF(ISBLANK(INDEX('Policy Characteristics'!J:J,MATCH($C975,'Policy Characteristics'!$C:$C,0))),"",INDEX('Policy Characteristics'!J:J,MATCH($C975,'Policy Characteristics'!$C:$C,0)))</f>
        <v/>
      </c>
      <c r="Q975" s="427" t="str">
        <f>IF(ISBLANK(INDEX('Policy Characteristics'!K:K,MATCH($C975,'Policy Characteristics'!$C:$C,0))),"",INDEX('Policy Characteristics'!K:K,MATCH($C975,'Policy Characteristics'!$C:$C,0)))</f>
        <v/>
      </c>
      <c r="R975" s="427" t="str">
        <f>IF(ISBLANK(INDEX('Policy Characteristics'!L:L,MATCH($C975,'Policy Characteristics'!$C:$C,0))),"",INDEX('Policy Characteristics'!L:L,MATCH($C975,'Policy Characteristics'!$C:$C,0)))</f>
        <v/>
      </c>
    </row>
    <row r="976" spans="1:18" s="2" customFormat="1" x14ac:dyDescent="0.75">
      <c r="A976" s="427" t="str">
        <f>IF(ISBLANK(INDEX('Policy Characteristics'!A:A,MATCH($C976,'Policy Characteristics'!$C:$C,0))),"",INDEX('Policy Characteristics'!A:A,MATCH($C976,'Policy Characteristics'!$C:$C,0)))</f>
        <v>Cross-Sector</v>
      </c>
      <c r="B976" s="427" t="str">
        <f>IF(ISBLANK(INDEX('Policy Characteristics'!B:B,MATCH($C976,'Policy Characteristics'!$C:$C,0))),"",INDEX('Policy Characteristics'!B:B,MATCH($C976,'Policy Characteristics'!$C:$C,0)))</f>
        <v>Fixed Energy Prices</v>
      </c>
      <c r="C976" s="431" t="str">
        <f t="shared" si="53"/>
        <v>Toggle Whether Policies Affect Energy Prices</v>
      </c>
      <c r="D976" s="9" t="s">
        <v>55</v>
      </c>
      <c r="E976" s="53"/>
      <c r="F976" s="9" t="s">
        <v>100</v>
      </c>
      <c r="G976" s="9"/>
      <c r="H976" s="54">
        <v>839</v>
      </c>
      <c r="I976" s="9" t="s">
        <v>46</v>
      </c>
      <c r="J976" s="429" t="str">
        <f>IF(ISBLANK(INDEX('Policy Characteristics'!D:D,MATCH($C976,'Policy Characteristics'!$C:$C,0))),"",INDEX('Policy Characteristics'!D:D,MATCH($C976,'Policy Characteristics'!$C:$C,0)))</f>
        <v>Fixed Energy Prices</v>
      </c>
      <c r="K976" s="427" t="str">
        <f>IF(ISBLANK(INDEX('Policy Characteristics'!E:E,MATCH($C976,'Policy Characteristics'!$C:$C,0))),"",INDEX('Policy Characteristics'!E:E,MATCH($C976,'Policy Characteristics'!$C:$C,0)))</f>
        <v>cross toggle whether policies affect energy prices</v>
      </c>
      <c r="L976" s="427">
        <f>IF(ISBLANK(INDEX('Policy Characteristics'!F:F,MATCH($C976,'Policy Characteristics'!$C:$C,0))),"",INDEX('Policy Characteristics'!F:F,MATCH($C976,'Policy Characteristics'!$C:$C,0)))</f>
        <v>0</v>
      </c>
      <c r="M976" s="427">
        <f>IF(ISBLANK(INDEX('Policy Characteristics'!G:G,MATCH($C976,'Policy Characteristics'!$C:$C,0))),"",INDEX('Policy Characteristics'!G:G,MATCH($C976,'Policy Characteristics'!$C:$C,0)))</f>
        <v>1</v>
      </c>
      <c r="N976" s="427">
        <f>IF(ISBLANK(INDEX('Policy Characteristics'!H:H,MATCH($C976,'Policy Characteristics'!$C:$C,0))),"",INDEX('Policy Characteristics'!H:H,MATCH($C976,'Policy Characteristics'!$C:$C,0)))</f>
        <v>1</v>
      </c>
      <c r="O976" s="427" t="str">
        <f>IF(ISBLANK(INDEX('Policy Characteristics'!I:I,MATCH($C976,'Policy Characteristics'!$C:$C,0))),"",INDEX('Policy Characteristics'!I:I,MATCH($C976,'Policy Characteristics'!$C:$C,0)))</f>
        <v>on/off</v>
      </c>
      <c r="P976" s="427" t="str">
        <f>IF(ISBLANK(INDEX('Policy Characteristics'!J:J,MATCH($C976,'Policy Characteristics'!$C:$C,0))),"",INDEX('Policy Characteristics'!J:J,MATCH($C976,'Policy Characteristics'!$C:$C,0)))</f>
        <v/>
      </c>
      <c r="Q976" s="427" t="str">
        <f>IF(ISBLANK(INDEX('Policy Characteristics'!K:K,MATCH($C976,'Policy Characteristics'!$C:$C,0))),"",INDEX('Policy Characteristics'!K:K,MATCH($C976,'Policy Characteristics'!$C:$C,0)))</f>
        <v/>
      </c>
      <c r="R976" s="427" t="str">
        <f>IF(ISBLANK(INDEX('Policy Characteristics'!L:L,MATCH($C976,'Policy Characteristics'!$C:$C,0))),"",INDEX('Policy Characteristics'!L:L,MATCH($C976,'Policy Characteristics'!$C:$C,0)))</f>
        <v/>
      </c>
    </row>
    <row r="977" spans="1:18" s="2" customFormat="1" x14ac:dyDescent="0.75">
      <c r="A977" s="427" t="str">
        <f>IF(ISBLANK(INDEX('Policy Characteristics'!A:A,MATCH($C977,'Policy Characteristics'!$C:$C,0))),"",INDEX('Policy Characteristics'!A:A,MATCH($C977,'Policy Characteristics'!$C:$C,0)))</f>
        <v>Cross-Sector</v>
      </c>
      <c r="B977" s="427" t="str">
        <f>IF(ISBLANK(INDEX('Policy Characteristics'!B:B,MATCH($C977,'Policy Characteristics'!$C:$C,0))),"",INDEX('Policy Characteristics'!B:B,MATCH($C977,'Policy Characteristics'!$C:$C,0)))</f>
        <v>Fixed Energy Prices</v>
      </c>
      <c r="C977" s="431" t="str">
        <f t="shared" si="53"/>
        <v>Toggle Whether Policies Affect Energy Prices</v>
      </c>
      <c r="D977" s="9" t="s">
        <v>56</v>
      </c>
      <c r="E977" s="53"/>
      <c r="F977" s="9" t="s">
        <v>101</v>
      </c>
      <c r="G977" s="9"/>
      <c r="H977" s="56">
        <v>840</v>
      </c>
      <c r="I977" s="9" t="s">
        <v>46</v>
      </c>
      <c r="J977" s="429" t="str">
        <f>IF(ISBLANK(INDEX('Policy Characteristics'!D:D,MATCH($C977,'Policy Characteristics'!$C:$C,0))),"",INDEX('Policy Characteristics'!D:D,MATCH($C977,'Policy Characteristics'!$C:$C,0)))</f>
        <v>Fixed Energy Prices</v>
      </c>
      <c r="K977" s="427" t="str">
        <f>IF(ISBLANK(INDEX('Policy Characteristics'!E:E,MATCH($C977,'Policy Characteristics'!$C:$C,0))),"",INDEX('Policy Characteristics'!E:E,MATCH($C977,'Policy Characteristics'!$C:$C,0)))</f>
        <v>cross toggle whether policies affect energy prices</v>
      </c>
      <c r="L977" s="427">
        <f>IF(ISBLANK(INDEX('Policy Characteristics'!F:F,MATCH($C977,'Policy Characteristics'!$C:$C,0))),"",INDEX('Policy Characteristics'!F:F,MATCH($C977,'Policy Characteristics'!$C:$C,0)))</f>
        <v>0</v>
      </c>
      <c r="M977" s="427">
        <f>IF(ISBLANK(INDEX('Policy Characteristics'!G:G,MATCH($C977,'Policy Characteristics'!$C:$C,0))),"",INDEX('Policy Characteristics'!G:G,MATCH($C977,'Policy Characteristics'!$C:$C,0)))</f>
        <v>1</v>
      </c>
      <c r="N977" s="427">
        <f>IF(ISBLANK(INDEX('Policy Characteristics'!H:H,MATCH($C977,'Policy Characteristics'!$C:$C,0))),"",INDEX('Policy Characteristics'!H:H,MATCH($C977,'Policy Characteristics'!$C:$C,0)))</f>
        <v>1</v>
      </c>
      <c r="O977" s="427" t="str">
        <f>IF(ISBLANK(INDEX('Policy Characteristics'!I:I,MATCH($C977,'Policy Characteristics'!$C:$C,0))),"",INDEX('Policy Characteristics'!I:I,MATCH($C977,'Policy Characteristics'!$C:$C,0)))</f>
        <v>on/off</v>
      </c>
      <c r="P977" s="427" t="str">
        <f>IF(ISBLANK(INDEX('Policy Characteristics'!J:J,MATCH($C977,'Policy Characteristics'!$C:$C,0))),"",INDEX('Policy Characteristics'!J:J,MATCH($C977,'Policy Characteristics'!$C:$C,0)))</f>
        <v/>
      </c>
      <c r="Q977" s="427" t="str">
        <f>IF(ISBLANK(INDEX('Policy Characteristics'!K:K,MATCH($C977,'Policy Characteristics'!$C:$C,0))),"",INDEX('Policy Characteristics'!K:K,MATCH($C977,'Policy Characteristics'!$C:$C,0)))</f>
        <v/>
      </c>
      <c r="R977" s="427" t="str">
        <f>IF(ISBLANK(INDEX('Policy Characteristics'!L:L,MATCH($C977,'Policy Characteristics'!$C:$C,0))),"",INDEX('Policy Characteristics'!L:L,MATCH($C977,'Policy Characteristics'!$C:$C,0)))</f>
        <v/>
      </c>
    </row>
    <row r="978" spans="1:18" s="2" customFormat="1" x14ac:dyDescent="0.75">
      <c r="A978" s="427" t="str">
        <f>IF(ISBLANK(INDEX('Policy Characteristics'!A:A,MATCH($C978,'Policy Characteristics'!$C:$C,0))),"",INDEX('Policy Characteristics'!A:A,MATCH($C978,'Policy Characteristics'!$C:$C,0)))</f>
        <v>Cross-Sector</v>
      </c>
      <c r="B978" s="427" t="str">
        <f>IF(ISBLANK(INDEX('Policy Characteristics'!B:B,MATCH($C978,'Policy Characteristics'!$C:$C,0))),"",INDEX('Policy Characteristics'!B:B,MATCH($C978,'Policy Characteristics'!$C:$C,0)))</f>
        <v>Fixed Energy Prices</v>
      </c>
      <c r="C978" s="431" t="str">
        <f t="shared" si="53"/>
        <v>Toggle Whether Policies Affect Energy Prices</v>
      </c>
      <c r="D978" s="9" t="s">
        <v>57</v>
      </c>
      <c r="E978" s="53"/>
      <c r="F978" s="9" t="s">
        <v>102</v>
      </c>
      <c r="G978" s="9"/>
      <c r="H978" s="54">
        <v>841</v>
      </c>
      <c r="I978" s="9" t="s">
        <v>46</v>
      </c>
      <c r="J978" s="429" t="str">
        <f>IF(ISBLANK(INDEX('Policy Characteristics'!D:D,MATCH($C978,'Policy Characteristics'!$C:$C,0))),"",INDEX('Policy Characteristics'!D:D,MATCH($C978,'Policy Characteristics'!$C:$C,0)))</f>
        <v>Fixed Energy Prices</v>
      </c>
      <c r="K978" s="427" t="str">
        <f>IF(ISBLANK(INDEX('Policy Characteristics'!E:E,MATCH($C978,'Policy Characteristics'!$C:$C,0))),"",INDEX('Policy Characteristics'!E:E,MATCH($C978,'Policy Characteristics'!$C:$C,0)))</f>
        <v>cross toggle whether policies affect energy prices</v>
      </c>
      <c r="L978" s="427">
        <f>IF(ISBLANK(INDEX('Policy Characteristics'!F:F,MATCH($C978,'Policy Characteristics'!$C:$C,0))),"",INDEX('Policy Characteristics'!F:F,MATCH($C978,'Policy Characteristics'!$C:$C,0)))</f>
        <v>0</v>
      </c>
      <c r="M978" s="427">
        <f>IF(ISBLANK(INDEX('Policy Characteristics'!G:G,MATCH($C978,'Policy Characteristics'!$C:$C,0))),"",INDEX('Policy Characteristics'!G:G,MATCH($C978,'Policy Characteristics'!$C:$C,0)))</f>
        <v>1</v>
      </c>
      <c r="N978" s="427">
        <f>IF(ISBLANK(INDEX('Policy Characteristics'!H:H,MATCH($C978,'Policy Characteristics'!$C:$C,0))),"",INDEX('Policy Characteristics'!H:H,MATCH($C978,'Policy Characteristics'!$C:$C,0)))</f>
        <v>1</v>
      </c>
      <c r="O978" s="427" t="str">
        <f>IF(ISBLANK(INDEX('Policy Characteristics'!I:I,MATCH($C978,'Policy Characteristics'!$C:$C,0))),"",INDEX('Policy Characteristics'!I:I,MATCH($C978,'Policy Characteristics'!$C:$C,0)))</f>
        <v>on/off</v>
      </c>
      <c r="P978" s="427" t="str">
        <f>IF(ISBLANK(INDEX('Policy Characteristics'!J:J,MATCH($C978,'Policy Characteristics'!$C:$C,0))),"",INDEX('Policy Characteristics'!J:J,MATCH($C978,'Policy Characteristics'!$C:$C,0)))</f>
        <v/>
      </c>
      <c r="Q978" s="427" t="str">
        <f>IF(ISBLANK(INDEX('Policy Characteristics'!K:K,MATCH($C978,'Policy Characteristics'!$C:$C,0))),"",INDEX('Policy Characteristics'!K:K,MATCH($C978,'Policy Characteristics'!$C:$C,0)))</f>
        <v/>
      </c>
      <c r="R978" s="427" t="str">
        <f>IF(ISBLANK(INDEX('Policy Characteristics'!L:L,MATCH($C978,'Policy Characteristics'!$C:$C,0))),"",INDEX('Policy Characteristics'!L:L,MATCH($C978,'Policy Characteristics'!$C:$C,0)))</f>
        <v/>
      </c>
    </row>
    <row r="979" spans="1:18" s="2" customFormat="1" x14ac:dyDescent="0.75">
      <c r="A979" s="427" t="str">
        <f>IF(ISBLANK(INDEX('Policy Characteristics'!A:A,MATCH($C979,'Policy Characteristics'!$C:$C,0))),"",INDEX('Policy Characteristics'!A:A,MATCH($C979,'Policy Characteristics'!$C:$C,0)))</f>
        <v>Cross-Sector</v>
      </c>
      <c r="B979" s="427" t="str">
        <f>IF(ISBLANK(INDEX('Policy Characteristics'!B:B,MATCH($C979,'Policy Characteristics'!$C:$C,0))),"",INDEX('Policy Characteristics'!B:B,MATCH($C979,'Policy Characteristics'!$C:$C,0)))</f>
        <v>Fixed Energy Prices</v>
      </c>
      <c r="C979" s="431" t="str">
        <f t="shared" si="53"/>
        <v>Toggle Whether Policies Affect Energy Prices</v>
      </c>
      <c r="D979" s="9" t="s">
        <v>58</v>
      </c>
      <c r="E979" s="53"/>
      <c r="F979" s="9" t="s">
        <v>103</v>
      </c>
      <c r="G979" s="9"/>
      <c r="H979" s="56">
        <v>842</v>
      </c>
      <c r="I979" s="9" t="s">
        <v>46</v>
      </c>
      <c r="J979" s="429" t="str">
        <f>IF(ISBLANK(INDEX('Policy Characteristics'!D:D,MATCH($C979,'Policy Characteristics'!$C:$C,0))),"",INDEX('Policy Characteristics'!D:D,MATCH($C979,'Policy Characteristics'!$C:$C,0)))</f>
        <v>Fixed Energy Prices</v>
      </c>
      <c r="K979" s="427" t="str">
        <f>IF(ISBLANK(INDEX('Policy Characteristics'!E:E,MATCH($C979,'Policy Characteristics'!$C:$C,0))),"",INDEX('Policy Characteristics'!E:E,MATCH($C979,'Policy Characteristics'!$C:$C,0)))</f>
        <v>cross toggle whether policies affect energy prices</v>
      </c>
      <c r="L979" s="427">
        <f>IF(ISBLANK(INDEX('Policy Characteristics'!F:F,MATCH($C979,'Policy Characteristics'!$C:$C,0))),"",INDEX('Policy Characteristics'!F:F,MATCH($C979,'Policy Characteristics'!$C:$C,0)))</f>
        <v>0</v>
      </c>
      <c r="M979" s="427">
        <f>IF(ISBLANK(INDEX('Policy Characteristics'!G:G,MATCH($C979,'Policy Characteristics'!$C:$C,0))),"",INDEX('Policy Characteristics'!G:G,MATCH($C979,'Policy Characteristics'!$C:$C,0)))</f>
        <v>1</v>
      </c>
      <c r="N979" s="427">
        <f>IF(ISBLANK(INDEX('Policy Characteristics'!H:H,MATCH($C979,'Policy Characteristics'!$C:$C,0))),"",INDEX('Policy Characteristics'!H:H,MATCH($C979,'Policy Characteristics'!$C:$C,0)))</f>
        <v>1</v>
      </c>
      <c r="O979" s="427" t="str">
        <f>IF(ISBLANK(INDEX('Policy Characteristics'!I:I,MATCH($C979,'Policy Characteristics'!$C:$C,0))),"",INDEX('Policy Characteristics'!I:I,MATCH($C979,'Policy Characteristics'!$C:$C,0)))</f>
        <v>on/off</v>
      </c>
      <c r="P979" s="427" t="str">
        <f>IF(ISBLANK(INDEX('Policy Characteristics'!J:J,MATCH($C979,'Policy Characteristics'!$C:$C,0))),"",INDEX('Policy Characteristics'!J:J,MATCH($C979,'Policy Characteristics'!$C:$C,0)))</f>
        <v/>
      </c>
      <c r="Q979" s="427" t="str">
        <f>IF(ISBLANK(INDEX('Policy Characteristics'!K:K,MATCH($C979,'Policy Characteristics'!$C:$C,0))),"",INDEX('Policy Characteristics'!K:K,MATCH($C979,'Policy Characteristics'!$C:$C,0)))</f>
        <v/>
      </c>
      <c r="R979" s="427" t="str">
        <f>IF(ISBLANK(INDEX('Policy Characteristics'!L:L,MATCH($C979,'Policy Characteristics'!$C:$C,0))),"",INDEX('Policy Characteristics'!L:L,MATCH($C979,'Policy Characteristics'!$C:$C,0)))</f>
        <v/>
      </c>
    </row>
    <row r="980" spans="1:18" s="2" customFormat="1" x14ac:dyDescent="0.75">
      <c r="A980" s="427" t="str">
        <f>IF(ISBLANK(INDEX('Policy Characteristics'!A:A,MATCH($C980,'Policy Characteristics'!$C:$C,0))),"",INDEX('Policy Characteristics'!A:A,MATCH($C980,'Policy Characteristics'!$C:$C,0)))</f>
        <v>Cross-Sector</v>
      </c>
      <c r="B980" s="427" t="str">
        <f>IF(ISBLANK(INDEX('Policy Characteristics'!B:B,MATCH($C980,'Policy Characteristics'!$C:$C,0))),"",INDEX('Policy Characteristics'!B:B,MATCH($C980,'Policy Characteristics'!$C:$C,0)))</f>
        <v>Fixed Energy Prices</v>
      </c>
      <c r="C980" s="431" t="str">
        <f t="shared" si="53"/>
        <v>Toggle Whether Policies Affect Energy Prices</v>
      </c>
      <c r="D980" s="9" t="s">
        <v>2563</v>
      </c>
      <c r="E980" s="53"/>
      <c r="F980" s="9" t="s">
        <v>2564</v>
      </c>
      <c r="G980" s="9"/>
      <c r="H980" s="54">
        <v>843</v>
      </c>
      <c r="I980" s="9" t="s">
        <v>46</v>
      </c>
      <c r="J980" s="429" t="str">
        <f>IF(ISBLANK(INDEX('Policy Characteristics'!D:D,MATCH($C980,'Policy Characteristics'!$C:$C,0))),"",INDEX('Policy Characteristics'!D:D,MATCH($C980,'Policy Characteristics'!$C:$C,0)))</f>
        <v>Fixed Energy Prices</v>
      </c>
      <c r="K980" s="427" t="str">
        <f>IF(ISBLANK(INDEX('Policy Characteristics'!E:E,MATCH($C980,'Policy Characteristics'!$C:$C,0))),"",INDEX('Policy Characteristics'!E:E,MATCH($C980,'Policy Characteristics'!$C:$C,0)))</f>
        <v>cross toggle whether policies affect energy prices</v>
      </c>
      <c r="L980" s="427">
        <f>IF(ISBLANK(INDEX('Policy Characteristics'!F:F,MATCH($C980,'Policy Characteristics'!$C:$C,0))),"",INDEX('Policy Characteristics'!F:F,MATCH($C980,'Policy Characteristics'!$C:$C,0)))</f>
        <v>0</v>
      </c>
      <c r="M980" s="427">
        <f>IF(ISBLANK(INDEX('Policy Characteristics'!G:G,MATCH($C980,'Policy Characteristics'!$C:$C,0))),"",INDEX('Policy Characteristics'!G:G,MATCH($C980,'Policy Characteristics'!$C:$C,0)))</f>
        <v>1</v>
      </c>
      <c r="N980" s="427">
        <f>IF(ISBLANK(INDEX('Policy Characteristics'!H:H,MATCH($C980,'Policy Characteristics'!$C:$C,0))),"",INDEX('Policy Characteristics'!H:H,MATCH($C980,'Policy Characteristics'!$C:$C,0)))</f>
        <v>1</v>
      </c>
      <c r="O980" s="427" t="str">
        <f>IF(ISBLANK(INDEX('Policy Characteristics'!I:I,MATCH($C980,'Policy Characteristics'!$C:$C,0))),"",INDEX('Policy Characteristics'!I:I,MATCH($C980,'Policy Characteristics'!$C:$C,0)))</f>
        <v>on/off</v>
      </c>
      <c r="P980" s="427" t="str">
        <f>IF(ISBLANK(INDEX('Policy Characteristics'!J:J,MATCH($C980,'Policy Characteristics'!$C:$C,0))),"",INDEX('Policy Characteristics'!J:J,MATCH($C980,'Policy Characteristics'!$C:$C,0)))</f>
        <v/>
      </c>
      <c r="Q980" s="427" t="str">
        <f>IF(ISBLANK(INDEX('Policy Characteristics'!K:K,MATCH($C980,'Policy Characteristics'!$C:$C,0))),"",INDEX('Policy Characteristics'!K:K,MATCH($C980,'Policy Characteristics'!$C:$C,0)))</f>
        <v/>
      </c>
      <c r="R980" s="427" t="str">
        <f>IF(ISBLANK(INDEX('Policy Characteristics'!L:L,MATCH($C980,'Policy Characteristics'!$C:$C,0))),"",INDEX('Policy Characteristics'!L:L,MATCH($C980,'Policy Characteristics'!$C:$C,0)))</f>
        <v/>
      </c>
    </row>
    <row r="981" spans="1:18" s="2" customFormat="1" x14ac:dyDescent="0.75">
      <c r="A981" s="427" t="str">
        <f>IF(ISBLANK(INDEX('Policy Characteristics'!A:A,MATCH($C981,'Policy Characteristics'!$C:$C,0))),"",INDEX('Policy Characteristics'!A:A,MATCH($C981,'Policy Characteristics'!$C:$C,0)))</f>
        <v>Cross-Sector</v>
      </c>
      <c r="B981" s="427" t="str">
        <f>IF(ISBLANK(INDEX('Policy Characteristics'!B:B,MATCH($C981,'Policy Characteristics'!$C:$C,0))),"",INDEX('Policy Characteristics'!B:B,MATCH($C981,'Policy Characteristics'!$C:$C,0)))</f>
        <v>Fixed Energy Prices</v>
      </c>
      <c r="C981" s="431" t="str">
        <f t="shared" si="53"/>
        <v>Toggle Whether Policies Affect Energy Prices</v>
      </c>
      <c r="D981" s="9" t="s">
        <v>463</v>
      </c>
      <c r="E981" s="53"/>
      <c r="F981" s="9" t="s">
        <v>464</v>
      </c>
      <c r="G981" s="9"/>
      <c r="H981" s="56">
        <v>844</v>
      </c>
      <c r="I981" s="9" t="s">
        <v>46</v>
      </c>
      <c r="J981" s="429" t="str">
        <f>IF(ISBLANK(INDEX('Policy Characteristics'!D:D,MATCH($C981,'Policy Characteristics'!$C:$C,0))),"",INDEX('Policy Characteristics'!D:D,MATCH($C981,'Policy Characteristics'!$C:$C,0)))</f>
        <v>Fixed Energy Prices</v>
      </c>
      <c r="K981" s="427" t="str">
        <f>IF(ISBLANK(INDEX('Policy Characteristics'!E:E,MATCH($C981,'Policy Characteristics'!$C:$C,0))),"",INDEX('Policy Characteristics'!E:E,MATCH($C981,'Policy Characteristics'!$C:$C,0)))</f>
        <v>cross toggle whether policies affect energy prices</v>
      </c>
      <c r="L981" s="427">
        <f>IF(ISBLANK(INDEX('Policy Characteristics'!F:F,MATCH($C981,'Policy Characteristics'!$C:$C,0))),"",INDEX('Policy Characteristics'!F:F,MATCH($C981,'Policy Characteristics'!$C:$C,0)))</f>
        <v>0</v>
      </c>
      <c r="M981" s="427">
        <f>IF(ISBLANK(INDEX('Policy Characteristics'!G:G,MATCH($C981,'Policy Characteristics'!$C:$C,0))),"",INDEX('Policy Characteristics'!G:G,MATCH($C981,'Policy Characteristics'!$C:$C,0)))</f>
        <v>1</v>
      </c>
      <c r="N981" s="427">
        <f>IF(ISBLANK(INDEX('Policy Characteristics'!H:H,MATCH($C981,'Policy Characteristics'!$C:$C,0))),"",INDEX('Policy Characteristics'!H:H,MATCH($C981,'Policy Characteristics'!$C:$C,0)))</f>
        <v>1</v>
      </c>
      <c r="O981" s="427" t="str">
        <f>IF(ISBLANK(INDEX('Policy Characteristics'!I:I,MATCH($C981,'Policy Characteristics'!$C:$C,0))),"",INDEX('Policy Characteristics'!I:I,MATCH($C981,'Policy Characteristics'!$C:$C,0)))</f>
        <v>on/off</v>
      </c>
      <c r="P981" s="427" t="str">
        <f>IF(ISBLANK(INDEX('Policy Characteristics'!J:J,MATCH($C981,'Policy Characteristics'!$C:$C,0))),"",INDEX('Policy Characteristics'!J:J,MATCH($C981,'Policy Characteristics'!$C:$C,0)))</f>
        <v/>
      </c>
      <c r="Q981" s="427" t="str">
        <f>IF(ISBLANK(INDEX('Policy Characteristics'!K:K,MATCH($C981,'Policy Characteristics'!$C:$C,0))),"",INDEX('Policy Characteristics'!K:K,MATCH($C981,'Policy Characteristics'!$C:$C,0)))</f>
        <v/>
      </c>
      <c r="R981" s="427" t="str">
        <f>IF(ISBLANK(INDEX('Policy Characteristics'!L:L,MATCH($C981,'Policy Characteristics'!$C:$C,0))),"",INDEX('Policy Characteristics'!L:L,MATCH($C981,'Policy Characteristics'!$C:$C,0)))</f>
        <v/>
      </c>
    </row>
    <row r="982" spans="1:18" s="2" customFormat="1" x14ac:dyDescent="0.75">
      <c r="A982" s="427" t="str">
        <f>IF(ISBLANK(INDEX('Policy Characteristics'!A:A,MATCH($C982,'Policy Characteristics'!$C:$C,0))),"",INDEX('Policy Characteristics'!A:A,MATCH($C982,'Policy Characteristics'!$C:$C,0)))</f>
        <v>Cross-Sector</v>
      </c>
      <c r="B982" s="427" t="str">
        <f>IF(ISBLANK(INDEX('Policy Characteristics'!B:B,MATCH($C982,'Policy Characteristics'!$C:$C,0))),"",INDEX('Policy Characteristics'!B:B,MATCH($C982,'Policy Characteristics'!$C:$C,0)))</f>
        <v>Fixed Energy Prices</v>
      </c>
      <c r="C982" s="431" t="str">
        <f t="shared" si="53"/>
        <v>Toggle Whether Policies Affect Energy Prices</v>
      </c>
      <c r="D982" s="9" t="s">
        <v>2555</v>
      </c>
      <c r="E982" s="53"/>
      <c r="F982" s="9" t="s">
        <v>2559</v>
      </c>
      <c r="G982" s="9"/>
      <c r="H982" s="54">
        <v>845</v>
      </c>
      <c r="I982" s="9" t="s">
        <v>46</v>
      </c>
      <c r="J982" s="429" t="str">
        <f>IF(ISBLANK(INDEX('Policy Characteristics'!D:D,MATCH($C982,'Policy Characteristics'!$C:$C,0))),"",INDEX('Policy Characteristics'!D:D,MATCH($C982,'Policy Characteristics'!$C:$C,0)))</f>
        <v>Fixed Energy Prices</v>
      </c>
      <c r="K982" s="427" t="str">
        <f>IF(ISBLANK(INDEX('Policy Characteristics'!E:E,MATCH($C982,'Policy Characteristics'!$C:$C,0))),"",INDEX('Policy Characteristics'!E:E,MATCH($C982,'Policy Characteristics'!$C:$C,0)))</f>
        <v>cross toggle whether policies affect energy prices</v>
      </c>
      <c r="L982" s="427">
        <f>IF(ISBLANK(INDEX('Policy Characteristics'!F:F,MATCH($C982,'Policy Characteristics'!$C:$C,0))),"",INDEX('Policy Characteristics'!F:F,MATCH($C982,'Policy Characteristics'!$C:$C,0)))</f>
        <v>0</v>
      </c>
      <c r="M982" s="427">
        <f>IF(ISBLANK(INDEX('Policy Characteristics'!G:G,MATCH($C982,'Policy Characteristics'!$C:$C,0))),"",INDEX('Policy Characteristics'!G:G,MATCH($C982,'Policy Characteristics'!$C:$C,0)))</f>
        <v>1</v>
      </c>
      <c r="N982" s="427">
        <f>IF(ISBLANK(INDEX('Policy Characteristics'!H:H,MATCH($C982,'Policy Characteristics'!$C:$C,0))),"",INDEX('Policy Characteristics'!H:H,MATCH($C982,'Policy Characteristics'!$C:$C,0)))</f>
        <v>1</v>
      </c>
      <c r="O982" s="427" t="str">
        <f>IF(ISBLANK(INDEX('Policy Characteristics'!I:I,MATCH($C982,'Policy Characteristics'!$C:$C,0))),"",INDEX('Policy Characteristics'!I:I,MATCH($C982,'Policy Characteristics'!$C:$C,0)))</f>
        <v>on/off</v>
      </c>
      <c r="P982" s="427" t="str">
        <f>IF(ISBLANK(INDEX('Policy Characteristics'!J:J,MATCH($C982,'Policy Characteristics'!$C:$C,0))),"",INDEX('Policy Characteristics'!J:J,MATCH($C982,'Policy Characteristics'!$C:$C,0)))</f>
        <v/>
      </c>
      <c r="Q982" s="427" t="str">
        <f>IF(ISBLANK(INDEX('Policy Characteristics'!K:K,MATCH($C982,'Policy Characteristics'!$C:$C,0))),"",INDEX('Policy Characteristics'!K:K,MATCH($C982,'Policy Characteristics'!$C:$C,0)))</f>
        <v/>
      </c>
      <c r="R982" s="427" t="str">
        <f>IF(ISBLANK(INDEX('Policy Characteristics'!L:L,MATCH($C982,'Policy Characteristics'!$C:$C,0))),"",INDEX('Policy Characteristics'!L:L,MATCH($C982,'Policy Characteristics'!$C:$C,0)))</f>
        <v/>
      </c>
    </row>
    <row r="983" spans="1:18" s="2" customFormat="1" x14ac:dyDescent="0.75">
      <c r="A983" s="427" t="str">
        <f>IF(ISBLANK(INDEX('Policy Characteristics'!A:A,MATCH($C983,'Policy Characteristics'!$C:$C,0))),"",INDEX('Policy Characteristics'!A:A,MATCH($C983,'Policy Characteristics'!$C:$C,0)))</f>
        <v>Cross-Sector</v>
      </c>
      <c r="B983" s="427" t="str">
        <f>IF(ISBLANK(INDEX('Policy Characteristics'!B:B,MATCH($C983,'Policy Characteristics'!$C:$C,0))),"",INDEX('Policy Characteristics'!B:B,MATCH($C983,'Policy Characteristics'!$C:$C,0)))</f>
        <v>Fixed Energy Prices</v>
      </c>
      <c r="C983" s="431" t="str">
        <f t="shared" si="53"/>
        <v>Toggle Whether Policies Affect Energy Prices</v>
      </c>
      <c r="D983" s="9" t="s">
        <v>2565</v>
      </c>
      <c r="E983" s="53"/>
      <c r="F983" s="9" t="s">
        <v>2566</v>
      </c>
      <c r="G983" s="9"/>
      <c r="H983" s="56">
        <v>846</v>
      </c>
      <c r="I983" s="9" t="s">
        <v>46</v>
      </c>
      <c r="J983" s="429" t="str">
        <f>IF(ISBLANK(INDEX('Policy Characteristics'!D:D,MATCH($C983,'Policy Characteristics'!$C:$C,0))),"",INDEX('Policy Characteristics'!D:D,MATCH($C983,'Policy Characteristics'!$C:$C,0)))</f>
        <v>Fixed Energy Prices</v>
      </c>
      <c r="K983" s="427" t="str">
        <f>IF(ISBLANK(INDEX('Policy Characteristics'!E:E,MATCH($C983,'Policy Characteristics'!$C:$C,0))),"",INDEX('Policy Characteristics'!E:E,MATCH($C983,'Policy Characteristics'!$C:$C,0)))</f>
        <v>cross toggle whether policies affect energy prices</v>
      </c>
      <c r="L983" s="427">
        <f>IF(ISBLANK(INDEX('Policy Characteristics'!F:F,MATCH($C983,'Policy Characteristics'!$C:$C,0))),"",INDEX('Policy Characteristics'!F:F,MATCH($C983,'Policy Characteristics'!$C:$C,0)))</f>
        <v>0</v>
      </c>
      <c r="M983" s="427">
        <f>IF(ISBLANK(INDEX('Policy Characteristics'!G:G,MATCH($C983,'Policy Characteristics'!$C:$C,0))),"",INDEX('Policy Characteristics'!G:G,MATCH($C983,'Policy Characteristics'!$C:$C,0)))</f>
        <v>1</v>
      </c>
      <c r="N983" s="427">
        <f>IF(ISBLANK(INDEX('Policy Characteristics'!H:H,MATCH($C983,'Policy Characteristics'!$C:$C,0))),"",INDEX('Policy Characteristics'!H:H,MATCH($C983,'Policy Characteristics'!$C:$C,0)))</f>
        <v>1</v>
      </c>
      <c r="O983" s="427" t="str">
        <f>IF(ISBLANK(INDEX('Policy Characteristics'!I:I,MATCH($C983,'Policy Characteristics'!$C:$C,0))),"",INDEX('Policy Characteristics'!I:I,MATCH($C983,'Policy Characteristics'!$C:$C,0)))</f>
        <v>on/off</v>
      </c>
      <c r="P983" s="427" t="str">
        <f>IF(ISBLANK(INDEX('Policy Characteristics'!J:J,MATCH($C983,'Policy Characteristics'!$C:$C,0))),"",INDEX('Policy Characteristics'!J:J,MATCH($C983,'Policy Characteristics'!$C:$C,0)))</f>
        <v/>
      </c>
      <c r="Q983" s="427" t="str">
        <f>IF(ISBLANK(INDEX('Policy Characteristics'!K:K,MATCH($C983,'Policy Characteristics'!$C:$C,0))),"",INDEX('Policy Characteristics'!K:K,MATCH($C983,'Policy Characteristics'!$C:$C,0)))</f>
        <v/>
      </c>
      <c r="R983" s="427" t="str">
        <f>IF(ISBLANK(INDEX('Policy Characteristics'!L:L,MATCH($C983,'Policy Characteristics'!$C:$C,0))),"",INDEX('Policy Characteristics'!L:L,MATCH($C983,'Policy Characteristics'!$C:$C,0)))</f>
        <v/>
      </c>
    </row>
    <row r="984" spans="1:18" s="2" customFormat="1" x14ac:dyDescent="0.75">
      <c r="A984" s="427" t="str">
        <f>IF(ISBLANK(INDEX('Policy Characteristics'!A:A,MATCH($C984,'Policy Characteristics'!$C:$C,0))),"",INDEX('Policy Characteristics'!A:A,MATCH($C984,'Policy Characteristics'!$C:$C,0)))</f>
        <v>Cross-Sector</v>
      </c>
      <c r="B984" s="427" t="str">
        <f>IF(ISBLANK(INDEX('Policy Characteristics'!B:B,MATCH($C984,'Policy Characteristics'!$C:$C,0))),"",INDEX('Policy Characteristics'!B:B,MATCH($C984,'Policy Characteristics'!$C:$C,0)))</f>
        <v>Fixed Energy Prices</v>
      </c>
      <c r="C984" s="431" t="str">
        <f t="shared" si="53"/>
        <v>Toggle Whether Policies Affect Energy Prices</v>
      </c>
      <c r="D984" s="9" t="s">
        <v>2556</v>
      </c>
      <c r="E984" s="53"/>
      <c r="F984" s="9" t="s">
        <v>2560</v>
      </c>
      <c r="G984" s="9"/>
      <c r="H984" s="54">
        <v>847</v>
      </c>
      <c r="I984" s="9" t="s">
        <v>46</v>
      </c>
      <c r="J984" s="429" t="str">
        <f>IF(ISBLANK(INDEX('Policy Characteristics'!D:D,MATCH($C984,'Policy Characteristics'!$C:$C,0))),"",INDEX('Policy Characteristics'!D:D,MATCH($C984,'Policy Characteristics'!$C:$C,0)))</f>
        <v>Fixed Energy Prices</v>
      </c>
      <c r="K984" s="427" t="str">
        <f>IF(ISBLANK(INDEX('Policy Characteristics'!E:E,MATCH($C984,'Policy Characteristics'!$C:$C,0))),"",INDEX('Policy Characteristics'!E:E,MATCH($C984,'Policy Characteristics'!$C:$C,0)))</f>
        <v>cross toggle whether policies affect energy prices</v>
      </c>
      <c r="L984" s="427">
        <f>IF(ISBLANK(INDEX('Policy Characteristics'!F:F,MATCH($C984,'Policy Characteristics'!$C:$C,0))),"",INDEX('Policy Characteristics'!F:F,MATCH($C984,'Policy Characteristics'!$C:$C,0)))</f>
        <v>0</v>
      </c>
      <c r="M984" s="427">
        <f>IF(ISBLANK(INDEX('Policy Characteristics'!G:G,MATCH($C984,'Policy Characteristics'!$C:$C,0))),"",INDEX('Policy Characteristics'!G:G,MATCH($C984,'Policy Characteristics'!$C:$C,0)))</f>
        <v>1</v>
      </c>
      <c r="N984" s="427">
        <f>IF(ISBLANK(INDEX('Policy Characteristics'!H:H,MATCH($C984,'Policy Characteristics'!$C:$C,0))),"",INDEX('Policy Characteristics'!H:H,MATCH($C984,'Policy Characteristics'!$C:$C,0)))</f>
        <v>1</v>
      </c>
      <c r="O984" s="427" t="str">
        <f>IF(ISBLANK(INDEX('Policy Characteristics'!I:I,MATCH($C984,'Policy Characteristics'!$C:$C,0))),"",INDEX('Policy Characteristics'!I:I,MATCH($C984,'Policy Characteristics'!$C:$C,0)))</f>
        <v>on/off</v>
      </c>
      <c r="P984" s="427" t="str">
        <f>IF(ISBLANK(INDEX('Policy Characteristics'!J:J,MATCH($C984,'Policy Characteristics'!$C:$C,0))),"",INDEX('Policy Characteristics'!J:J,MATCH($C984,'Policy Characteristics'!$C:$C,0)))</f>
        <v/>
      </c>
      <c r="Q984" s="427" t="str">
        <f>IF(ISBLANK(INDEX('Policy Characteristics'!K:K,MATCH($C984,'Policy Characteristics'!$C:$C,0))),"",INDEX('Policy Characteristics'!K:K,MATCH($C984,'Policy Characteristics'!$C:$C,0)))</f>
        <v/>
      </c>
      <c r="R984" s="427" t="str">
        <f>IF(ISBLANK(INDEX('Policy Characteristics'!L:L,MATCH($C984,'Policy Characteristics'!$C:$C,0))),"",INDEX('Policy Characteristics'!L:L,MATCH($C984,'Policy Characteristics'!$C:$C,0)))</f>
        <v/>
      </c>
    </row>
    <row r="985" spans="1:18" s="2" customFormat="1" x14ac:dyDescent="0.75">
      <c r="A985" s="427" t="str">
        <f>IF(ISBLANK(INDEX('Policy Characteristics'!A:A,MATCH($C985,'Policy Characteristics'!$C:$C,0))),"",INDEX('Policy Characteristics'!A:A,MATCH($C985,'Policy Characteristics'!$C:$C,0)))</f>
        <v>Cross-Sector</v>
      </c>
      <c r="B985" s="427" t="str">
        <f>IF(ISBLANK(INDEX('Policy Characteristics'!B:B,MATCH($C985,'Policy Characteristics'!$C:$C,0))),"",INDEX('Policy Characteristics'!B:B,MATCH($C985,'Policy Characteristics'!$C:$C,0)))</f>
        <v>Fuel Price Deregulation</v>
      </c>
      <c r="C985" s="430" t="s">
        <v>2893</v>
      </c>
      <c r="D985" s="9" t="s">
        <v>470</v>
      </c>
      <c r="E985" s="53"/>
      <c r="F985" s="9" t="s">
        <v>467</v>
      </c>
      <c r="G985" s="9"/>
      <c r="H985" s="54">
        <v>723</v>
      </c>
      <c r="I985" s="9" t="s">
        <v>46</v>
      </c>
      <c r="J985" s="429" t="str">
        <f>IF(ISBLANK(INDEX('Policy Characteristics'!D:D,MATCH($C985,'Policy Characteristics'!$C:$C,0))),"",INDEX('Policy Characteristics'!D:D,MATCH($C985,'Policy Characteristics'!$C:$C,0)))</f>
        <v>Fuel Price Deregulation</v>
      </c>
      <c r="K985" s="427" t="str">
        <f>IF(ISBLANK(INDEX('Policy Characteristics'!E:E,MATCH($C985,'Policy Characteristics'!$C:$C,0))),"",INDEX('Policy Characteristics'!E:E,MATCH($C985,'Policy Characteristics'!$C:$C,0)))</f>
        <v>cross fuel price deregulation</v>
      </c>
      <c r="L985" s="450">
        <f>IF(ISBLANK(INDEX('Policy Characteristics'!F:F,MATCH($C985,'Policy Characteristics'!$C:$C,0))),"",INDEX('Policy Characteristics'!F:F,MATCH($C985,'Policy Characteristics'!$C:$C,0)))</f>
        <v>0</v>
      </c>
      <c r="M985" s="450">
        <f>IF(ISBLANK(INDEX('Policy Characteristics'!G:G,MATCH($C985,'Policy Characteristics'!$C:$C,0))),"",INDEX('Policy Characteristics'!G:G,MATCH($C985,'Policy Characteristics'!$C:$C,0)))</f>
        <v>1</v>
      </c>
      <c r="N985" s="450">
        <f>IF(ISBLANK(INDEX('Policy Characteristics'!H:H,MATCH($C985,'Policy Characteristics'!$C:$C,0))),"",INDEX('Policy Characteristics'!H:H,MATCH($C985,'Policy Characteristics'!$C:$C,0)))</f>
        <v>0.01</v>
      </c>
      <c r="O985" s="427" t="str">
        <f>IF(ISBLANK(INDEX('Policy Characteristics'!I:I,MATCH($C985,'Policy Characteristics'!$C:$C,0))),"",INDEX('Policy Characteristics'!I:I,MATCH($C985,'Policy Characteristics'!$C:$C,0)))</f>
        <v>% of price deregulated</v>
      </c>
      <c r="P985" s="427" t="str">
        <f>IF(ISBLANK(INDEX('Policy Characteristics'!J:J,MATCH($C985,'Policy Characteristics'!$C:$C,0))),"",INDEX('Policy Characteristics'!J:J,MATCH($C985,'Policy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5" s="427" t="str">
        <f>IF(ISBLANK(INDEX('Policy Characteristics'!K:K,MATCH($C985,'Policy Characteristics'!$C:$C,0))),"",INDEX('Policy Characteristics'!K:K,MATCH($C985,'Policy Characteristics'!$C:$C,0)))</f>
        <v>fuels.html#fuel-price-deregulation</v>
      </c>
      <c r="R985" s="427" t="str">
        <f>IF(ISBLANK(INDEX('Policy Characteristics'!L:L,MATCH($C985,'Policy Characteristics'!$C:$C,0))),"",INDEX('Policy Characteristics'!L:L,MATCH($C985,'Policy Characteristics'!$C:$C,0)))</f>
        <v/>
      </c>
    </row>
    <row r="986" spans="1:18" s="2" customFormat="1" x14ac:dyDescent="0.75">
      <c r="A986" s="427" t="str">
        <f>IF(ISBLANK(INDEX('Policy Characteristics'!A:A,MATCH($C986,'Policy Characteristics'!$C:$C,0))),"",INDEX('Policy Characteristics'!A:A,MATCH($C986,'Policy Characteristics'!$C:$C,0)))</f>
        <v>Cross-Sector</v>
      </c>
      <c r="B986" s="427" t="str">
        <f>IF(ISBLANK(INDEX('Policy Characteristics'!B:B,MATCH($C986,'Policy Characteristics'!$C:$C,0))),"",INDEX('Policy Characteristics'!B:B,MATCH($C986,'Policy Characteristics'!$C:$C,0)))</f>
        <v>Fuel Price Deregulation</v>
      </c>
      <c r="C986" s="431" t="str">
        <f t="shared" ref="C986:C999" si="54">C$985</f>
        <v>Fuel Price Deregulation</v>
      </c>
      <c r="D986" s="9" t="s">
        <v>48</v>
      </c>
      <c r="E986" s="53"/>
      <c r="F986" s="9" t="s">
        <v>92</v>
      </c>
      <c r="G986" s="9"/>
      <c r="H986" s="54">
        <v>724</v>
      </c>
      <c r="I986" s="9" t="s">
        <v>46</v>
      </c>
      <c r="J986" s="429" t="str">
        <f>IF(ISBLANK(INDEX('Policy Characteristics'!D:D,MATCH($C986,'Policy Characteristics'!$C:$C,0))),"",INDEX('Policy Characteristics'!D:D,MATCH($C986,'Policy Characteristics'!$C:$C,0)))</f>
        <v>Fuel Price Deregulation</v>
      </c>
      <c r="K986" s="427" t="str">
        <f>IF(ISBLANK(INDEX('Policy Characteristics'!E:E,MATCH($C986,'Policy Characteristics'!$C:$C,0))),"",INDEX('Policy Characteristics'!E:E,MATCH($C986,'Policy Characteristics'!$C:$C,0)))</f>
        <v>cross fuel price deregulation</v>
      </c>
      <c r="L986" s="450">
        <f>IF(ISBLANK(INDEX('Policy Characteristics'!F:F,MATCH($C986,'Policy Characteristics'!$C:$C,0))),"",INDEX('Policy Characteristics'!F:F,MATCH($C986,'Policy Characteristics'!$C:$C,0)))</f>
        <v>0</v>
      </c>
      <c r="M986" s="450">
        <f>IF(ISBLANK(INDEX('Policy Characteristics'!G:G,MATCH($C986,'Policy Characteristics'!$C:$C,0))),"",INDEX('Policy Characteristics'!G:G,MATCH($C986,'Policy Characteristics'!$C:$C,0)))</f>
        <v>1</v>
      </c>
      <c r="N986" s="450">
        <f>IF(ISBLANK(INDEX('Policy Characteristics'!H:H,MATCH($C986,'Policy Characteristics'!$C:$C,0))),"",INDEX('Policy Characteristics'!H:H,MATCH($C986,'Policy Characteristics'!$C:$C,0)))</f>
        <v>0.01</v>
      </c>
      <c r="O986" s="427" t="str">
        <f>IF(ISBLANK(INDEX('Policy Characteristics'!I:I,MATCH($C986,'Policy Characteristics'!$C:$C,0))),"",INDEX('Policy Characteristics'!I:I,MATCH($C986,'Policy Characteristics'!$C:$C,0)))</f>
        <v>% of price deregulated</v>
      </c>
      <c r="P986" s="427" t="str">
        <f>IF(ISBLANK(INDEX('Policy Characteristics'!J:J,MATCH($C986,'Policy Characteristics'!$C:$C,0))),"",INDEX('Policy Characteristics'!J:J,MATCH($C986,'Policy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6" s="427" t="str">
        <f>IF(ISBLANK(INDEX('Policy Characteristics'!K:K,MATCH($C986,'Policy Characteristics'!$C:$C,0))),"",INDEX('Policy Characteristics'!K:K,MATCH($C986,'Policy Characteristics'!$C:$C,0)))</f>
        <v>fuels.html#fuel-price-deregulation</v>
      </c>
      <c r="R986" s="427" t="str">
        <f>IF(ISBLANK(INDEX('Policy Characteristics'!L:L,MATCH($C986,'Policy Characteristics'!$C:$C,0))),"",INDEX('Policy Characteristics'!L:L,MATCH($C986,'Policy Characteristics'!$C:$C,0)))</f>
        <v/>
      </c>
    </row>
    <row r="987" spans="1:18" s="2" customFormat="1" x14ac:dyDescent="0.75">
      <c r="A987" s="427" t="str">
        <f>IF(ISBLANK(INDEX('Policy Characteristics'!A:A,MATCH($C987,'Policy Characteristics'!$C:$C,0))),"",INDEX('Policy Characteristics'!A:A,MATCH($C987,'Policy Characteristics'!$C:$C,0)))</f>
        <v>Cross-Sector</v>
      </c>
      <c r="B987" s="427" t="str">
        <f>IF(ISBLANK(INDEX('Policy Characteristics'!B:B,MATCH($C987,'Policy Characteristics'!$C:$C,0))),"",INDEX('Policy Characteristics'!B:B,MATCH($C987,'Policy Characteristics'!$C:$C,0)))</f>
        <v>Fuel Price Deregulation</v>
      </c>
      <c r="C987" s="431" t="str">
        <f t="shared" si="54"/>
        <v>Fuel Price Deregulation</v>
      </c>
      <c r="D987" s="9" t="s">
        <v>49</v>
      </c>
      <c r="E987" s="53"/>
      <c r="F987" s="9" t="s">
        <v>93</v>
      </c>
      <c r="G987" s="9"/>
      <c r="H987" s="54">
        <v>725</v>
      </c>
      <c r="I987" s="9" t="s">
        <v>46</v>
      </c>
      <c r="J987" s="429" t="str">
        <f>IF(ISBLANK(INDEX('Policy Characteristics'!D:D,MATCH($C987,'Policy Characteristics'!$C:$C,0))),"",INDEX('Policy Characteristics'!D:D,MATCH($C987,'Policy Characteristics'!$C:$C,0)))</f>
        <v>Fuel Price Deregulation</v>
      </c>
      <c r="K987" s="427" t="str">
        <f>IF(ISBLANK(INDEX('Policy Characteristics'!E:E,MATCH($C987,'Policy Characteristics'!$C:$C,0))),"",INDEX('Policy Characteristics'!E:E,MATCH($C987,'Policy Characteristics'!$C:$C,0)))</f>
        <v>cross fuel price deregulation</v>
      </c>
      <c r="L987" s="450">
        <f>IF(ISBLANK(INDEX('Policy Characteristics'!F:F,MATCH($C987,'Policy Characteristics'!$C:$C,0))),"",INDEX('Policy Characteristics'!F:F,MATCH($C987,'Policy Characteristics'!$C:$C,0)))</f>
        <v>0</v>
      </c>
      <c r="M987" s="450">
        <f>IF(ISBLANK(INDEX('Policy Characteristics'!G:G,MATCH($C987,'Policy Characteristics'!$C:$C,0))),"",INDEX('Policy Characteristics'!G:G,MATCH($C987,'Policy Characteristics'!$C:$C,0)))</f>
        <v>1</v>
      </c>
      <c r="N987" s="450">
        <f>IF(ISBLANK(INDEX('Policy Characteristics'!H:H,MATCH($C987,'Policy Characteristics'!$C:$C,0))),"",INDEX('Policy Characteristics'!H:H,MATCH($C987,'Policy Characteristics'!$C:$C,0)))</f>
        <v>0.01</v>
      </c>
      <c r="O987" s="427" t="str">
        <f>IF(ISBLANK(INDEX('Policy Characteristics'!I:I,MATCH($C987,'Policy Characteristics'!$C:$C,0))),"",INDEX('Policy Characteristics'!I:I,MATCH($C987,'Policy Characteristics'!$C:$C,0)))</f>
        <v>% of price deregulated</v>
      </c>
      <c r="P987" s="427" t="str">
        <f>IF(ISBLANK(INDEX('Policy Characteristics'!J:J,MATCH($C987,'Policy Characteristics'!$C:$C,0))),"",INDEX('Policy Characteristics'!J:J,MATCH($C987,'Policy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7" s="427" t="str">
        <f>IF(ISBLANK(INDEX('Policy Characteristics'!K:K,MATCH($C987,'Policy Characteristics'!$C:$C,0))),"",INDEX('Policy Characteristics'!K:K,MATCH($C987,'Policy Characteristics'!$C:$C,0)))</f>
        <v>fuels.html#fuel-price-deregulation</v>
      </c>
      <c r="R987" s="427" t="str">
        <f>IF(ISBLANK(INDEX('Policy Characteristics'!L:L,MATCH($C987,'Policy Characteristics'!$C:$C,0))),"",INDEX('Policy Characteristics'!L:L,MATCH($C987,'Policy Characteristics'!$C:$C,0)))</f>
        <v/>
      </c>
    </row>
    <row r="988" spans="1:18" s="2" customFormat="1" x14ac:dyDescent="0.75">
      <c r="A988" s="427" t="str">
        <f>IF(ISBLANK(INDEX('Policy Characteristics'!A:A,MATCH($C988,'Policy Characteristics'!$C:$C,0))),"",INDEX('Policy Characteristics'!A:A,MATCH($C988,'Policy Characteristics'!$C:$C,0)))</f>
        <v>Cross-Sector</v>
      </c>
      <c r="B988" s="427" t="str">
        <f>IF(ISBLANK(INDEX('Policy Characteristics'!B:B,MATCH($C988,'Policy Characteristics'!$C:$C,0))),"",INDEX('Policy Characteristics'!B:B,MATCH($C988,'Policy Characteristics'!$C:$C,0)))</f>
        <v>Fuel Price Deregulation</v>
      </c>
      <c r="C988" s="431" t="str">
        <f t="shared" si="54"/>
        <v>Fuel Price Deregulation</v>
      </c>
      <c r="D988" s="9" t="s">
        <v>53</v>
      </c>
      <c r="E988" s="53"/>
      <c r="F988" s="9" t="s">
        <v>97</v>
      </c>
      <c r="G988" s="9"/>
      <c r="H988" s="54">
        <v>726</v>
      </c>
      <c r="I988" s="9" t="s">
        <v>46</v>
      </c>
      <c r="J988" s="429" t="str">
        <f>IF(ISBLANK(INDEX('Policy Characteristics'!D:D,MATCH($C988,'Policy Characteristics'!$C:$C,0))),"",INDEX('Policy Characteristics'!D:D,MATCH($C988,'Policy Characteristics'!$C:$C,0)))</f>
        <v>Fuel Price Deregulation</v>
      </c>
      <c r="K988" s="427" t="str">
        <f>IF(ISBLANK(INDEX('Policy Characteristics'!E:E,MATCH($C988,'Policy Characteristics'!$C:$C,0))),"",INDEX('Policy Characteristics'!E:E,MATCH($C988,'Policy Characteristics'!$C:$C,0)))</f>
        <v>cross fuel price deregulation</v>
      </c>
      <c r="L988" s="450">
        <f>IF(ISBLANK(INDEX('Policy Characteristics'!F:F,MATCH($C988,'Policy Characteristics'!$C:$C,0))),"",INDEX('Policy Characteristics'!F:F,MATCH($C988,'Policy Characteristics'!$C:$C,0)))</f>
        <v>0</v>
      </c>
      <c r="M988" s="450">
        <f>IF(ISBLANK(INDEX('Policy Characteristics'!G:G,MATCH($C988,'Policy Characteristics'!$C:$C,0))),"",INDEX('Policy Characteristics'!G:G,MATCH($C988,'Policy Characteristics'!$C:$C,0)))</f>
        <v>1</v>
      </c>
      <c r="N988" s="450">
        <f>IF(ISBLANK(INDEX('Policy Characteristics'!H:H,MATCH($C988,'Policy Characteristics'!$C:$C,0))),"",INDEX('Policy Characteristics'!H:H,MATCH($C988,'Policy Characteristics'!$C:$C,0)))</f>
        <v>0.01</v>
      </c>
      <c r="O988" s="427" t="str">
        <f>IF(ISBLANK(INDEX('Policy Characteristics'!I:I,MATCH($C988,'Policy Characteristics'!$C:$C,0))),"",INDEX('Policy Characteristics'!I:I,MATCH($C988,'Policy Characteristics'!$C:$C,0)))</f>
        <v>% of price deregulated</v>
      </c>
      <c r="P988" s="427" t="str">
        <f>IF(ISBLANK(INDEX('Policy Characteristics'!J:J,MATCH($C988,'Policy Characteristics'!$C:$C,0))),"",INDEX('Policy Characteristics'!J:J,MATCH($C988,'Policy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8" s="427" t="str">
        <f>IF(ISBLANK(INDEX('Policy Characteristics'!K:K,MATCH($C988,'Policy Characteristics'!$C:$C,0))),"",INDEX('Policy Characteristics'!K:K,MATCH($C988,'Policy Characteristics'!$C:$C,0)))</f>
        <v>fuels.html#fuel-price-deregulation</v>
      </c>
      <c r="R988" s="427" t="str">
        <f>IF(ISBLANK(INDEX('Policy Characteristics'!L:L,MATCH($C988,'Policy Characteristics'!$C:$C,0))),"",INDEX('Policy Characteristics'!L:L,MATCH($C988,'Policy Characteristics'!$C:$C,0)))</f>
        <v/>
      </c>
    </row>
    <row r="989" spans="1:18" s="2" customFormat="1" x14ac:dyDescent="0.75">
      <c r="A989" s="427" t="str">
        <f>IF(ISBLANK(INDEX('Policy Characteristics'!A:A,MATCH($C989,'Policy Characteristics'!$C:$C,0))),"",INDEX('Policy Characteristics'!A:A,MATCH($C989,'Policy Characteristics'!$C:$C,0)))</f>
        <v>Cross-Sector</v>
      </c>
      <c r="B989" s="427" t="str">
        <f>IF(ISBLANK(INDEX('Policy Characteristics'!B:B,MATCH($C989,'Policy Characteristics'!$C:$C,0))),"",INDEX('Policy Characteristics'!B:B,MATCH($C989,'Policy Characteristics'!$C:$C,0)))</f>
        <v>Fuel Price Deregulation</v>
      </c>
      <c r="C989" s="431" t="str">
        <f t="shared" si="54"/>
        <v>Fuel Price Deregulation</v>
      </c>
      <c r="D989" s="9" t="s">
        <v>55</v>
      </c>
      <c r="E989" s="53"/>
      <c r="F989" s="9" t="s">
        <v>100</v>
      </c>
      <c r="G989" s="9"/>
      <c r="H989" s="54">
        <v>727</v>
      </c>
      <c r="I989" s="9" t="s">
        <v>46</v>
      </c>
      <c r="J989" s="429" t="str">
        <f>IF(ISBLANK(INDEX('Policy Characteristics'!D:D,MATCH($C989,'Policy Characteristics'!$C:$C,0))),"",INDEX('Policy Characteristics'!D:D,MATCH($C989,'Policy Characteristics'!$C:$C,0)))</f>
        <v>Fuel Price Deregulation</v>
      </c>
      <c r="K989" s="427" t="str">
        <f>IF(ISBLANK(INDEX('Policy Characteristics'!E:E,MATCH($C989,'Policy Characteristics'!$C:$C,0))),"",INDEX('Policy Characteristics'!E:E,MATCH($C989,'Policy Characteristics'!$C:$C,0)))</f>
        <v>cross fuel price deregulation</v>
      </c>
      <c r="L989" s="450">
        <f>IF(ISBLANK(INDEX('Policy Characteristics'!F:F,MATCH($C989,'Policy Characteristics'!$C:$C,0))),"",INDEX('Policy Characteristics'!F:F,MATCH($C989,'Policy Characteristics'!$C:$C,0)))</f>
        <v>0</v>
      </c>
      <c r="M989" s="450">
        <f>IF(ISBLANK(INDEX('Policy Characteristics'!G:G,MATCH($C989,'Policy Characteristics'!$C:$C,0))),"",INDEX('Policy Characteristics'!G:G,MATCH($C989,'Policy Characteristics'!$C:$C,0)))</f>
        <v>1</v>
      </c>
      <c r="N989" s="450">
        <f>IF(ISBLANK(INDEX('Policy Characteristics'!H:H,MATCH($C989,'Policy Characteristics'!$C:$C,0))),"",INDEX('Policy Characteristics'!H:H,MATCH($C989,'Policy Characteristics'!$C:$C,0)))</f>
        <v>0.01</v>
      </c>
      <c r="O989" s="427" t="str">
        <f>IF(ISBLANK(INDEX('Policy Characteristics'!I:I,MATCH($C989,'Policy Characteristics'!$C:$C,0))),"",INDEX('Policy Characteristics'!I:I,MATCH($C989,'Policy Characteristics'!$C:$C,0)))</f>
        <v>% of price deregulated</v>
      </c>
      <c r="P989" s="427" t="str">
        <f>IF(ISBLANK(INDEX('Policy Characteristics'!J:J,MATCH($C989,'Policy Characteristics'!$C:$C,0))),"",INDEX('Policy Characteristics'!J:J,MATCH($C989,'Policy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9" s="427" t="str">
        <f>IF(ISBLANK(INDEX('Policy Characteristics'!K:K,MATCH($C989,'Policy Characteristics'!$C:$C,0))),"",INDEX('Policy Characteristics'!K:K,MATCH($C989,'Policy Characteristics'!$C:$C,0)))</f>
        <v>fuels.html#fuel-price-deregulation</v>
      </c>
      <c r="R989" s="427" t="str">
        <f>IF(ISBLANK(INDEX('Policy Characteristics'!L:L,MATCH($C989,'Policy Characteristics'!$C:$C,0))),"",INDEX('Policy Characteristics'!L:L,MATCH($C989,'Policy Characteristics'!$C:$C,0)))</f>
        <v/>
      </c>
    </row>
    <row r="990" spans="1:18" s="2" customFormat="1" x14ac:dyDescent="0.75">
      <c r="A990" s="427" t="str">
        <f>IF(ISBLANK(INDEX('Policy Characteristics'!A:A,MATCH($C990,'Policy Characteristics'!$C:$C,0))),"",INDEX('Policy Characteristics'!A:A,MATCH($C990,'Policy Characteristics'!$C:$C,0)))</f>
        <v>Cross-Sector</v>
      </c>
      <c r="B990" s="427" t="str">
        <f>IF(ISBLANK(INDEX('Policy Characteristics'!B:B,MATCH($C990,'Policy Characteristics'!$C:$C,0))),"",INDEX('Policy Characteristics'!B:B,MATCH($C990,'Policy Characteristics'!$C:$C,0)))</f>
        <v>Fuel Price Deregulation</v>
      </c>
      <c r="C990" s="431" t="str">
        <f t="shared" si="54"/>
        <v>Fuel Price Deregulation</v>
      </c>
      <c r="D990" s="9" t="s">
        <v>56</v>
      </c>
      <c r="E990" s="53"/>
      <c r="F990" s="9" t="s">
        <v>101</v>
      </c>
      <c r="G990" s="9"/>
      <c r="H990" s="54">
        <v>728</v>
      </c>
      <c r="I990" s="9" t="s">
        <v>46</v>
      </c>
      <c r="J990" s="429" t="str">
        <f>IF(ISBLANK(INDEX('Policy Characteristics'!D:D,MATCH($C990,'Policy Characteristics'!$C:$C,0))),"",INDEX('Policy Characteristics'!D:D,MATCH($C990,'Policy Characteristics'!$C:$C,0)))</f>
        <v>Fuel Price Deregulation</v>
      </c>
      <c r="K990" s="427" t="str">
        <f>IF(ISBLANK(INDEX('Policy Characteristics'!E:E,MATCH($C990,'Policy Characteristics'!$C:$C,0))),"",INDEX('Policy Characteristics'!E:E,MATCH($C990,'Policy Characteristics'!$C:$C,0)))</f>
        <v>cross fuel price deregulation</v>
      </c>
      <c r="L990" s="450">
        <f>IF(ISBLANK(INDEX('Policy Characteristics'!F:F,MATCH($C990,'Policy Characteristics'!$C:$C,0))),"",INDEX('Policy Characteristics'!F:F,MATCH($C990,'Policy Characteristics'!$C:$C,0)))</f>
        <v>0</v>
      </c>
      <c r="M990" s="450">
        <f>IF(ISBLANK(INDEX('Policy Characteristics'!G:G,MATCH($C990,'Policy Characteristics'!$C:$C,0))),"",INDEX('Policy Characteristics'!G:G,MATCH($C990,'Policy Characteristics'!$C:$C,0)))</f>
        <v>1</v>
      </c>
      <c r="N990" s="450">
        <f>IF(ISBLANK(INDEX('Policy Characteristics'!H:H,MATCH($C990,'Policy Characteristics'!$C:$C,0))),"",INDEX('Policy Characteristics'!H:H,MATCH($C990,'Policy Characteristics'!$C:$C,0)))</f>
        <v>0.01</v>
      </c>
      <c r="O990" s="427" t="str">
        <f>IF(ISBLANK(INDEX('Policy Characteristics'!I:I,MATCH($C990,'Policy Characteristics'!$C:$C,0))),"",INDEX('Policy Characteristics'!I:I,MATCH($C990,'Policy Characteristics'!$C:$C,0)))</f>
        <v>% of price deregulated</v>
      </c>
      <c r="P990" s="427" t="str">
        <f>IF(ISBLANK(INDEX('Policy Characteristics'!J:J,MATCH($C990,'Policy Characteristics'!$C:$C,0))),"",INDEX('Policy Characteristics'!J:J,MATCH($C990,'Policy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0" s="427" t="str">
        <f>IF(ISBLANK(INDEX('Policy Characteristics'!K:K,MATCH($C990,'Policy Characteristics'!$C:$C,0))),"",INDEX('Policy Characteristics'!K:K,MATCH($C990,'Policy Characteristics'!$C:$C,0)))</f>
        <v>fuels.html#fuel-price-deregulation</v>
      </c>
      <c r="R990" s="427" t="str">
        <f>IF(ISBLANK(INDEX('Policy Characteristics'!L:L,MATCH($C990,'Policy Characteristics'!$C:$C,0))),"",INDEX('Policy Characteristics'!L:L,MATCH($C990,'Policy Characteristics'!$C:$C,0)))</f>
        <v/>
      </c>
    </row>
    <row r="991" spans="1:18" s="2" customFormat="1" x14ac:dyDescent="0.75">
      <c r="A991" s="427" t="str">
        <f>IF(ISBLANK(INDEX('Policy Characteristics'!A:A,MATCH($C991,'Policy Characteristics'!$C:$C,0))),"",INDEX('Policy Characteristics'!A:A,MATCH($C991,'Policy Characteristics'!$C:$C,0)))</f>
        <v>Cross-Sector</v>
      </c>
      <c r="B991" s="427" t="str">
        <f>IF(ISBLANK(INDEX('Policy Characteristics'!B:B,MATCH($C991,'Policy Characteristics'!$C:$C,0))),"",INDEX('Policy Characteristics'!B:B,MATCH($C991,'Policy Characteristics'!$C:$C,0)))</f>
        <v>Fuel Price Deregulation</v>
      </c>
      <c r="C991" s="431" t="str">
        <f t="shared" si="54"/>
        <v>Fuel Price Deregulation</v>
      </c>
      <c r="D991" s="9" t="s">
        <v>57</v>
      </c>
      <c r="E991" s="53"/>
      <c r="F991" s="9" t="s">
        <v>102</v>
      </c>
      <c r="G991" s="9"/>
      <c r="H991" s="54">
        <v>729</v>
      </c>
      <c r="I991" s="9" t="s">
        <v>46</v>
      </c>
      <c r="J991" s="429" t="str">
        <f>IF(ISBLANK(INDEX('Policy Characteristics'!D:D,MATCH($C991,'Policy Characteristics'!$C:$C,0))),"",INDEX('Policy Characteristics'!D:D,MATCH($C991,'Policy Characteristics'!$C:$C,0)))</f>
        <v>Fuel Price Deregulation</v>
      </c>
      <c r="K991" s="427" t="str">
        <f>IF(ISBLANK(INDEX('Policy Characteristics'!E:E,MATCH($C991,'Policy Characteristics'!$C:$C,0))),"",INDEX('Policy Characteristics'!E:E,MATCH($C991,'Policy Characteristics'!$C:$C,0)))</f>
        <v>cross fuel price deregulation</v>
      </c>
      <c r="L991" s="450">
        <f>IF(ISBLANK(INDEX('Policy Characteristics'!F:F,MATCH($C991,'Policy Characteristics'!$C:$C,0))),"",INDEX('Policy Characteristics'!F:F,MATCH($C991,'Policy Characteristics'!$C:$C,0)))</f>
        <v>0</v>
      </c>
      <c r="M991" s="450">
        <f>IF(ISBLANK(INDEX('Policy Characteristics'!G:G,MATCH($C991,'Policy Characteristics'!$C:$C,0))),"",INDEX('Policy Characteristics'!G:G,MATCH($C991,'Policy Characteristics'!$C:$C,0)))</f>
        <v>1</v>
      </c>
      <c r="N991" s="450">
        <f>IF(ISBLANK(INDEX('Policy Characteristics'!H:H,MATCH($C991,'Policy Characteristics'!$C:$C,0))),"",INDEX('Policy Characteristics'!H:H,MATCH($C991,'Policy Characteristics'!$C:$C,0)))</f>
        <v>0.01</v>
      </c>
      <c r="O991" s="427" t="str">
        <f>IF(ISBLANK(INDEX('Policy Characteristics'!I:I,MATCH($C991,'Policy Characteristics'!$C:$C,0))),"",INDEX('Policy Characteristics'!I:I,MATCH($C991,'Policy Characteristics'!$C:$C,0)))</f>
        <v>% of price deregulated</v>
      </c>
      <c r="P991" s="427" t="str">
        <f>IF(ISBLANK(INDEX('Policy Characteristics'!J:J,MATCH($C991,'Policy Characteristics'!$C:$C,0))),"",INDEX('Policy Characteristics'!J:J,MATCH($C991,'Policy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1" s="427" t="str">
        <f>IF(ISBLANK(INDEX('Policy Characteristics'!K:K,MATCH($C991,'Policy Characteristics'!$C:$C,0))),"",INDEX('Policy Characteristics'!K:K,MATCH($C991,'Policy Characteristics'!$C:$C,0)))</f>
        <v>fuels.html#fuel-price-deregulation</v>
      </c>
      <c r="R991" s="427" t="str">
        <f>IF(ISBLANK(INDEX('Policy Characteristics'!L:L,MATCH($C991,'Policy Characteristics'!$C:$C,0))),"",INDEX('Policy Characteristics'!L:L,MATCH($C991,'Policy Characteristics'!$C:$C,0)))</f>
        <v/>
      </c>
    </row>
    <row r="992" spans="1:18" s="2" customFormat="1" x14ac:dyDescent="0.75">
      <c r="A992" s="427" t="str">
        <f>IF(ISBLANK(INDEX('Policy Characteristics'!A:A,MATCH($C992,'Policy Characteristics'!$C:$C,0))),"",INDEX('Policy Characteristics'!A:A,MATCH($C992,'Policy Characteristics'!$C:$C,0)))</f>
        <v>Cross-Sector</v>
      </c>
      <c r="B992" s="427" t="str">
        <f>IF(ISBLANK(INDEX('Policy Characteristics'!B:B,MATCH($C992,'Policy Characteristics'!$C:$C,0))),"",INDEX('Policy Characteristics'!B:B,MATCH($C992,'Policy Characteristics'!$C:$C,0)))</f>
        <v>Fuel Price Deregulation</v>
      </c>
      <c r="C992" s="431" t="str">
        <f t="shared" si="54"/>
        <v>Fuel Price Deregulation</v>
      </c>
      <c r="D992" s="9" t="s">
        <v>58</v>
      </c>
      <c r="E992" s="53"/>
      <c r="F992" s="9" t="s">
        <v>103</v>
      </c>
      <c r="G992" s="9"/>
      <c r="H992" s="54">
        <v>730</v>
      </c>
      <c r="I992" s="9" t="s">
        <v>46</v>
      </c>
      <c r="J992" s="429" t="str">
        <f>IF(ISBLANK(INDEX('Policy Characteristics'!D:D,MATCH($C992,'Policy Characteristics'!$C:$C,0))),"",INDEX('Policy Characteristics'!D:D,MATCH($C992,'Policy Characteristics'!$C:$C,0)))</f>
        <v>Fuel Price Deregulation</v>
      </c>
      <c r="K992" s="427" t="str">
        <f>IF(ISBLANK(INDEX('Policy Characteristics'!E:E,MATCH($C992,'Policy Characteristics'!$C:$C,0))),"",INDEX('Policy Characteristics'!E:E,MATCH($C992,'Policy Characteristics'!$C:$C,0)))</f>
        <v>cross fuel price deregulation</v>
      </c>
      <c r="L992" s="450">
        <f>IF(ISBLANK(INDEX('Policy Characteristics'!F:F,MATCH($C992,'Policy Characteristics'!$C:$C,0))),"",INDEX('Policy Characteristics'!F:F,MATCH($C992,'Policy Characteristics'!$C:$C,0)))</f>
        <v>0</v>
      </c>
      <c r="M992" s="450">
        <f>IF(ISBLANK(INDEX('Policy Characteristics'!G:G,MATCH($C992,'Policy Characteristics'!$C:$C,0))),"",INDEX('Policy Characteristics'!G:G,MATCH($C992,'Policy Characteristics'!$C:$C,0)))</f>
        <v>1</v>
      </c>
      <c r="N992" s="450">
        <f>IF(ISBLANK(INDEX('Policy Characteristics'!H:H,MATCH($C992,'Policy Characteristics'!$C:$C,0))),"",INDEX('Policy Characteristics'!H:H,MATCH($C992,'Policy Characteristics'!$C:$C,0)))</f>
        <v>0.01</v>
      </c>
      <c r="O992" s="427" t="str">
        <f>IF(ISBLANK(INDEX('Policy Characteristics'!I:I,MATCH($C992,'Policy Characteristics'!$C:$C,0))),"",INDEX('Policy Characteristics'!I:I,MATCH($C992,'Policy Characteristics'!$C:$C,0)))</f>
        <v>% of price deregulated</v>
      </c>
      <c r="P992" s="427" t="str">
        <f>IF(ISBLANK(INDEX('Policy Characteristics'!J:J,MATCH($C992,'Policy Characteristics'!$C:$C,0))),"",INDEX('Policy Characteristics'!J:J,MATCH($C992,'Policy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2" s="427" t="str">
        <f>IF(ISBLANK(INDEX('Policy Characteristics'!K:K,MATCH($C992,'Policy Characteristics'!$C:$C,0))),"",INDEX('Policy Characteristics'!K:K,MATCH($C992,'Policy Characteristics'!$C:$C,0)))</f>
        <v>fuels.html#fuel-price-deregulation</v>
      </c>
      <c r="R992" s="427" t="str">
        <f>IF(ISBLANK(INDEX('Policy Characteristics'!L:L,MATCH($C992,'Policy Characteristics'!$C:$C,0))),"",INDEX('Policy Characteristics'!L:L,MATCH($C992,'Policy Characteristics'!$C:$C,0)))</f>
        <v/>
      </c>
    </row>
    <row r="993" spans="1:18" s="2" customFormat="1" x14ac:dyDescent="0.75">
      <c r="A993" s="427" t="str">
        <f>IF(ISBLANK(INDEX('Policy Characteristics'!A:A,MATCH($C993,'Policy Characteristics'!$C:$C,0))),"",INDEX('Policy Characteristics'!A:A,MATCH($C993,'Policy Characteristics'!$C:$C,0)))</f>
        <v>Cross-Sector</v>
      </c>
      <c r="B993" s="427" t="str">
        <f>IF(ISBLANK(INDEX('Policy Characteristics'!B:B,MATCH($C993,'Policy Characteristics'!$C:$C,0))),"",INDEX('Policy Characteristics'!B:B,MATCH($C993,'Policy Characteristics'!$C:$C,0)))</f>
        <v>Fuel Price Deregulation</v>
      </c>
      <c r="C993" s="431" t="str">
        <f t="shared" si="54"/>
        <v>Fuel Price Deregulation</v>
      </c>
      <c r="D993" s="9" t="s">
        <v>2563</v>
      </c>
      <c r="E993" s="53"/>
      <c r="F993" s="9" t="s">
        <v>2564</v>
      </c>
      <c r="G993" s="9"/>
      <c r="H993" s="54">
        <v>731</v>
      </c>
      <c r="I993" s="9" t="s">
        <v>46</v>
      </c>
      <c r="J993" s="429" t="str">
        <f>IF(ISBLANK(INDEX('Policy Characteristics'!D:D,MATCH($C993,'Policy Characteristics'!$C:$C,0))),"",INDEX('Policy Characteristics'!D:D,MATCH($C993,'Policy Characteristics'!$C:$C,0)))</f>
        <v>Fuel Price Deregulation</v>
      </c>
      <c r="K993" s="427" t="str">
        <f>IF(ISBLANK(INDEX('Policy Characteristics'!E:E,MATCH($C993,'Policy Characteristics'!$C:$C,0))),"",INDEX('Policy Characteristics'!E:E,MATCH($C993,'Policy Characteristics'!$C:$C,0)))</f>
        <v>cross fuel price deregulation</v>
      </c>
      <c r="L993" s="450">
        <f>IF(ISBLANK(INDEX('Policy Characteristics'!F:F,MATCH($C993,'Policy Characteristics'!$C:$C,0))),"",INDEX('Policy Characteristics'!F:F,MATCH($C993,'Policy Characteristics'!$C:$C,0)))</f>
        <v>0</v>
      </c>
      <c r="M993" s="450">
        <f>IF(ISBLANK(INDEX('Policy Characteristics'!G:G,MATCH($C993,'Policy Characteristics'!$C:$C,0))),"",INDEX('Policy Characteristics'!G:G,MATCH($C993,'Policy Characteristics'!$C:$C,0)))</f>
        <v>1</v>
      </c>
      <c r="N993" s="450">
        <f>IF(ISBLANK(INDEX('Policy Characteristics'!H:H,MATCH($C993,'Policy Characteristics'!$C:$C,0))),"",INDEX('Policy Characteristics'!H:H,MATCH($C993,'Policy Characteristics'!$C:$C,0)))</f>
        <v>0.01</v>
      </c>
      <c r="O993" s="427" t="str">
        <f>IF(ISBLANK(INDEX('Policy Characteristics'!I:I,MATCH($C993,'Policy Characteristics'!$C:$C,0))),"",INDEX('Policy Characteristics'!I:I,MATCH($C993,'Policy Characteristics'!$C:$C,0)))</f>
        <v>% of price deregulated</v>
      </c>
      <c r="P993" s="427" t="str">
        <f>IF(ISBLANK(INDEX('Policy Characteristics'!J:J,MATCH($C993,'Policy Characteristics'!$C:$C,0))),"",INDEX('Policy Characteristics'!J:J,MATCH($C993,'Policy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3" s="427" t="str">
        <f>IF(ISBLANK(INDEX('Policy Characteristics'!K:K,MATCH($C993,'Policy Characteristics'!$C:$C,0))),"",INDEX('Policy Characteristics'!K:K,MATCH($C993,'Policy Characteristics'!$C:$C,0)))</f>
        <v>fuels.html#fuel-price-deregulation</v>
      </c>
      <c r="R993" s="427" t="str">
        <f>IF(ISBLANK(INDEX('Policy Characteristics'!L:L,MATCH($C993,'Policy Characteristics'!$C:$C,0))),"",INDEX('Policy Characteristics'!L:L,MATCH($C993,'Policy Characteristics'!$C:$C,0)))</f>
        <v/>
      </c>
    </row>
    <row r="994" spans="1:18" s="2" customFormat="1" x14ac:dyDescent="0.75">
      <c r="A994" s="427" t="str">
        <f>IF(ISBLANK(INDEX('Policy Characteristics'!A:A,MATCH($C994,'Policy Characteristics'!$C:$C,0))),"",INDEX('Policy Characteristics'!A:A,MATCH($C994,'Policy Characteristics'!$C:$C,0)))</f>
        <v>Cross-Sector</v>
      </c>
      <c r="B994" s="427" t="str">
        <f>IF(ISBLANK(INDEX('Policy Characteristics'!B:B,MATCH($C994,'Policy Characteristics'!$C:$C,0))),"",INDEX('Policy Characteristics'!B:B,MATCH($C994,'Policy Characteristics'!$C:$C,0)))</f>
        <v>Fuel Price Deregulation</v>
      </c>
      <c r="C994" s="431" t="str">
        <f t="shared" si="54"/>
        <v>Fuel Price Deregulation</v>
      </c>
      <c r="D994" s="9" t="s">
        <v>463</v>
      </c>
      <c r="E994" s="53"/>
      <c r="F994" s="9" t="s">
        <v>464</v>
      </c>
      <c r="G994" s="9"/>
      <c r="H994" s="54">
        <v>732</v>
      </c>
      <c r="I994" s="9" t="s">
        <v>46</v>
      </c>
      <c r="J994" s="429" t="str">
        <f>IF(ISBLANK(INDEX('Policy Characteristics'!D:D,MATCH($C994,'Policy Characteristics'!$C:$C,0))),"",INDEX('Policy Characteristics'!D:D,MATCH($C994,'Policy Characteristics'!$C:$C,0)))</f>
        <v>Fuel Price Deregulation</v>
      </c>
      <c r="K994" s="427" t="str">
        <f>IF(ISBLANK(INDEX('Policy Characteristics'!E:E,MATCH($C994,'Policy Characteristics'!$C:$C,0))),"",INDEX('Policy Characteristics'!E:E,MATCH($C994,'Policy Characteristics'!$C:$C,0)))</f>
        <v>cross fuel price deregulation</v>
      </c>
      <c r="L994" s="450">
        <f>IF(ISBLANK(INDEX('Policy Characteristics'!F:F,MATCH($C994,'Policy Characteristics'!$C:$C,0))),"",INDEX('Policy Characteristics'!F:F,MATCH($C994,'Policy Characteristics'!$C:$C,0)))</f>
        <v>0</v>
      </c>
      <c r="M994" s="450">
        <f>IF(ISBLANK(INDEX('Policy Characteristics'!G:G,MATCH($C994,'Policy Characteristics'!$C:$C,0))),"",INDEX('Policy Characteristics'!G:G,MATCH($C994,'Policy Characteristics'!$C:$C,0)))</f>
        <v>1</v>
      </c>
      <c r="N994" s="450">
        <f>IF(ISBLANK(INDEX('Policy Characteristics'!H:H,MATCH($C994,'Policy Characteristics'!$C:$C,0))),"",INDEX('Policy Characteristics'!H:H,MATCH($C994,'Policy Characteristics'!$C:$C,0)))</f>
        <v>0.01</v>
      </c>
      <c r="O994" s="427" t="str">
        <f>IF(ISBLANK(INDEX('Policy Characteristics'!I:I,MATCH($C994,'Policy Characteristics'!$C:$C,0))),"",INDEX('Policy Characteristics'!I:I,MATCH($C994,'Policy Characteristics'!$C:$C,0)))</f>
        <v>% of price deregulated</v>
      </c>
      <c r="P994" s="427" t="str">
        <f>IF(ISBLANK(INDEX('Policy Characteristics'!J:J,MATCH($C994,'Policy Characteristics'!$C:$C,0))),"",INDEX('Policy Characteristics'!J:J,MATCH($C994,'Policy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4" s="427" t="str">
        <f>IF(ISBLANK(INDEX('Policy Characteristics'!K:K,MATCH($C994,'Policy Characteristics'!$C:$C,0))),"",INDEX('Policy Characteristics'!K:K,MATCH($C994,'Policy Characteristics'!$C:$C,0)))</f>
        <v>fuels.html#fuel-price-deregulation</v>
      </c>
      <c r="R994" s="427" t="str">
        <f>IF(ISBLANK(INDEX('Policy Characteristics'!L:L,MATCH($C994,'Policy Characteristics'!$C:$C,0))),"",INDEX('Policy Characteristics'!L:L,MATCH($C994,'Policy Characteristics'!$C:$C,0)))</f>
        <v/>
      </c>
    </row>
    <row r="995" spans="1:18" s="2" customFormat="1" x14ac:dyDescent="0.75">
      <c r="A995" s="427" t="str">
        <f>IF(ISBLANK(INDEX('Policy Characteristics'!A:A,MATCH($C995,'Policy Characteristics'!$C:$C,0))),"",INDEX('Policy Characteristics'!A:A,MATCH($C995,'Policy Characteristics'!$C:$C,0)))</f>
        <v>Cross-Sector</v>
      </c>
      <c r="B995" s="427" t="str">
        <f>IF(ISBLANK(INDEX('Policy Characteristics'!B:B,MATCH($C995,'Policy Characteristics'!$C:$C,0))),"",INDEX('Policy Characteristics'!B:B,MATCH($C995,'Policy Characteristics'!$C:$C,0)))</f>
        <v>Fuel Price Deregulation</v>
      </c>
      <c r="C995" s="431" t="str">
        <f t="shared" si="54"/>
        <v>Fuel Price Deregulation</v>
      </c>
      <c r="D995" s="9" t="s">
        <v>2555</v>
      </c>
      <c r="E995" s="53"/>
      <c r="F995" s="9" t="s">
        <v>2559</v>
      </c>
      <c r="G995" s="9"/>
      <c r="H995" s="54">
        <v>733</v>
      </c>
      <c r="I995" s="9" t="s">
        <v>46</v>
      </c>
      <c r="J995" s="429" t="str">
        <f>IF(ISBLANK(INDEX('Policy Characteristics'!D:D,MATCH($C995,'Policy Characteristics'!$C:$C,0))),"",INDEX('Policy Characteristics'!D:D,MATCH($C995,'Policy Characteristics'!$C:$C,0)))</f>
        <v>Fuel Price Deregulation</v>
      </c>
      <c r="K995" s="427" t="str">
        <f>IF(ISBLANK(INDEX('Policy Characteristics'!E:E,MATCH($C995,'Policy Characteristics'!$C:$C,0))),"",INDEX('Policy Characteristics'!E:E,MATCH($C995,'Policy Characteristics'!$C:$C,0)))</f>
        <v>cross fuel price deregulation</v>
      </c>
      <c r="L995" s="450">
        <f>IF(ISBLANK(INDEX('Policy Characteristics'!F:F,MATCH($C995,'Policy Characteristics'!$C:$C,0))),"",INDEX('Policy Characteristics'!F:F,MATCH($C995,'Policy Characteristics'!$C:$C,0)))</f>
        <v>0</v>
      </c>
      <c r="M995" s="450">
        <f>IF(ISBLANK(INDEX('Policy Characteristics'!G:G,MATCH($C995,'Policy Characteristics'!$C:$C,0))),"",INDEX('Policy Characteristics'!G:G,MATCH($C995,'Policy Characteristics'!$C:$C,0)))</f>
        <v>1</v>
      </c>
      <c r="N995" s="450">
        <f>IF(ISBLANK(INDEX('Policy Characteristics'!H:H,MATCH($C995,'Policy Characteristics'!$C:$C,0))),"",INDEX('Policy Characteristics'!H:H,MATCH($C995,'Policy Characteristics'!$C:$C,0)))</f>
        <v>0.01</v>
      </c>
      <c r="O995" s="427" t="str">
        <f>IF(ISBLANK(INDEX('Policy Characteristics'!I:I,MATCH($C995,'Policy Characteristics'!$C:$C,0))),"",INDEX('Policy Characteristics'!I:I,MATCH($C995,'Policy Characteristics'!$C:$C,0)))</f>
        <v>% of price deregulated</v>
      </c>
      <c r="P995" s="427" t="str">
        <f>IF(ISBLANK(INDEX('Policy Characteristics'!J:J,MATCH($C995,'Policy Characteristics'!$C:$C,0))),"",INDEX('Policy Characteristics'!J:J,MATCH($C995,'Policy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5" s="427" t="str">
        <f>IF(ISBLANK(INDEX('Policy Characteristics'!K:K,MATCH($C995,'Policy Characteristics'!$C:$C,0))),"",INDEX('Policy Characteristics'!K:K,MATCH($C995,'Policy Characteristics'!$C:$C,0)))</f>
        <v>fuels.html#fuel-price-deregulation</v>
      </c>
      <c r="R995" s="427" t="str">
        <f>IF(ISBLANK(INDEX('Policy Characteristics'!L:L,MATCH($C995,'Policy Characteristics'!$C:$C,0))),"",INDEX('Policy Characteristics'!L:L,MATCH($C995,'Policy Characteristics'!$C:$C,0)))</f>
        <v/>
      </c>
    </row>
    <row r="996" spans="1:18" s="2" customFormat="1" x14ac:dyDescent="0.75">
      <c r="A996" s="427" t="str">
        <f>IF(ISBLANK(INDEX('Policy Characteristics'!A:A,MATCH($C996,'Policy Characteristics'!$C:$C,0))),"",INDEX('Policy Characteristics'!A:A,MATCH($C996,'Policy Characteristics'!$C:$C,0)))</f>
        <v>Cross-Sector</v>
      </c>
      <c r="B996" s="427" t="str">
        <f>IF(ISBLANK(INDEX('Policy Characteristics'!B:B,MATCH($C996,'Policy Characteristics'!$C:$C,0))),"",INDEX('Policy Characteristics'!B:B,MATCH($C996,'Policy Characteristics'!$C:$C,0)))</f>
        <v>Fuel Price Deregulation</v>
      </c>
      <c r="C996" s="431" t="str">
        <f t="shared" si="54"/>
        <v>Fuel Price Deregulation</v>
      </c>
      <c r="D996" s="9" t="s">
        <v>2565</v>
      </c>
      <c r="E996" s="53"/>
      <c r="F996" s="9" t="s">
        <v>2566</v>
      </c>
      <c r="G996" s="9"/>
      <c r="H996" s="54">
        <v>734</v>
      </c>
      <c r="I996" s="9" t="s">
        <v>46</v>
      </c>
      <c r="J996" s="429" t="str">
        <f>IF(ISBLANK(INDEX('Policy Characteristics'!D:D,MATCH($C996,'Policy Characteristics'!$C:$C,0))),"",INDEX('Policy Characteristics'!D:D,MATCH($C996,'Policy Characteristics'!$C:$C,0)))</f>
        <v>Fuel Price Deregulation</v>
      </c>
      <c r="K996" s="427" t="str">
        <f>IF(ISBLANK(INDEX('Policy Characteristics'!E:E,MATCH($C996,'Policy Characteristics'!$C:$C,0))),"",INDEX('Policy Characteristics'!E:E,MATCH($C996,'Policy Characteristics'!$C:$C,0)))</f>
        <v>cross fuel price deregulation</v>
      </c>
      <c r="L996" s="450">
        <f>IF(ISBLANK(INDEX('Policy Characteristics'!F:F,MATCH($C996,'Policy Characteristics'!$C:$C,0))),"",INDEX('Policy Characteristics'!F:F,MATCH($C996,'Policy Characteristics'!$C:$C,0)))</f>
        <v>0</v>
      </c>
      <c r="M996" s="450">
        <f>IF(ISBLANK(INDEX('Policy Characteristics'!G:G,MATCH($C996,'Policy Characteristics'!$C:$C,0))),"",INDEX('Policy Characteristics'!G:G,MATCH($C996,'Policy Characteristics'!$C:$C,0)))</f>
        <v>1</v>
      </c>
      <c r="N996" s="450">
        <f>IF(ISBLANK(INDEX('Policy Characteristics'!H:H,MATCH($C996,'Policy Characteristics'!$C:$C,0))),"",INDEX('Policy Characteristics'!H:H,MATCH($C996,'Policy Characteristics'!$C:$C,0)))</f>
        <v>0.01</v>
      </c>
      <c r="O996" s="427" t="str">
        <f>IF(ISBLANK(INDEX('Policy Characteristics'!I:I,MATCH($C996,'Policy Characteristics'!$C:$C,0))),"",INDEX('Policy Characteristics'!I:I,MATCH($C996,'Policy Characteristics'!$C:$C,0)))</f>
        <v>% of price deregulated</v>
      </c>
      <c r="P996" s="427" t="str">
        <f>IF(ISBLANK(INDEX('Policy Characteristics'!J:J,MATCH($C996,'Policy Characteristics'!$C:$C,0))),"",INDEX('Policy Characteristics'!J:J,MATCH($C996,'Policy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6" s="427" t="str">
        <f>IF(ISBLANK(INDEX('Policy Characteristics'!K:K,MATCH($C996,'Policy Characteristics'!$C:$C,0))),"",INDEX('Policy Characteristics'!K:K,MATCH($C996,'Policy Characteristics'!$C:$C,0)))</f>
        <v>fuels.html#fuel-price-deregulation</v>
      </c>
      <c r="R996" s="427" t="str">
        <f>IF(ISBLANK(INDEX('Policy Characteristics'!L:L,MATCH($C996,'Policy Characteristics'!$C:$C,0))),"",INDEX('Policy Characteristics'!L:L,MATCH($C996,'Policy Characteristics'!$C:$C,0)))</f>
        <v/>
      </c>
    </row>
    <row r="997" spans="1:18" s="2" customFormat="1" x14ac:dyDescent="0.75">
      <c r="A997" s="427" t="str">
        <f>IF(ISBLANK(INDEX('Policy Characteristics'!A:A,MATCH($C997,'Policy Characteristics'!$C:$C,0))),"",INDEX('Policy Characteristics'!A:A,MATCH($C997,'Policy Characteristics'!$C:$C,0)))</f>
        <v>Cross-Sector</v>
      </c>
      <c r="B997" s="427" t="str">
        <f>IF(ISBLANK(INDEX('Policy Characteristics'!B:B,MATCH($C997,'Policy Characteristics'!$C:$C,0))),"",INDEX('Policy Characteristics'!B:B,MATCH($C997,'Policy Characteristics'!$C:$C,0)))</f>
        <v>Fuel Price Deregulation</v>
      </c>
      <c r="C997" s="431" t="str">
        <f t="shared" si="54"/>
        <v>Fuel Price Deregulation</v>
      </c>
      <c r="D997" s="9" t="s">
        <v>2556</v>
      </c>
      <c r="E997" s="53"/>
      <c r="F997" s="9" t="s">
        <v>2560</v>
      </c>
      <c r="G997" s="9"/>
      <c r="H997" s="54">
        <v>735</v>
      </c>
      <c r="I997" s="9" t="s">
        <v>46</v>
      </c>
      <c r="J997" s="429" t="str">
        <f>IF(ISBLANK(INDEX('Policy Characteristics'!D:D,MATCH($C997,'Policy Characteristics'!$C:$C,0))),"",INDEX('Policy Characteristics'!D:D,MATCH($C997,'Policy Characteristics'!$C:$C,0)))</f>
        <v>Fuel Price Deregulation</v>
      </c>
      <c r="K997" s="427" t="str">
        <f>IF(ISBLANK(INDEX('Policy Characteristics'!E:E,MATCH($C997,'Policy Characteristics'!$C:$C,0))),"",INDEX('Policy Characteristics'!E:E,MATCH($C997,'Policy Characteristics'!$C:$C,0)))</f>
        <v>cross fuel price deregulation</v>
      </c>
      <c r="L997" s="450">
        <f>IF(ISBLANK(INDEX('Policy Characteristics'!F:F,MATCH($C997,'Policy Characteristics'!$C:$C,0))),"",INDEX('Policy Characteristics'!F:F,MATCH($C997,'Policy Characteristics'!$C:$C,0)))</f>
        <v>0</v>
      </c>
      <c r="M997" s="450">
        <f>IF(ISBLANK(INDEX('Policy Characteristics'!G:G,MATCH($C997,'Policy Characteristics'!$C:$C,0))),"",INDEX('Policy Characteristics'!G:G,MATCH($C997,'Policy Characteristics'!$C:$C,0)))</f>
        <v>1</v>
      </c>
      <c r="N997" s="450">
        <f>IF(ISBLANK(INDEX('Policy Characteristics'!H:H,MATCH($C997,'Policy Characteristics'!$C:$C,0))),"",INDEX('Policy Characteristics'!H:H,MATCH($C997,'Policy Characteristics'!$C:$C,0)))</f>
        <v>0.01</v>
      </c>
      <c r="O997" s="427" t="str">
        <f>IF(ISBLANK(INDEX('Policy Characteristics'!I:I,MATCH($C997,'Policy Characteristics'!$C:$C,0))),"",INDEX('Policy Characteristics'!I:I,MATCH($C997,'Policy Characteristics'!$C:$C,0)))</f>
        <v>% of price deregulated</v>
      </c>
      <c r="P997" s="427" t="str">
        <f>IF(ISBLANK(INDEX('Policy Characteristics'!J:J,MATCH($C997,'Policy Characteristics'!$C:$C,0))),"",INDEX('Policy Characteristics'!J:J,MATCH($C997,'Policy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7" s="427" t="str">
        <f>IF(ISBLANK(INDEX('Policy Characteristics'!K:K,MATCH($C997,'Policy Characteristics'!$C:$C,0))),"",INDEX('Policy Characteristics'!K:K,MATCH($C997,'Policy Characteristics'!$C:$C,0)))</f>
        <v>fuels.html#fuel-price-deregulation</v>
      </c>
      <c r="R997" s="427" t="str">
        <f>IF(ISBLANK(INDEX('Policy Characteristics'!L:L,MATCH($C997,'Policy Characteristics'!$C:$C,0))),"",INDEX('Policy Characteristics'!L:L,MATCH($C997,'Policy Characteristics'!$C:$C,0)))</f>
        <v/>
      </c>
    </row>
    <row r="998" spans="1:18" s="2" customFormat="1" x14ac:dyDescent="0.75">
      <c r="A998" s="427" t="str">
        <f>IF(ISBLANK(INDEX('Policy Characteristics'!A:A,MATCH($C998,'Policy Characteristics'!$C:$C,0))),"",INDEX('Policy Characteristics'!A:A,MATCH($C998,'Policy Characteristics'!$C:$C,0)))</f>
        <v>Cross-Sector</v>
      </c>
      <c r="B998" s="427" t="str">
        <f>IF(ISBLANK(INDEX('Policy Characteristics'!B:B,MATCH($C998,'Policy Characteristics'!$C:$C,0))),"",INDEX('Policy Characteristics'!B:B,MATCH($C998,'Policy Characteristics'!$C:$C,0)))</f>
        <v>Fuel Price Deregulation</v>
      </c>
      <c r="C998" s="431" t="str">
        <f t="shared" si="54"/>
        <v>Fuel Price Deregulation</v>
      </c>
      <c r="D998" s="9" t="s">
        <v>2557</v>
      </c>
      <c r="E998" s="53"/>
      <c r="F998" s="9" t="s">
        <v>2561</v>
      </c>
      <c r="G998" s="9"/>
      <c r="H998" s="54">
        <v>736</v>
      </c>
      <c r="I998" s="9" t="s">
        <v>46</v>
      </c>
      <c r="J998" s="429" t="str">
        <f>IF(ISBLANK(INDEX('Policy Characteristics'!D:D,MATCH($C998,'Policy Characteristics'!$C:$C,0))),"",INDEX('Policy Characteristics'!D:D,MATCH($C998,'Policy Characteristics'!$C:$C,0)))</f>
        <v>Fuel Price Deregulation</v>
      </c>
      <c r="K998" s="427" t="str">
        <f>IF(ISBLANK(INDEX('Policy Characteristics'!E:E,MATCH($C998,'Policy Characteristics'!$C:$C,0))),"",INDEX('Policy Characteristics'!E:E,MATCH($C998,'Policy Characteristics'!$C:$C,0)))</f>
        <v>cross fuel price deregulation</v>
      </c>
      <c r="L998" s="450">
        <f>IF(ISBLANK(INDEX('Policy Characteristics'!F:F,MATCH($C998,'Policy Characteristics'!$C:$C,0))),"",INDEX('Policy Characteristics'!F:F,MATCH($C998,'Policy Characteristics'!$C:$C,0)))</f>
        <v>0</v>
      </c>
      <c r="M998" s="450">
        <f>IF(ISBLANK(INDEX('Policy Characteristics'!G:G,MATCH($C998,'Policy Characteristics'!$C:$C,0))),"",INDEX('Policy Characteristics'!G:G,MATCH($C998,'Policy Characteristics'!$C:$C,0)))</f>
        <v>1</v>
      </c>
      <c r="N998" s="450">
        <f>IF(ISBLANK(INDEX('Policy Characteristics'!H:H,MATCH($C998,'Policy Characteristics'!$C:$C,0))),"",INDEX('Policy Characteristics'!H:H,MATCH($C998,'Policy Characteristics'!$C:$C,0)))</f>
        <v>0.01</v>
      </c>
      <c r="O998" s="427" t="str">
        <f>IF(ISBLANK(INDEX('Policy Characteristics'!I:I,MATCH($C998,'Policy Characteristics'!$C:$C,0))),"",INDEX('Policy Characteristics'!I:I,MATCH($C998,'Policy Characteristics'!$C:$C,0)))</f>
        <v>% of price deregulated</v>
      </c>
      <c r="P998" s="427" t="str">
        <f>IF(ISBLANK(INDEX('Policy Characteristics'!J:J,MATCH($C998,'Policy Characteristics'!$C:$C,0))),"",INDEX('Policy Characteristics'!J:J,MATCH($C998,'Policy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8" s="427" t="str">
        <f>IF(ISBLANK(INDEX('Policy Characteristics'!K:K,MATCH($C998,'Policy Characteristics'!$C:$C,0))),"",INDEX('Policy Characteristics'!K:K,MATCH($C998,'Policy Characteristics'!$C:$C,0)))</f>
        <v>fuels.html#fuel-price-deregulation</v>
      </c>
      <c r="R998" s="427" t="str">
        <f>IF(ISBLANK(INDEX('Policy Characteristics'!L:L,MATCH($C998,'Policy Characteristics'!$C:$C,0))),"",INDEX('Policy Characteristics'!L:L,MATCH($C998,'Policy Characteristics'!$C:$C,0)))</f>
        <v/>
      </c>
    </row>
    <row r="999" spans="1:18" s="2" customFormat="1" x14ac:dyDescent="0.75">
      <c r="A999" s="427" t="str">
        <f>IF(ISBLANK(INDEX('Policy Characteristics'!A:A,MATCH($C999,'Policy Characteristics'!$C:$C,0))),"",INDEX('Policy Characteristics'!A:A,MATCH($C999,'Policy Characteristics'!$C:$C,0)))</f>
        <v>Cross-Sector</v>
      </c>
      <c r="B999" s="427" t="str">
        <f>IF(ISBLANK(INDEX('Policy Characteristics'!B:B,MATCH($C999,'Policy Characteristics'!$C:$C,0))),"",INDEX('Policy Characteristics'!B:B,MATCH($C999,'Policy Characteristics'!$C:$C,0)))</f>
        <v>Fuel Price Deregulation</v>
      </c>
      <c r="C999" s="431" t="str">
        <f t="shared" si="54"/>
        <v>Fuel Price Deregulation</v>
      </c>
      <c r="D999" s="9" t="s">
        <v>2558</v>
      </c>
      <c r="E999" s="53"/>
      <c r="F999" s="9" t="s">
        <v>2562</v>
      </c>
      <c r="G999" s="9"/>
      <c r="H999" s="54">
        <v>737</v>
      </c>
      <c r="I999" s="9" t="s">
        <v>46</v>
      </c>
      <c r="J999" s="429" t="str">
        <f>IF(ISBLANK(INDEX('Policy Characteristics'!D:D,MATCH($C999,'Policy Characteristics'!$C:$C,0))),"",INDEX('Policy Characteristics'!D:D,MATCH($C999,'Policy Characteristics'!$C:$C,0)))</f>
        <v>Fuel Price Deregulation</v>
      </c>
      <c r="K999" s="427" t="str">
        <f>IF(ISBLANK(INDEX('Policy Characteristics'!E:E,MATCH($C999,'Policy Characteristics'!$C:$C,0))),"",INDEX('Policy Characteristics'!E:E,MATCH($C999,'Policy Characteristics'!$C:$C,0)))</f>
        <v>cross fuel price deregulation</v>
      </c>
      <c r="L999" s="450">
        <f>IF(ISBLANK(INDEX('Policy Characteristics'!F:F,MATCH($C999,'Policy Characteristics'!$C:$C,0))),"",INDEX('Policy Characteristics'!F:F,MATCH($C999,'Policy Characteristics'!$C:$C,0)))</f>
        <v>0</v>
      </c>
      <c r="M999" s="450">
        <f>IF(ISBLANK(INDEX('Policy Characteristics'!G:G,MATCH($C999,'Policy Characteristics'!$C:$C,0))),"",INDEX('Policy Characteristics'!G:G,MATCH($C999,'Policy Characteristics'!$C:$C,0)))</f>
        <v>1</v>
      </c>
      <c r="N999" s="450">
        <f>IF(ISBLANK(INDEX('Policy Characteristics'!H:H,MATCH($C999,'Policy Characteristics'!$C:$C,0))),"",INDEX('Policy Characteristics'!H:H,MATCH($C999,'Policy Characteristics'!$C:$C,0)))</f>
        <v>0.01</v>
      </c>
      <c r="O999" s="427" t="str">
        <f>IF(ISBLANK(INDEX('Policy Characteristics'!I:I,MATCH($C999,'Policy Characteristics'!$C:$C,0))),"",INDEX('Policy Characteristics'!I:I,MATCH($C999,'Policy Characteristics'!$C:$C,0)))</f>
        <v>% of price deregulated</v>
      </c>
      <c r="P999" s="427" t="str">
        <f>IF(ISBLANK(INDEX('Policy Characteristics'!J:J,MATCH($C999,'Policy Characteristics'!$C:$C,0))),"",INDEX('Policy Characteristics'!J:J,MATCH($C999,'Policy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9" s="427" t="str">
        <f>IF(ISBLANK(INDEX('Policy Characteristics'!K:K,MATCH($C999,'Policy Characteristics'!$C:$C,0))),"",INDEX('Policy Characteristics'!K:K,MATCH($C999,'Policy Characteristics'!$C:$C,0)))</f>
        <v>fuels.html#fuel-price-deregulation</v>
      </c>
      <c r="R999" s="427" t="str">
        <f>IF(ISBLANK(INDEX('Policy Characteristics'!L:L,MATCH($C999,'Policy Characteristics'!$C:$C,0))),"",INDEX('Policy Characteristics'!L:L,MATCH($C999,'Policy Characteristics'!$C:$C,0)))</f>
        <v/>
      </c>
    </row>
    <row r="1000" spans="1:18" s="5" customFormat="1" x14ac:dyDescent="0.75">
      <c r="A1000" s="427" t="str">
        <f>IF(ISBLANK(INDEX('Policy Characteristics'!A:A,MATCH($C1000,'Policy Characteristics'!$C:$C,0))),"",INDEX('Policy Characteristics'!A:A,MATCH($C1000,'Policy Characteristics'!$C:$C,0)))</f>
        <v>Cross-Sector</v>
      </c>
      <c r="B1000" s="427" t="str">
        <f>IF(ISBLANK(INDEX('Policy Characteristics'!B:B,MATCH($C1000,'Policy Characteristics'!$C:$C,0))),"",INDEX('Policy Characteristics'!B:B,MATCH($C1000,'Policy Characteristics'!$C:$C,0)))</f>
        <v>Fuel Taxes</v>
      </c>
      <c r="C1000" s="432" t="s">
        <v>305</v>
      </c>
      <c r="D1000" s="53" t="s">
        <v>54</v>
      </c>
      <c r="E1000" s="53"/>
      <c r="F1000" s="53" t="s">
        <v>98</v>
      </c>
      <c r="G1000" s="53"/>
      <c r="H1000" s="54">
        <v>78</v>
      </c>
      <c r="I1000" s="53" t="s">
        <v>45</v>
      </c>
      <c r="J1000" s="429" t="str">
        <f>IF(ISBLANK(INDEX('Policy Characteristics'!D:D,MATCH($C1000,'Policy Characteristics'!$C:$C,0))),"",INDEX('Policy Characteristics'!D:D,MATCH($C1000,'Policy Characteristics'!$C:$C,0)))</f>
        <v>Fuel Taxes</v>
      </c>
      <c r="K1000" s="427" t="str">
        <f>IF(ISBLANK(INDEX('Policy Characteristics'!E:E,MATCH($C1000,'Policy Characteristics'!$C:$C,0))),"",INDEX('Policy Characteristics'!E:E,MATCH($C1000,'Policy Characteristics'!$C:$C,0)))</f>
        <v>cross fuel tax</v>
      </c>
      <c r="L1000" s="450">
        <f>IF(ISBLANK(INDEX('Policy Characteristics'!F:F,MATCH($C1000,'Policy Characteristics'!$C:$C,0))),"",INDEX('Policy Characteristics'!F:F,MATCH($C1000,'Policy Characteristics'!$C:$C,0)))</f>
        <v>0</v>
      </c>
      <c r="M1000" s="450">
        <f>IF(ISBLANK(INDEX('Policy Characteristics'!G:G,MATCH($C1000,'Policy Characteristics'!$C:$C,0))),"",INDEX('Policy Characteristics'!G:G,MATCH($C1000,'Policy Characteristics'!$C:$C,0)))</f>
        <v>0.2</v>
      </c>
      <c r="N1000" s="450">
        <f>IF(ISBLANK(INDEX('Policy Characteristics'!H:H,MATCH($C1000,'Policy Characteristics'!$C:$C,0))),"",INDEX('Policy Characteristics'!H:H,MATCH($C1000,'Policy Characteristics'!$C:$C,0)))</f>
        <v>5.0000000000000001E-3</v>
      </c>
      <c r="O1000" s="427" t="str">
        <f>IF(ISBLANK(INDEX('Policy Characteristics'!I:I,MATCH($C1000,'Policy Characteristics'!$C:$C,0))),"",INDEX('Policy Characteristics'!I:I,MATCH($C1000,'Policy Characteristics'!$C:$C,0)))</f>
        <v>% of BAU price</v>
      </c>
      <c r="P1000" s="427" t="str">
        <f>IF(ISBLANK(INDEX('Policy Characteristics'!J:J,MATCH($C1000,'Policy Characteristics'!$C:$C,0))),"",INDEX('Policy Characteristics'!J:J,MATCH($C1000,'Policy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0" s="427" t="str">
        <f>IF(ISBLANK(INDEX('Policy Characteristics'!K:K,MATCH($C1000,'Policy Characteristics'!$C:$C,0))),"",INDEX('Policy Characteristics'!K:K,MATCH($C1000,'Policy Characteristics'!$C:$C,0)))</f>
        <v>fuels.html#fuel-taxes</v>
      </c>
      <c r="R1000" s="427" t="str">
        <f>IF(ISBLANK(INDEX('Policy Characteristics'!L:L,MATCH($C1000,'Policy Characteristics'!$C:$C,0))),"",INDEX('Policy Characteristics'!L:L,MATCH($C1000,'Policy Characteristics'!$C:$C,0)))</f>
        <v>fuel-taxes.html</v>
      </c>
    </row>
    <row r="1001" spans="1:18" s="5" customFormat="1" x14ac:dyDescent="0.75">
      <c r="A1001" s="427" t="str">
        <f>IF(ISBLANK(INDEX('Policy Characteristics'!A:A,MATCH($C1001,'Policy Characteristics'!$C:$C,0))),"",INDEX('Policy Characteristics'!A:A,MATCH($C1001,'Policy Characteristics'!$C:$C,0)))</f>
        <v>Cross-Sector</v>
      </c>
      <c r="B1001" s="427" t="str">
        <f>IF(ISBLANK(INDEX('Policy Characteristics'!B:B,MATCH($C1001,'Policy Characteristics'!$C:$C,0))),"",INDEX('Policy Characteristics'!B:B,MATCH($C1001,'Policy Characteristics'!$C:$C,0)))</f>
        <v>Fuel Taxes</v>
      </c>
      <c r="C1001" s="436" t="str">
        <f t="shared" ref="C1001:C1013" si="55">C$1000</f>
        <v>Additional Fuel Tax Rate by Fuel</v>
      </c>
      <c r="D1001" s="9" t="s">
        <v>470</v>
      </c>
      <c r="E1001" s="9"/>
      <c r="F1001" s="9" t="s">
        <v>467</v>
      </c>
      <c r="G1001" s="55"/>
      <c r="H1001" s="54">
        <v>79</v>
      </c>
      <c r="I1001" s="9" t="s">
        <v>45</v>
      </c>
      <c r="J1001" s="429" t="str">
        <f>IF(ISBLANK(INDEX('Policy Characteristics'!D:D,MATCH($C1001,'Policy Characteristics'!$C:$C,0))),"",INDEX('Policy Characteristics'!D:D,MATCH($C1001,'Policy Characteristics'!$C:$C,0)))</f>
        <v>Fuel Taxes</v>
      </c>
      <c r="K1001" s="427" t="str">
        <f>IF(ISBLANK(INDEX('Policy Characteristics'!E:E,MATCH($C1001,'Policy Characteristics'!$C:$C,0))),"",INDEX('Policy Characteristics'!E:E,MATCH($C1001,'Policy Characteristics'!$C:$C,0)))</f>
        <v>cross fuel tax</v>
      </c>
      <c r="L1001" s="450">
        <f>IF(ISBLANK(INDEX('Policy Characteristics'!F:F,MATCH($C1001,'Policy Characteristics'!$C:$C,0))),"",INDEX('Policy Characteristics'!F:F,MATCH($C1001,'Policy Characteristics'!$C:$C,0)))</f>
        <v>0</v>
      </c>
      <c r="M1001" s="450">
        <f>IF(ISBLANK(INDEX('Policy Characteristics'!G:G,MATCH($C1001,'Policy Characteristics'!$C:$C,0))),"",INDEX('Policy Characteristics'!G:G,MATCH($C1001,'Policy Characteristics'!$C:$C,0)))</f>
        <v>0.2</v>
      </c>
      <c r="N1001" s="450">
        <f>IF(ISBLANK(INDEX('Policy Characteristics'!H:H,MATCH($C1001,'Policy Characteristics'!$C:$C,0))),"",INDEX('Policy Characteristics'!H:H,MATCH($C1001,'Policy Characteristics'!$C:$C,0)))</f>
        <v>5.0000000000000001E-3</v>
      </c>
      <c r="O1001" s="427" t="str">
        <f>IF(ISBLANK(INDEX('Policy Characteristics'!I:I,MATCH($C1001,'Policy Characteristics'!$C:$C,0))),"",INDEX('Policy Characteristics'!I:I,MATCH($C1001,'Policy Characteristics'!$C:$C,0)))</f>
        <v>% of BAU price</v>
      </c>
      <c r="P1001" s="427" t="str">
        <f>IF(ISBLANK(INDEX('Policy Characteristics'!J:J,MATCH($C1001,'Policy Characteristics'!$C:$C,0))),"",INDEX('Policy Characteristics'!J:J,MATCH($C1001,'Policy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1" s="427" t="str">
        <f>IF(ISBLANK(INDEX('Policy Characteristics'!K:K,MATCH($C1001,'Policy Characteristics'!$C:$C,0))),"",INDEX('Policy Characteristics'!K:K,MATCH($C1001,'Policy Characteristics'!$C:$C,0)))</f>
        <v>fuels.html#fuel-taxes</v>
      </c>
      <c r="R1001" s="427" t="str">
        <f>IF(ISBLANK(INDEX('Policy Characteristics'!L:L,MATCH($C1001,'Policy Characteristics'!$C:$C,0))),"",INDEX('Policy Characteristics'!L:L,MATCH($C1001,'Policy Characteristics'!$C:$C,0)))</f>
        <v>fuel-taxes.html</v>
      </c>
    </row>
    <row r="1002" spans="1:18" s="5" customFormat="1" x14ac:dyDescent="0.75">
      <c r="A1002" s="427" t="str">
        <f>IF(ISBLANK(INDEX('Policy Characteristics'!A:A,MATCH($C1002,'Policy Characteristics'!$C:$C,0))),"",INDEX('Policy Characteristics'!A:A,MATCH($C1002,'Policy Characteristics'!$C:$C,0)))</f>
        <v>Cross-Sector</v>
      </c>
      <c r="B1002" s="427" t="str">
        <f>IF(ISBLANK(INDEX('Policy Characteristics'!B:B,MATCH($C1002,'Policy Characteristics'!$C:$C,0))),"",INDEX('Policy Characteristics'!B:B,MATCH($C1002,'Policy Characteristics'!$C:$C,0)))</f>
        <v>Fuel Taxes</v>
      </c>
      <c r="C1002" s="436" t="str">
        <f t="shared" si="55"/>
        <v>Additional Fuel Tax Rate by Fuel</v>
      </c>
      <c r="D1002" s="9" t="s">
        <v>48</v>
      </c>
      <c r="E1002" s="9"/>
      <c r="F1002" s="9" t="s">
        <v>92</v>
      </c>
      <c r="G1002" s="55"/>
      <c r="H1002" s="54">
        <v>80</v>
      </c>
      <c r="I1002" s="9" t="s">
        <v>45</v>
      </c>
      <c r="J1002" s="429" t="str">
        <f>IF(ISBLANK(INDEX('Policy Characteristics'!D:D,MATCH($C1002,'Policy Characteristics'!$C:$C,0))),"",INDEX('Policy Characteristics'!D:D,MATCH($C1002,'Policy Characteristics'!$C:$C,0)))</f>
        <v>Fuel Taxes</v>
      </c>
      <c r="K1002" s="427" t="str">
        <f>IF(ISBLANK(INDEX('Policy Characteristics'!E:E,MATCH($C1002,'Policy Characteristics'!$C:$C,0))),"",INDEX('Policy Characteristics'!E:E,MATCH($C1002,'Policy Characteristics'!$C:$C,0)))</f>
        <v>cross fuel tax</v>
      </c>
      <c r="L1002" s="450">
        <f>IF(ISBLANK(INDEX('Policy Characteristics'!F:F,MATCH($C1002,'Policy Characteristics'!$C:$C,0))),"",INDEX('Policy Characteristics'!F:F,MATCH($C1002,'Policy Characteristics'!$C:$C,0)))</f>
        <v>0</v>
      </c>
      <c r="M1002" s="450">
        <f>IF(ISBLANK(INDEX('Policy Characteristics'!G:G,MATCH($C1002,'Policy Characteristics'!$C:$C,0))),"",INDEX('Policy Characteristics'!G:G,MATCH($C1002,'Policy Characteristics'!$C:$C,0)))</f>
        <v>0.2</v>
      </c>
      <c r="N1002" s="450">
        <f>IF(ISBLANK(INDEX('Policy Characteristics'!H:H,MATCH($C1002,'Policy Characteristics'!$C:$C,0))),"",INDEX('Policy Characteristics'!H:H,MATCH($C1002,'Policy Characteristics'!$C:$C,0)))</f>
        <v>5.0000000000000001E-3</v>
      </c>
      <c r="O1002" s="427" t="str">
        <f>IF(ISBLANK(INDEX('Policy Characteristics'!I:I,MATCH($C1002,'Policy Characteristics'!$C:$C,0))),"",INDEX('Policy Characteristics'!I:I,MATCH($C1002,'Policy Characteristics'!$C:$C,0)))</f>
        <v>% of BAU price</v>
      </c>
      <c r="P1002" s="427" t="str">
        <f>IF(ISBLANK(INDEX('Policy Characteristics'!J:J,MATCH($C1002,'Policy Characteristics'!$C:$C,0))),"",INDEX('Policy Characteristics'!J:J,MATCH($C1002,'Policy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2" s="427" t="str">
        <f>IF(ISBLANK(INDEX('Policy Characteristics'!K:K,MATCH($C1002,'Policy Characteristics'!$C:$C,0))),"",INDEX('Policy Characteristics'!K:K,MATCH($C1002,'Policy Characteristics'!$C:$C,0)))</f>
        <v>fuels.html#fuel-taxes</v>
      </c>
      <c r="R1002" s="427" t="str">
        <f>IF(ISBLANK(INDEX('Policy Characteristics'!L:L,MATCH($C1002,'Policy Characteristics'!$C:$C,0))),"",INDEX('Policy Characteristics'!L:L,MATCH($C1002,'Policy Characteristics'!$C:$C,0)))</f>
        <v>fuel-taxes.html</v>
      </c>
    </row>
    <row r="1003" spans="1:18" s="5" customFormat="1" x14ac:dyDescent="0.75">
      <c r="A1003" s="427" t="str">
        <f>IF(ISBLANK(INDEX('Policy Characteristics'!A:A,MATCH($C1003,'Policy Characteristics'!$C:$C,0))),"",INDEX('Policy Characteristics'!A:A,MATCH($C1003,'Policy Characteristics'!$C:$C,0)))</f>
        <v>Cross-Sector</v>
      </c>
      <c r="B1003" s="427" t="str">
        <f>IF(ISBLANK(INDEX('Policy Characteristics'!B:B,MATCH($C1003,'Policy Characteristics'!$C:$C,0))),"",INDEX('Policy Characteristics'!B:B,MATCH($C1003,'Policy Characteristics'!$C:$C,0)))</f>
        <v>Fuel Taxes</v>
      </c>
      <c r="C1003" s="436" t="str">
        <f t="shared" si="55"/>
        <v>Additional Fuel Tax Rate by Fuel</v>
      </c>
      <c r="D1003" s="9" t="s">
        <v>49</v>
      </c>
      <c r="E1003" s="9"/>
      <c r="F1003" s="9" t="s">
        <v>93</v>
      </c>
      <c r="G1003" s="55"/>
      <c r="H1003" s="54">
        <v>738</v>
      </c>
      <c r="I1003" s="9" t="s">
        <v>46</v>
      </c>
      <c r="J1003" s="429" t="str">
        <f>IF(ISBLANK(INDEX('Policy Characteristics'!D:D,MATCH($C1003,'Policy Characteristics'!$C:$C,0))),"",INDEX('Policy Characteristics'!D:D,MATCH($C1003,'Policy Characteristics'!$C:$C,0)))</f>
        <v>Fuel Taxes</v>
      </c>
      <c r="K1003" s="427" t="str">
        <f>IF(ISBLANK(INDEX('Policy Characteristics'!E:E,MATCH($C1003,'Policy Characteristics'!$C:$C,0))),"",INDEX('Policy Characteristics'!E:E,MATCH($C1003,'Policy Characteristics'!$C:$C,0)))</f>
        <v>cross fuel tax</v>
      </c>
      <c r="L1003" s="450">
        <f>IF(ISBLANK(INDEX('Policy Characteristics'!F:F,MATCH($C1003,'Policy Characteristics'!$C:$C,0))),"",INDEX('Policy Characteristics'!F:F,MATCH($C1003,'Policy Characteristics'!$C:$C,0)))</f>
        <v>0</v>
      </c>
      <c r="M1003" s="450">
        <f>IF(ISBLANK(INDEX('Policy Characteristics'!G:G,MATCH($C1003,'Policy Characteristics'!$C:$C,0))),"",INDEX('Policy Characteristics'!G:G,MATCH($C1003,'Policy Characteristics'!$C:$C,0)))</f>
        <v>0.2</v>
      </c>
      <c r="N1003" s="450">
        <f>IF(ISBLANK(INDEX('Policy Characteristics'!H:H,MATCH($C1003,'Policy Characteristics'!$C:$C,0))),"",INDEX('Policy Characteristics'!H:H,MATCH($C1003,'Policy Characteristics'!$C:$C,0)))</f>
        <v>5.0000000000000001E-3</v>
      </c>
      <c r="O1003" s="427" t="str">
        <f>IF(ISBLANK(INDEX('Policy Characteristics'!I:I,MATCH($C1003,'Policy Characteristics'!$C:$C,0))),"",INDEX('Policy Characteristics'!I:I,MATCH($C1003,'Policy Characteristics'!$C:$C,0)))</f>
        <v>% of BAU price</v>
      </c>
      <c r="P1003" s="427" t="str">
        <f>IF(ISBLANK(INDEX('Policy Characteristics'!J:J,MATCH($C1003,'Policy Characteristics'!$C:$C,0))),"",INDEX('Policy Characteristics'!J:J,MATCH($C1003,'Policy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3" s="427" t="str">
        <f>IF(ISBLANK(INDEX('Policy Characteristics'!K:K,MATCH($C1003,'Policy Characteristics'!$C:$C,0))),"",INDEX('Policy Characteristics'!K:K,MATCH($C1003,'Policy Characteristics'!$C:$C,0)))</f>
        <v>fuels.html#fuel-taxes</v>
      </c>
      <c r="R1003" s="427" t="str">
        <f>IF(ISBLANK(INDEX('Policy Characteristics'!L:L,MATCH($C1003,'Policy Characteristics'!$C:$C,0))),"",INDEX('Policy Characteristics'!L:L,MATCH($C1003,'Policy Characteristics'!$C:$C,0)))</f>
        <v>fuel-taxes.html</v>
      </c>
    </row>
    <row r="1004" spans="1:18" s="5" customFormat="1" x14ac:dyDescent="0.75">
      <c r="A1004" s="427" t="str">
        <f>IF(ISBLANK(INDEX('Policy Characteristics'!A:A,MATCH($C1004,'Policy Characteristics'!$C:$C,0))),"",INDEX('Policy Characteristics'!A:A,MATCH($C1004,'Policy Characteristics'!$C:$C,0)))</f>
        <v>Cross-Sector</v>
      </c>
      <c r="B1004" s="427" t="str">
        <f>IF(ISBLANK(INDEX('Policy Characteristics'!B:B,MATCH($C1004,'Policy Characteristics'!$C:$C,0))),"",INDEX('Policy Characteristics'!B:B,MATCH($C1004,'Policy Characteristics'!$C:$C,0)))</f>
        <v>Fuel Taxes</v>
      </c>
      <c r="C1004" s="436" t="str">
        <f t="shared" si="55"/>
        <v>Additional Fuel Tax Rate by Fuel</v>
      </c>
      <c r="D1004" s="9" t="s">
        <v>53</v>
      </c>
      <c r="E1004" s="9"/>
      <c r="F1004" s="9" t="s">
        <v>97</v>
      </c>
      <c r="G1004" s="55"/>
      <c r="H1004" s="54">
        <v>739</v>
      </c>
      <c r="I1004" s="9" t="s">
        <v>46</v>
      </c>
      <c r="J1004" s="429" t="str">
        <f>IF(ISBLANK(INDEX('Policy Characteristics'!D:D,MATCH($C1004,'Policy Characteristics'!$C:$C,0))),"",INDEX('Policy Characteristics'!D:D,MATCH($C1004,'Policy Characteristics'!$C:$C,0)))</f>
        <v>Fuel Taxes</v>
      </c>
      <c r="K1004" s="427" t="str">
        <f>IF(ISBLANK(INDEX('Policy Characteristics'!E:E,MATCH($C1004,'Policy Characteristics'!$C:$C,0))),"",INDEX('Policy Characteristics'!E:E,MATCH($C1004,'Policy Characteristics'!$C:$C,0)))</f>
        <v>cross fuel tax</v>
      </c>
      <c r="L1004" s="450">
        <f>IF(ISBLANK(INDEX('Policy Characteristics'!F:F,MATCH($C1004,'Policy Characteristics'!$C:$C,0))),"",INDEX('Policy Characteristics'!F:F,MATCH($C1004,'Policy Characteristics'!$C:$C,0)))</f>
        <v>0</v>
      </c>
      <c r="M1004" s="450">
        <f>IF(ISBLANK(INDEX('Policy Characteristics'!G:G,MATCH($C1004,'Policy Characteristics'!$C:$C,0))),"",INDEX('Policy Characteristics'!G:G,MATCH($C1004,'Policy Characteristics'!$C:$C,0)))</f>
        <v>0.2</v>
      </c>
      <c r="N1004" s="450">
        <f>IF(ISBLANK(INDEX('Policy Characteristics'!H:H,MATCH($C1004,'Policy Characteristics'!$C:$C,0))),"",INDEX('Policy Characteristics'!H:H,MATCH($C1004,'Policy Characteristics'!$C:$C,0)))</f>
        <v>5.0000000000000001E-3</v>
      </c>
      <c r="O1004" s="427" t="str">
        <f>IF(ISBLANK(INDEX('Policy Characteristics'!I:I,MATCH($C1004,'Policy Characteristics'!$C:$C,0))),"",INDEX('Policy Characteristics'!I:I,MATCH($C1004,'Policy Characteristics'!$C:$C,0)))</f>
        <v>% of BAU price</v>
      </c>
      <c r="P1004" s="427" t="str">
        <f>IF(ISBLANK(INDEX('Policy Characteristics'!J:J,MATCH($C1004,'Policy Characteristics'!$C:$C,0))),"",INDEX('Policy Characteristics'!J:J,MATCH($C1004,'Policy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4" s="427" t="str">
        <f>IF(ISBLANK(INDEX('Policy Characteristics'!K:K,MATCH($C1004,'Policy Characteristics'!$C:$C,0))),"",INDEX('Policy Characteristics'!K:K,MATCH($C1004,'Policy Characteristics'!$C:$C,0)))</f>
        <v>fuels.html#fuel-taxes</v>
      </c>
      <c r="R1004" s="427" t="str">
        <f>IF(ISBLANK(INDEX('Policy Characteristics'!L:L,MATCH($C1004,'Policy Characteristics'!$C:$C,0))),"",INDEX('Policy Characteristics'!L:L,MATCH($C1004,'Policy Characteristics'!$C:$C,0)))</f>
        <v>fuel-taxes.html</v>
      </c>
    </row>
    <row r="1005" spans="1:18" s="5" customFormat="1" x14ac:dyDescent="0.75">
      <c r="A1005" s="427" t="str">
        <f>IF(ISBLANK(INDEX('Policy Characteristics'!A:A,MATCH($C1005,'Policy Characteristics'!$C:$C,0))),"",INDEX('Policy Characteristics'!A:A,MATCH($C1005,'Policy Characteristics'!$C:$C,0)))</f>
        <v>Cross-Sector</v>
      </c>
      <c r="B1005" s="427" t="str">
        <f>IF(ISBLANK(INDEX('Policy Characteristics'!B:B,MATCH($C1005,'Policy Characteristics'!$C:$C,0))),"",INDEX('Policy Characteristics'!B:B,MATCH($C1005,'Policy Characteristics'!$C:$C,0)))</f>
        <v>Fuel Taxes</v>
      </c>
      <c r="C1005" s="436" t="str">
        <f t="shared" si="55"/>
        <v>Additional Fuel Tax Rate by Fuel</v>
      </c>
      <c r="D1005" s="9" t="s">
        <v>55</v>
      </c>
      <c r="E1005" s="9"/>
      <c r="F1005" s="9" t="s">
        <v>100</v>
      </c>
      <c r="G1005" s="55"/>
      <c r="H1005" s="54">
        <v>81</v>
      </c>
      <c r="I1005" s="9" t="s">
        <v>45</v>
      </c>
      <c r="J1005" s="429" t="str">
        <f>IF(ISBLANK(INDEX('Policy Characteristics'!D:D,MATCH($C1005,'Policy Characteristics'!$C:$C,0))),"",INDEX('Policy Characteristics'!D:D,MATCH($C1005,'Policy Characteristics'!$C:$C,0)))</f>
        <v>Fuel Taxes</v>
      </c>
      <c r="K1005" s="427" t="str">
        <f>IF(ISBLANK(INDEX('Policy Characteristics'!E:E,MATCH($C1005,'Policy Characteristics'!$C:$C,0))),"",INDEX('Policy Characteristics'!E:E,MATCH($C1005,'Policy Characteristics'!$C:$C,0)))</f>
        <v>cross fuel tax</v>
      </c>
      <c r="L1005" s="450">
        <f>IF(ISBLANK(INDEX('Policy Characteristics'!F:F,MATCH($C1005,'Policy Characteristics'!$C:$C,0))),"",INDEX('Policy Characteristics'!F:F,MATCH($C1005,'Policy Characteristics'!$C:$C,0)))</f>
        <v>0</v>
      </c>
      <c r="M1005" s="450">
        <f>IF(ISBLANK(INDEX('Policy Characteristics'!G:G,MATCH($C1005,'Policy Characteristics'!$C:$C,0))),"",INDEX('Policy Characteristics'!G:G,MATCH($C1005,'Policy Characteristics'!$C:$C,0)))</f>
        <v>0.2</v>
      </c>
      <c r="N1005" s="450">
        <f>IF(ISBLANK(INDEX('Policy Characteristics'!H:H,MATCH($C1005,'Policy Characteristics'!$C:$C,0))),"",INDEX('Policy Characteristics'!H:H,MATCH($C1005,'Policy Characteristics'!$C:$C,0)))</f>
        <v>5.0000000000000001E-3</v>
      </c>
      <c r="O1005" s="427" t="str">
        <f>IF(ISBLANK(INDEX('Policy Characteristics'!I:I,MATCH($C1005,'Policy Characteristics'!$C:$C,0))),"",INDEX('Policy Characteristics'!I:I,MATCH($C1005,'Policy Characteristics'!$C:$C,0)))</f>
        <v>% of BAU price</v>
      </c>
      <c r="P1005" s="427" t="str">
        <f>IF(ISBLANK(INDEX('Policy Characteristics'!J:J,MATCH($C1005,'Policy Characteristics'!$C:$C,0))),"",INDEX('Policy Characteristics'!J:J,MATCH($C1005,'Policy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5" s="427" t="str">
        <f>IF(ISBLANK(INDEX('Policy Characteristics'!K:K,MATCH($C1005,'Policy Characteristics'!$C:$C,0))),"",INDEX('Policy Characteristics'!K:K,MATCH($C1005,'Policy Characteristics'!$C:$C,0)))</f>
        <v>fuels.html#fuel-taxes</v>
      </c>
      <c r="R1005" s="427" t="str">
        <f>IF(ISBLANK(INDEX('Policy Characteristics'!L:L,MATCH($C1005,'Policy Characteristics'!$C:$C,0))),"",INDEX('Policy Characteristics'!L:L,MATCH($C1005,'Policy Characteristics'!$C:$C,0)))</f>
        <v>fuel-taxes.html</v>
      </c>
    </row>
    <row r="1006" spans="1:18" s="5" customFormat="1" x14ac:dyDescent="0.75">
      <c r="A1006" s="427" t="str">
        <f>IF(ISBLANK(INDEX('Policy Characteristics'!A:A,MATCH($C1006,'Policy Characteristics'!$C:$C,0))),"",INDEX('Policy Characteristics'!A:A,MATCH($C1006,'Policy Characteristics'!$C:$C,0)))</f>
        <v>Cross-Sector</v>
      </c>
      <c r="B1006" s="427" t="str">
        <f>IF(ISBLANK(INDEX('Policy Characteristics'!B:B,MATCH($C1006,'Policy Characteristics'!$C:$C,0))),"",INDEX('Policy Characteristics'!B:B,MATCH($C1006,'Policy Characteristics'!$C:$C,0)))</f>
        <v>Fuel Taxes</v>
      </c>
      <c r="C1006" s="436" t="str">
        <f t="shared" si="55"/>
        <v>Additional Fuel Tax Rate by Fuel</v>
      </c>
      <c r="D1006" s="9" t="s">
        <v>56</v>
      </c>
      <c r="E1006" s="9"/>
      <c r="F1006" s="9" t="s">
        <v>101</v>
      </c>
      <c r="G1006" s="55"/>
      <c r="H1006" s="54">
        <v>82</v>
      </c>
      <c r="I1006" s="9" t="s">
        <v>45</v>
      </c>
      <c r="J1006" s="429" t="str">
        <f>IF(ISBLANK(INDEX('Policy Characteristics'!D:D,MATCH($C1006,'Policy Characteristics'!$C:$C,0))),"",INDEX('Policy Characteristics'!D:D,MATCH($C1006,'Policy Characteristics'!$C:$C,0)))</f>
        <v>Fuel Taxes</v>
      </c>
      <c r="K1006" s="427" t="str">
        <f>IF(ISBLANK(INDEX('Policy Characteristics'!E:E,MATCH($C1006,'Policy Characteristics'!$C:$C,0))),"",INDEX('Policy Characteristics'!E:E,MATCH($C1006,'Policy Characteristics'!$C:$C,0)))</f>
        <v>cross fuel tax</v>
      </c>
      <c r="L1006" s="450">
        <f>IF(ISBLANK(INDEX('Policy Characteristics'!F:F,MATCH($C1006,'Policy Characteristics'!$C:$C,0))),"",INDEX('Policy Characteristics'!F:F,MATCH($C1006,'Policy Characteristics'!$C:$C,0)))</f>
        <v>0</v>
      </c>
      <c r="M1006" s="450">
        <f>IF(ISBLANK(INDEX('Policy Characteristics'!G:G,MATCH($C1006,'Policy Characteristics'!$C:$C,0))),"",INDEX('Policy Characteristics'!G:G,MATCH($C1006,'Policy Characteristics'!$C:$C,0)))</f>
        <v>0.2</v>
      </c>
      <c r="N1006" s="450">
        <f>IF(ISBLANK(INDEX('Policy Characteristics'!H:H,MATCH($C1006,'Policy Characteristics'!$C:$C,0))),"",INDEX('Policy Characteristics'!H:H,MATCH($C1006,'Policy Characteristics'!$C:$C,0)))</f>
        <v>5.0000000000000001E-3</v>
      </c>
      <c r="O1006" s="427" t="str">
        <f>IF(ISBLANK(INDEX('Policy Characteristics'!I:I,MATCH($C1006,'Policy Characteristics'!$C:$C,0))),"",INDEX('Policy Characteristics'!I:I,MATCH($C1006,'Policy Characteristics'!$C:$C,0)))</f>
        <v>% of BAU price</v>
      </c>
      <c r="P1006" s="427" t="str">
        <f>IF(ISBLANK(INDEX('Policy Characteristics'!J:J,MATCH($C1006,'Policy Characteristics'!$C:$C,0))),"",INDEX('Policy Characteristics'!J:J,MATCH($C1006,'Policy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6" s="427" t="str">
        <f>IF(ISBLANK(INDEX('Policy Characteristics'!K:K,MATCH($C1006,'Policy Characteristics'!$C:$C,0))),"",INDEX('Policy Characteristics'!K:K,MATCH($C1006,'Policy Characteristics'!$C:$C,0)))</f>
        <v>fuels.html#fuel-taxes</v>
      </c>
      <c r="R1006" s="427" t="str">
        <f>IF(ISBLANK(INDEX('Policy Characteristics'!L:L,MATCH($C1006,'Policy Characteristics'!$C:$C,0))),"",INDEX('Policy Characteristics'!L:L,MATCH($C1006,'Policy Characteristics'!$C:$C,0)))</f>
        <v>fuel-taxes.html</v>
      </c>
    </row>
    <row r="1007" spans="1:18" s="5" customFormat="1" x14ac:dyDescent="0.75">
      <c r="A1007" s="427" t="str">
        <f>IF(ISBLANK(INDEX('Policy Characteristics'!A:A,MATCH($C1007,'Policy Characteristics'!$C:$C,0))),"",INDEX('Policy Characteristics'!A:A,MATCH($C1007,'Policy Characteristics'!$C:$C,0)))</f>
        <v>Cross-Sector</v>
      </c>
      <c r="B1007" s="427" t="str">
        <f>IF(ISBLANK(INDEX('Policy Characteristics'!B:B,MATCH($C1007,'Policy Characteristics'!$C:$C,0))),"",INDEX('Policy Characteristics'!B:B,MATCH($C1007,'Policy Characteristics'!$C:$C,0)))</f>
        <v>Fuel Taxes</v>
      </c>
      <c r="C1007" s="436" t="str">
        <f t="shared" si="55"/>
        <v>Additional Fuel Tax Rate by Fuel</v>
      </c>
      <c r="D1007" s="9" t="s">
        <v>57</v>
      </c>
      <c r="E1007" s="9"/>
      <c r="F1007" s="9" t="s">
        <v>102</v>
      </c>
      <c r="G1007" s="55"/>
      <c r="H1007" s="54">
        <v>740</v>
      </c>
      <c r="I1007" s="9" t="s">
        <v>46</v>
      </c>
      <c r="J1007" s="429" t="str">
        <f>IF(ISBLANK(INDEX('Policy Characteristics'!D:D,MATCH($C1007,'Policy Characteristics'!$C:$C,0))),"",INDEX('Policy Characteristics'!D:D,MATCH($C1007,'Policy Characteristics'!$C:$C,0)))</f>
        <v>Fuel Taxes</v>
      </c>
      <c r="K1007" s="427" t="str">
        <f>IF(ISBLANK(INDEX('Policy Characteristics'!E:E,MATCH($C1007,'Policy Characteristics'!$C:$C,0))),"",INDEX('Policy Characteristics'!E:E,MATCH($C1007,'Policy Characteristics'!$C:$C,0)))</f>
        <v>cross fuel tax</v>
      </c>
      <c r="L1007" s="450">
        <f>IF(ISBLANK(INDEX('Policy Characteristics'!F:F,MATCH($C1007,'Policy Characteristics'!$C:$C,0))),"",INDEX('Policy Characteristics'!F:F,MATCH($C1007,'Policy Characteristics'!$C:$C,0)))</f>
        <v>0</v>
      </c>
      <c r="M1007" s="450">
        <f>IF(ISBLANK(INDEX('Policy Characteristics'!G:G,MATCH($C1007,'Policy Characteristics'!$C:$C,0))),"",INDEX('Policy Characteristics'!G:G,MATCH($C1007,'Policy Characteristics'!$C:$C,0)))</f>
        <v>0.2</v>
      </c>
      <c r="N1007" s="450">
        <f>IF(ISBLANK(INDEX('Policy Characteristics'!H:H,MATCH($C1007,'Policy Characteristics'!$C:$C,0))),"",INDEX('Policy Characteristics'!H:H,MATCH($C1007,'Policy Characteristics'!$C:$C,0)))</f>
        <v>5.0000000000000001E-3</v>
      </c>
      <c r="O1007" s="427" t="str">
        <f>IF(ISBLANK(INDEX('Policy Characteristics'!I:I,MATCH($C1007,'Policy Characteristics'!$C:$C,0))),"",INDEX('Policy Characteristics'!I:I,MATCH($C1007,'Policy Characteristics'!$C:$C,0)))</f>
        <v>% of BAU price</v>
      </c>
      <c r="P1007" s="427" t="str">
        <f>IF(ISBLANK(INDEX('Policy Characteristics'!J:J,MATCH($C1007,'Policy Characteristics'!$C:$C,0))),"",INDEX('Policy Characteristics'!J:J,MATCH($C1007,'Policy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7" s="427" t="str">
        <f>IF(ISBLANK(INDEX('Policy Characteristics'!K:K,MATCH($C1007,'Policy Characteristics'!$C:$C,0))),"",INDEX('Policy Characteristics'!K:K,MATCH($C1007,'Policy Characteristics'!$C:$C,0)))</f>
        <v>fuels.html#fuel-taxes</v>
      </c>
      <c r="R1007" s="427" t="str">
        <f>IF(ISBLANK(INDEX('Policy Characteristics'!L:L,MATCH($C1007,'Policy Characteristics'!$C:$C,0))),"",INDEX('Policy Characteristics'!L:L,MATCH($C1007,'Policy Characteristics'!$C:$C,0)))</f>
        <v>fuel-taxes.html</v>
      </c>
    </row>
    <row r="1008" spans="1:18" s="5" customFormat="1" x14ac:dyDescent="0.75">
      <c r="A1008" s="427" t="str">
        <f>IF(ISBLANK(INDEX('Policy Characteristics'!A:A,MATCH($C1008,'Policy Characteristics'!$C:$C,0))),"",INDEX('Policy Characteristics'!A:A,MATCH($C1008,'Policy Characteristics'!$C:$C,0)))</f>
        <v>Cross-Sector</v>
      </c>
      <c r="B1008" s="427" t="str">
        <f>IF(ISBLANK(INDEX('Policy Characteristics'!B:B,MATCH($C1008,'Policy Characteristics'!$C:$C,0))),"",INDEX('Policy Characteristics'!B:B,MATCH($C1008,'Policy Characteristics'!$C:$C,0)))</f>
        <v>Fuel Taxes</v>
      </c>
      <c r="C1008" s="436" t="str">
        <f t="shared" si="55"/>
        <v>Additional Fuel Tax Rate by Fuel</v>
      </c>
      <c r="D1008" s="9" t="s">
        <v>58</v>
      </c>
      <c r="E1008" s="9"/>
      <c r="F1008" s="9" t="s">
        <v>103</v>
      </c>
      <c r="G1008" s="55"/>
      <c r="H1008" s="54">
        <v>741</v>
      </c>
      <c r="I1008" s="9" t="s">
        <v>46</v>
      </c>
      <c r="J1008" s="429" t="str">
        <f>IF(ISBLANK(INDEX('Policy Characteristics'!D:D,MATCH($C1008,'Policy Characteristics'!$C:$C,0))),"",INDEX('Policy Characteristics'!D:D,MATCH($C1008,'Policy Characteristics'!$C:$C,0)))</f>
        <v>Fuel Taxes</v>
      </c>
      <c r="K1008" s="427" t="str">
        <f>IF(ISBLANK(INDEX('Policy Characteristics'!E:E,MATCH($C1008,'Policy Characteristics'!$C:$C,0))),"",INDEX('Policy Characteristics'!E:E,MATCH($C1008,'Policy Characteristics'!$C:$C,0)))</f>
        <v>cross fuel tax</v>
      </c>
      <c r="L1008" s="450">
        <f>IF(ISBLANK(INDEX('Policy Characteristics'!F:F,MATCH($C1008,'Policy Characteristics'!$C:$C,0))),"",INDEX('Policy Characteristics'!F:F,MATCH($C1008,'Policy Characteristics'!$C:$C,0)))</f>
        <v>0</v>
      </c>
      <c r="M1008" s="450">
        <f>IF(ISBLANK(INDEX('Policy Characteristics'!G:G,MATCH($C1008,'Policy Characteristics'!$C:$C,0))),"",INDEX('Policy Characteristics'!G:G,MATCH($C1008,'Policy Characteristics'!$C:$C,0)))</f>
        <v>0.2</v>
      </c>
      <c r="N1008" s="450">
        <f>IF(ISBLANK(INDEX('Policy Characteristics'!H:H,MATCH($C1008,'Policy Characteristics'!$C:$C,0))),"",INDEX('Policy Characteristics'!H:H,MATCH($C1008,'Policy Characteristics'!$C:$C,0)))</f>
        <v>5.0000000000000001E-3</v>
      </c>
      <c r="O1008" s="427" t="str">
        <f>IF(ISBLANK(INDEX('Policy Characteristics'!I:I,MATCH($C1008,'Policy Characteristics'!$C:$C,0))),"",INDEX('Policy Characteristics'!I:I,MATCH($C1008,'Policy Characteristics'!$C:$C,0)))</f>
        <v>% of BAU price</v>
      </c>
      <c r="P1008" s="427" t="str">
        <f>IF(ISBLANK(INDEX('Policy Characteristics'!J:J,MATCH($C1008,'Policy Characteristics'!$C:$C,0))),"",INDEX('Policy Characteristics'!J:J,MATCH($C1008,'Policy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8" s="427" t="str">
        <f>IF(ISBLANK(INDEX('Policy Characteristics'!K:K,MATCH($C1008,'Policy Characteristics'!$C:$C,0))),"",INDEX('Policy Characteristics'!K:K,MATCH($C1008,'Policy Characteristics'!$C:$C,0)))</f>
        <v>fuels.html#fuel-taxes</v>
      </c>
      <c r="R1008" s="427" t="str">
        <f>IF(ISBLANK(INDEX('Policy Characteristics'!L:L,MATCH($C1008,'Policy Characteristics'!$C:$C,0))),"",INDEX('Policy Characteristics'!L:L,MATCH($C1008,'Policy Characteristics'!$C:$C,0)))</f>
        <v>fuel-taxes.html</v>
      </c>
    </row>
    <row r="1009" spans="1:18" x14ac:dyDescent="0.75">
      <c r="A1009" s="427" t="str">
        <f>IF(ISBLANK(INDEX('Policy Characteristics'!A:A,MATCH($C1009,'Policy Characteristics'!$C:$C,0))),"",INDEX('Policy Characteristics'!A:A,MATCH($C1009,'Policy Characteristics'!$C:$C,0)))</f>
        <v>Cross-Sector</v>
      </c>
      <c r="B1009" s="427" t="str">
        <f>IF(ISBLANK(INDEX('Policy Characteristics'!B:B,MATCH($C1009,'Policy Characteristics'!$C:$C,0))),"",INDEX('Policy Characteristics'!B:B,MATCH($C1009,'Policy Characteristics'!$C:$C,0)))</f>
        <v>Fuel Taxes</v>
      </c>
      <c r="C1009" s="436" t="str">
        <f t="shared" si="55"/>
        <v>Additional Fuel Tax Rate by Fuel</v>
      </c>
      <c r="D1009" s="9" t="s">
        <v>2563</v>
      </c>
      <c r="E1009" s="9"/>
      <c r="F1009" s="9" t="s">
        <v>2564</v>
      </c>
      <c r="G1009" s="55"/>
      <c r="H1009" s="54">
        <v>742</v>
      </c>
      <c r="I1009" s="9" t="s">
        <v>46</v>
      </c>
      <c r="J1009" s="429" t="str">
        <f>IF(ISBLANK(INDEX('Policy Characteristics'!D:D,MATCH($C1009,'Policy Characteristics'!$C:$C,0))),"",INDEX('Policy Characteristics'!D:D,MATCH($C1009,'Policy Characteristics'!$C:$C,0)))</f>
        <v>Fuel Taxes</v>
      </c>
      <c r="K1009" s="427" t="str">
        <f>IF(ISBLANK(INDEX('Policy Characteristics'!E:E,MATCH($C1009,'Policy Characteristics'!$C:$C,0))),"",INDEX('Policy Characteristics'!E:E,MATCH($C1009,'Policy Characteristics'!$C:$C,0)))</f>
        <v>cross fuel tax</v>
      </c>
      <c r="L1009" s="450">
        <f>IF(ISBLANK(INDEX('Policy Characteristics'!F:F,MATCH($C1009,'Policy Characteristics'!$C:$C,0))),"",INDEX('Policy Characteristics'!F:F,MATCH($C1009,'Policy Characteristics'!$C:$C,0)))</f>
        <v>0</v>
      </c>
      <c r="M1009" s="450">
        <f>IF(ISBLANK(INDEX('Policy Characteristics'!G:G,MATCH($C1009,'Policy Characteristics'!$C:$C,0))),"",INDEX('Policy Characteristics'!G:G,MATCH($C1009,'Policy Characteristics'!$C:$C,0)))</f>
        <v>0.2</v>
      </c>
      <c r="N1009" s="450">
        <f>IF(ISBLANK(INDEX('Policy Characteristics'!H:H,MATCH($C1009,'Policy Characteristics'!$C:$C,0))),"",INDEX('Policy Characteristics'!H:H,MATCH($C1009,'Policy Characteristics'!$C:$C,0)))</f>
        <v>5.0000000000000001E-3</v>
      </c>
      <c r="O1009" s="427" t="str">
        <f>IF(ISBLANK(INDEX('Policy Characteristics'!I:I,MATCH($C1009,'Policy Characteristics'!$C:$C,0))),"",INDEX('Policy Characteristics'!I:I,MATCH($C1009,'Policy Characteristics'!$C:$C,0)))</f>
        <v>% of BAU price</v>
      </c>
      <c r="P1009" s="427" t="str">
        <f>IF(ISBLANK(INDEX('Policy Characteristics'!J:J,MATCH($C1009,'Policy Characteristics'!$C:$C,0))),"",INDEX('Policy Characteristics'!J:J,MATCH($C1009,'Policy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9" s="427" t="str">
        <f>IF(ISBLANK(INDEX('Policy Characteristics'!K:K,MATCH($C1009,'Policy Characteristics'!$C:$C,0))),"",INDEX('Policy Characteristics'!K:K,MATCH($C1009,'Policy Characteristics'!$C:$C,0)))</f>
        <v>fuels.html#fuel-taxes</v>
      </c>
      <c r="R1009" s="427" t="str">
        <f>IF(ISBLANK(INDEX('Policy Characteristics'!L:L,MATCH($C1009,'Policy Characteristics'!$C:$C,0))),"",INDEX('Policy Characteristics'!L:L,MATCH($C1009,'Policy Characteristics'!$C:$C,0)))</f>
        <v>fuel-taxes.html</v>
      </c>
    </row>
    <row r="1010" spans="1:18" x14ac:dyDescent="0.75">
      <c r="A1010" s="427" t="str">
        <f>IF(ISBLANK(INDEX('Policy Characteristics'!A:A,MATCH($C1010,'Policy Characteristics'!$C:$C,0))),"",INDEX('Policy Characteristics'!A:A,MATCH($C1010,'Policy Characteristics'!$C:$C,0)))</f>
        <v>Cross-Sector</v>
      </c>
      <c r="B1010" s="427" t="str">
        <f>IF(ISBLANK(INDEX('Policy Characteristics'!B:B,MATCH($C1010,'Policy Characteristics'!$C:$C,0))),"",INDEX('Policy Characteristics'!B:B,MATCH($C1010,'Policy Characteristics'!$C:$C,0)))</f>
        <v>Fuel Taxes</v>
      </c>
      <c r="C1010" s="436" t="str">
        <f t="shared" si="55"/>
        <v>Additional Fuel Tax Rate by Fuel</v>
      </c>
      <c r="D1010" s="9" t="s">
        <v>77</v>
      </c>
      <c r="E1010" s="9"/>
      <c r="F1010" s="9" t="s">
        <v>104</v>
      </c>
      <c r="G1010" s="55"/>
      <c r="H1010" s="54">
        <v>743</v>
      </c>
      <c r="I1010" s="9" t="s">
        <v>46</v>
      </c>
      <c r="J1010" s="429" t="str">
        <f>IF(ISBLANK(INDEX('Policy Characteristics'!D:D,MATCH($C1010,'Policy Characteristics'!$C:$C,0))),"",INDEX('Policy Characteristics'!D:D,MATCH($C1010,'Policy Characteristics'!$C:$C,0)))</f>
        <v>Fuel Taxes</v>
      </c>
      <c r="K1010" s="427" t="str">
        <f>IF(ISBLANK(INDEX('Policy Characteristics'!E:E,MATCH($C1010,'Policy Characteristics'!$C:$C,0))),"",INDEX('Policy Characteristics'!E:E,MATCH($C1010,'Policy Characteristics'!$C:$C,0)))</f>
        <v>cross fuel tax</v>
      </c>
      <c r="L1010" s="450">
        <f>IF(ISBLANK(INDEX('Policy Characteristics'!F:F,MATCH($C1010,'Policy Characteristics'!$C:$C,0))),"",INDEX('Policy Characteristics'!F:F,MATCH($C1010,'Policy Characteristics'!$C:$C,0)))</f>
        <v>0</v>
      </c>
      <c r="M1010" s="450">
        <f>IF(ISBLANK(INDEX('Policy Characteristics'!G:G,MATCH($C1010,'Policy Characteristics'!$C:$C,0))),"",INDEX('Policy Characteristics'!G:G,MATCH($C1010,'Policy Characteristics'!$C:$C,0)))</f>
        <v>0.2</v>
      </c>
      <c r="N1010" s="450">
        <f>IF(ISBLANK(INDEX('Policy Characteristics'!H:H,MATCH($C1010,'Policy Characteristics'!$C:$C,0))),"",INDEX('Policy Characteristics'!H:H,MATCH($C1010,'Policy Characteristics'!$C:$C,0)))</f>
        <v>5.0000000000000001E-3</v>
      </c>
      <c r="O1010" s="427" t="str">
        <f>IF(ISBLANK(INDEX('Policy Characteristics'!I:I,MATCH($C1010,'Policy Characteristics'!$C:$C,0))),"",INDEX('Policy Characteristics'!I:I,MATCH($C1010,'Policy Characteristics'!$C:$C,0)))</f>
        <v>% of BAU price</v>
      </c>
      <c r="P1010" s="427" t="str">
        <f>IF(ISBLANK(INDEX('Policy Characteristics'!J:J,MATCH($C1010,'Policy Characteristics'!$C:$C,0))),"",INDEX('Policy Characteristics'!J:J,MATCH($C1010,'Policy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0" s="427" t="str">
        <f>IF(ISBLANK(INDEX('Policy Characteristics'!K:K,MATCH($C1010,'Policy Characteristics'!$C:$C,0))),"",INDEX('Policy Characteristics'!K:K,MATCH($C1010,'Policy Characteristics'!$C:$C,0)))</f>
        <v>fuels.html#fuel-taxes</v>
      </c>
      <c r="R1010" s="427" t="str">
        <f>IF(ISBLANK(INDEX('Policy Characteristics'!L:L,MATCH($C1010,'Policy Characteristics'!$C:$C,0))),"",INDEX('Policy Characteristics'!L:L,MATCH($C1010,'Policy Characteristics'!$C:$C,0)))</f>
        <v>fuel-taxes.html</v>
      </c>
    </row>
    <row r="1011" spans="1:18" x14ac:dyDescent="0.75">
      <c r="A1011" s="427" t="str">
        <f>IF(ISBLANK(INDEX('Policy Characteristics'!A:A,MATCH($C1011,'Policy Characteristics'!$C:$C,0))),"",INDEX('Policy Characteristics'!A:A,MATCH($C1011,'Policy Characteristics'!$C:$C,0)))</f>
        <v>Cross-Sector</v>
      </c>
      <c r="B1011" s="427" t="str">
        <f>IF(ISBLANK(INDEX('Policy Characteristics'!B:B,MATCH($C1011,'Policy Characteristics'!$C:$C,0))),"",INDEX('Policy Characteristics'!B:B,MATCH($C1011,'Policy Characteristics'!$C:$C,0)))</f>
        <v>Fuel Taxes</v>
      </c>
      <c r="C1011" s="436" t="str">
        <f t="shared" si="55"/>
        <v>Additional Fuel Tax Rate by Fuel</v>
      </c>
      <c r="D1011" s="9" t="s">
        <v>463</v>
      </c>
      <c r="E1011" s="9"/>
      <c r="F1011" s="9" t="s">
        <v>464</v>
      </c>
      <c r="G1011" s="55"/>
      <c r="H1011" s="54">
        <v>744</v>
      </c>
      <c r="I1011" s="9" t="s">
        <v>46</v>
      </c>
      <c r="J1011" s="429" t="str">
        <f>IF(ISBLANK(INDEX('Policy Characteristics'!D:D,MATCH($C1011,'Policy Characteristics'!$C:$C,0))),"",INDEX('Policy Characteristics'!D:D,MATCH($C1011,'Policy Characteristics'!$C:$C,0)))</f>
        <v>Fuel Taxes</v>
      </c>
      <c r="K1011" s="427" t="str">
        <f>IF(ISBLANK(INDEX('Policy Characteristics'!E:E,MATCH($C1011,'Policy Characteristics'!$C:$C,0))),"",INDEX('Policy Characteristics'!E:E,MATCH($C1011,'Policy Characteristics'!$C:$C,0)))</f>
        <v>cross fuel tax</v>
      </c>
      <c r="L1011" s="450">
        <f>IF(ISBLANK(INDEX('Policy Characteristics'!F:F,MATCH($C1011,'Policy Characteristics'!$C:$C,0))),"",INDEX('Policy Characteristics'!F:F,MATCH($C1011,'Policy Characteristics'!$C:$C,0)))</f>
        <v>0</v>
      </c>
      <c r="M1011" s="450">
        <f>IF(ISBLANK(INDEX('Policy Characteristics'!G:G,MATCH($C1011,'Policy Characteristics'!$C:$C,0))),"",INDEX('Policy Characteristics'!G:G,MATCH($C1011,'Policy Characteristics'!$C:$C,0)))</f>
        <v>0.2</v>
      </c>
      <c r="N1011" s="450">
        <f>IF(ISBLANK(INDEX('Policy Characteristics'!H:H,MATCH($C1011,'Policy Characteristics'!$C:$C,0))),"",INDEX('Policy Characteristics'!H:H,MATCH($C1011,'Policy Characteristics'!$C:$C,0)))</f>
        <v>5.0000000000000001E-3</v>
      </c>
      <c r="O1011" s="427" t="str">
        <f>IF(ISBLANK(INDEX('Policy Characteristics'!I:I,MATCH($C1011,'Policy Characteristics'!$C:$C,0))),"",INDEX('Policy Characteristics'!I:I,MATCH($C1011,'Policy Characteristics'!$C:$C,0)))</f>
        <v>% of BAU price</v>
      </c>
      <c r="P1011" s="427" t="str">
        <f>IF(ISBLANK(INDEX('Policy Characteristics'!J:J,MATCH($C1011,'Policy Characteristics'!$C:$C,0))),"",INDEX('Policy Characteristics'!J:J,MATCH($C1011,'Policy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1" s="427" t="str">
        <f>IF(ISBLANK(INDEX('Policy Characteristics'!K:K,MATCH($C1011,'Policy Characteristics'!$C:$C,0))),"",INDEX('Policy Characteristics'!K:K,MATCH($C1011,'Policy Characteristics'!$C:$C,0)))</f>
        <v>fuels.html#fuel-taxes</v>
      </c>
      <c r="R1011" s="427" t="str">
        <f>IF(ISBLANK(INDEX('Policy Characteristics'!L:L,MATCH($C1011,'Policy Characteristics'!$C:$C,0))),"",INDEX('Policy Characteristics'!L:L,MATCH($C1011,'Policy Characteristics'!$C:$C,0)))</f>
        <v>fuel-taxes.html</v>
      </c>
    </row>
    <row r="1012" spans="1:18" x14ac:dyDescent="0.75">
      <c r="A1012" s="427" t="str">
        <f>IF(ISBLANK(INDEX('Policy Characteristics'!A:A,MATCH($C1012,'Policy Characteristics'!$C:$C,0))),"",INDEX('Policy Characteristics'!A:A,MATCH($C1012,'Policy Characteristics'!$C:$C,0)))</f>
        <v>Cross-Sector</v>
      </c>
      <c r="B1012" s="427" t="str">
        <f>IF(ISBLANK(INDEX('Policy Characteristics'!B:B,MATCH($C1012,'Policy Characteristics'!$C:$C,0))),"",INDEX('Policy Characteristics'!B:B,MATCH($C1012,'Policy Characteristics'!$C:$C,0)))</f>
        <v>Fuel Taxes</v>
      </c>
      <c r="C1012" s="436" t="str">
        <f t="shared" si="55"/>
        <v>Additional Fuel Tax Rate by Fuel</v>
      </c>
      <c r="D1012" s="9" t="s">
        <v>2555</v>
      </c>
      <c r="E1012" s="9"/>
      <c r="F1012" s="9" t="s">
        <v>2559</v>
      </c>
      <c r="G1012" s="55"/>
      <c r="H1012" s="54">
        <v>745</v>
      </c>
      <c r="I1012" s="9" t="s">
        <v>46</v>
      </c>
      <c r="J1012" s="429" t="str">
        <f>IF(ISBLANK(INDEX('Policy Characteristics'!D:D,MATCH($C1012,'Policy Characteristics'!$C:$C,0))),"",INDEX('Policy Characteristics'!D:D,MATCH($C1012,'Policy Characteristics'!$C:$C,0)))</f>
        <v>Fuel Taxes</v>
      </c>
      <c r="K1012" s="427" t="str">
        <f>IF(ISBLANK(INDEX('Policy Characteristics'!E:E,MATCH($C1012,'Policy Characteristics'!$C:$C,0))),"",INDEX('Policy Characteristics'!E:E,MATCH($C1012,'Policy Characteristics'!$C:$C,0)))</f>
        <v>cross fuel tax</v>
      </c>
      <c r="L1012" s="450">
        <f>IF(ISBLANK(INDEX('Policy Characteristics'!F:F,MATCH($C1012,'Policy Characteristics'!$C:$C,0))),"",INDEX('Policy Characteristics'!F:F,MATCH($C1012,'Policy Characteristics'!$C:$C,0)))</f>
        <v>0</v>
      </c>
      <c r="M1012" s="450">
        <f>IF(ISBLANK(INDEX('Policy Characteristics'!G:G,MATCH($C1012,'Policy Characteristics'!$C:$C,0))),"",INDEX('Policy Characteristics'!G:G,MATCH($C1012,'Policy Characteristics'!$C:$C,0)))</f>
        <v>0.2</v>
      </c>
      <c r="N1012" s="450">
        <f>IF(ISBLANK(INDEX('Policy Characteristics'!H:H,MATCH($C1012,'Policy Characteristics'!$C:$C,0))),"",INDEX('Policy Characteristics'!H:H,MATCH($C1012,'Policy Characteristics'!$C:$C,0)))</f>
        <v>5.0000000000000001E-3</v>
      </c>
      <c r="O1012" s="427" t="str">
        <f>IF(ISBLANK(INDEX('Policy Characteristics'!I:I,MATCH($C1012,'Policy Characteristics'!$C:$C,0))),"",INDEX('Policy Characteristics'!I:I,MATCH($C1012,'Policy Characteristics'!$C:$C,0)))</f>
        <v>% of BAU price</v>
      </c>
      <c r="P1012" s="427" t="str">
        <f>IF(ISBLANK(INDEX('Policy Characteristics'!J:J,MATCH($C1012,'Policy Characteristics'!$C:$C,0))),"",INDEX('Policy Characteristics'!J:J,MATCH($C1012,'Policy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2" s="427" t="str">
        <f>IF(ISBLANK(INDEX('Policy Characteristics'!K:K,MATCH($C1012,'Policy Characteristics'!$C:$C,0))),"",INDEX('Policy Characteristics'!K:K,MATCH($C1012,'Policy Characteristics'!$C:$C,0)))</f>
        <v>fuels.html#fuel-taxes</v>
      </c>
      <c r="R1012" s="427" t="str">
        <f>IF(ISBLANK(INDEX('Policy Characteristics'!L:L,MATCH($C1012,'Policy Characteristics'!$C:$C,0))),"",INDEX('Policy Characteristics'!L:L,MATCH($C1012,'Policy Characteristics'!$C:$C,0)))</f>
        <v>fuel-taxes.html</v>
      </c>
    </row>
    <row r="1013" spans="1:18" x14ac:dyDescent="0.75">
      <c r="A1013" s="427" t="str">
        <f>IF(ISBLANK(INDEX('Policy Characteristics'!A:A,MATCH($C1013,'Policy Characteristics'!$C:$C,0))),"",INDEX('Policy Characteristics'!A:A,MATCH($C1013,'Policy Characteristics'!$C:$C,0)))</f>
        <v>Cross-Sector</v>
      </c>
      <c r="B1013" s="427" t="str">
        <f>IF(ISBLANK(INDEX('Policy Characteristics'!B:B,MATCH($C1013,'Policy Characteristics'!$C:$C,0))),"",INDEX('Policy Characteristics'!B:B,MATCH($C1013,'Policy Characteristics'!$C:$C,0)))</f>
        <v>Fuel Taxes</v>
      </c>
      <c r="C1013" s="436" t="str">
        <f t="shared" si="55"/>
        <v>Additional Fuel Tax Rate by Fuel</v>
      </c>
      <c r="D1013" s="9" t="s">
        <v>2565</v>
      </c>
      <c r="E1013" s="9"/>
      <c r="F1013" s="9" t="s">
        <v>2566</v>
      </c>
      <c r="G1013" s="55"/>
      <c r="H1013" s="54">
        <v>746</v>
      </c>
      <c r="I1013" s="9" t="s">
        <v>46</v>
      </c>
      <c r="J1013" s="429" t="str">
        <f>IF(ISBLANK(INDEX('Policy Characteristics'!D:D,MATCH($C1013,'Policy Characteristics'!$C:$C,0))),"",INDEX('Policy Characteristics'!D:D,MATCH($C1013,'Policy Characteristics'!$C:$C,0)))</f>
        <v>Fuel Taxes</v>
      </c>
      <c r="K1013" s="427" t="str">
        <f>IF(ISBLANK(INDEX('Policy Characteristics'!E:E,MATCH($C1013,'Policy Characteristics'!$C:$C,0))),"",INDEX('Policy Characteristics'!E:E,MATCH($C1013,'Policy Characteristics'!$C:$C,0)))</f>
        <v>cross fuel tax</v>
      </c>
      <c r="L1013" s="450">
        <f>IF(ISBLANK(INDEX('Policy Characteristics'!F:F,MATCH($C1013,'Policy Characteristics'!$C:$C,0))),"",INDEX('Policy Characteristics'!F:F,MATCH($C1013,'Policy Characteristics'!$C:$C,0)))</f>
        <v>0</v>
      </c>
      <c r="M1013" s="450">
        <f>IF(ISBLANK(INDEX('Policy Characteristics'!G:G,MATCH($C1013,'Policy Characteristics'!$C:$C,0))),"",INDEX('Policy Characteristics'!G:G,MATCH($C1013,'Policy Characteristics'!$C:$C,0)))</f>
        <v>0.2</v>
      </c>
      <c r="N1013" s="450">
        <f>IF(ISBLANK(INDEX('Policy Characteristics'!H:H,MATCH($C1013,'Policy Characteristics'!$C:$C,0))),"",INDEX('Policy Characteristics'!H:H,MATCH($C1013,'Policy Characteristics'!$C:$C,0)))</f>
        <v>5.0000000000000001E-3</v>
      </c>
      <c r="O1013" s="427" t="str">
        <f>IF(ISBLANK(INDEX('Policy Characteristics'!I:I,MATCH($C1013,'Policy Characteristics'!$C:$C,0))),"",INDEX('Policy Characteristics'!I:I,MATCH($C1013,'Policy Characteristics'!$C:$C,0)))</f>
        <v>% of BAU price</v>
      </c>
      <c r="P1013" s="427" t="str">
        <f>IF(ISBLANK(INDEX('Policy Characteristics'!J:J,MATCH($C1013,'Policy Characteristics'!$C:$C,0))),"",INDEX('Policy Characteristics'!J:J,MATCH($C1013,'Policy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3" s="427" t="str">
        <f>IF(ISBLANK(INDEX('Policy Characteristics'!K:K,MATCH($C1013,'Policy Characteristics'!$C:$C,0))),"",INDEX('Policy Characteristics'!K:K,MATCH($C1013,'Policy Characteristics'!$C:$C,0)))</f>
        <v>fuels.html#fuel-taxes</v>
      </c>
      <c r="R1013" s="427" t="str">
        <f>IF(ISBLANK(INDEX('Policy Characteristics'!L:L,MATCH($C1013,'Policy Characteristics'!$C:$C,0))),"",INDEX('Policy Characteristics'!L:L,MATCH($C1013,'Policy Characteristics'!$C:$C,0)))</f>
        <v>fuel-taxes.html</v>
      </c>
    </row>
    <row r="1014" spans="1:18" x14ac:dyDescent="0.75">
      <c r="A1014" s="427" t="str">
        <f>IF(ISBLANK(INDEX('Policy Characteristics'!A:A,MATCH($C1014,'Policy Characteristics'!$C:$C,0))),"",INDEX('Policy Characteristics'!A:A,MATCH($C1014,'Policy Characteristics'!$C:$C,0)))</f>
        <v>Cross-Sector</v>
      </c>
      <c r="B1014" s="427" t="str">
        <f>IF(ISBLANK(INDEX('Policy Characteristics'!B:B,MATCH($C1014,'Policy Characteristics'!$C:$C,0))),"",INDEX('Policy Characteristics'!B:B,MATCH($C1014,'Policy Characteristics'!$C:$C,0)))</f>
        <v>Fuel Taxes</v>
      </c>
      <c r="C1014" s="436" t="str">
        <f t="shared" ref="C1014:C1016" si="56">C$1000</f>
        <v>Additional Fuel Tax Rate by Fuel</v>
      </c>
      <c r="D1014" s="9" t="s">
        <v>2556</v>
      </c>
      <c r="E1014" s="9"/>
      <c r="F1014" s="9" t="s">
        <v>2560</v>
      </c>
      <c r="G1014" s="55"/>
      <c r="H1014" s="54">
        <v>747</v>
      </c>
      <c r="I1014" s="9" t="s">
        <v>46</v>
      </c>
      <c r="J1014" s="429" t="str">
        <f>IF(ISBLANK(INDEX('Policy Characteristics'!D:D,MATCH($C1014,'Policy Characteristics'!$C:$C,0))),"",INDEX('Policy Characteristics'!D:D,MATCH($C1014,'Policy Characteristics'!$C:$C,0)))</f>
        <v>Fuel Taxes</v>
      </c>
      <c r="K1014" s="427" t="str">
        <f>IF(ISBLANK(INDEX('Policy Characteristics'!E:E,MATCH($C1014,'Policy Characteristics'!$C:$C,0))),"",INDEX('Policy Characteristics'!E:E,MATCH($C1014,'Policy Characteristics'!$C:$C,0)))</f>
        <v>cross fuel tax</v>
      </c>
      <c r="L1014" s="450">
        <f>IF(ISBLANK(INDEX('Policy Characteristics'!F:F,MATCH($C1014,'Policy Characteristics'!$C:$C,0))),"",INDEX('Policy Characteristics'!F:F,MATCH($C1014,'Policy Characteristics'!$C:$C,0)))</f>
        <v>0</v>
      </c>
      <c r="M1014" s="450">
        <f>IF(ISBLANK(INDEX('Policy Characteristics'!G:G,MATCH($C1014,'Policy Characteristics'!$C:$C,0))),"",INDEX('Policy Characteristics'!G:G,MATCH($C1014,'Policy Characteristics'!$C:$C,0)))</f>
        <v>0.2</v>
      </c>
      <c r="N1014" s="450">
        <f>IF(ISBLANK(INDEX('Policy Characteristics'!H:H,MATCH($C1014,'Policy Characteristics'!$C:$C,0))),"",INDEX('Policy Characteristics'!H:H,MATCH($C1014,'Policy Characteristics'!$C:$C,0)))</f>
        <v>5.0000000000000001E-3</v>
      </c>
      <c r="O1014" s="427" t="str">
        <f>IF(ISBLANK(INDEX('Policy Characteristics'!I:I,MATCH($C1014,'Policy Characteristics'!$C:$C,0))),"",INDEX('Policy Characteristics'!I:I,MATCH($C1014,'Policy Characteristics'!$C:$C,0)))</f>
        <v>% of BAU price</v>
      </c>
      <c r="P1014" s="427" t="str">
        <f>IF(ISBLANK(INDEX('Policy Characteristics'!J:J,MATCH($C1014,'Policy Characteristics'!$C:$C,0))),"",INDEX('Policy Characteristics'!J:J,MATCH($C1014,'Policy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4" s="427" t="str">
        <f>IF(ISBLANK(INDEX('Policy Characteristics'!K:K,MATCH($C1014,'Policy Characteristics'!$C:$C,0))),"",INDEX('Policy Characteristics'!K:K,MATCH($C1014,'Policy Characteristics'!$C:$C,0)))</f>
        <v>fuels.html#fuel-taxes</v>
      </c>
      <c r="R1014" s="427" t="str">
        <f>IF(ISBLANK(INDEX('Policy Characteristics'!L:L,MATCH($C1014,'Policy Characteristics'!$C:$C,0))),"",INDEX('Policy Characteristics'!L:L,MATCH($C1014,'Policy Characteristics'!$C:$C,0)))</f>
        <v>fuel-taxes.html</v>
      </c>
    </row>
    <row r="1015" spans="1:18" x14ac:dyDescent="0.75">
      <c r="A1015" s="427" t="str">
        <f>IF(ISBLANK(INDEX('Policy Characteristics'!A:A,MATCH($C1015,'Policy Characteristics'!$C:$C,0))),"",INDEX('Policy Characteristics'!A:A,MATCH($C1015,'Policy Characteristics'!$C:$C,0)))</f>
        <v>Cross-Sector</v>
      </c>
      <c r="B1015" s="427" t="str">
        <f>IF(ISBLANK(INDEX('Policy Characteristics'!B:B,MATCH($C1015,'Policy Characteristics'!$C:$C,0))),"",INDEX('Policy Characteristics'!B:B,MATCH($C1015,'Policy Characteristics'!$C:$C,0)))</f>
        <v>Fuel Taxes</v>
      </c>
      <c r="C1015" s="436" t="str">
        <f t="shared" si="56"/>
        <v>Additional Fuel Tax Rate by Fuel</v>
      </c>
      <c r="D1015" s="9" t="s">
        <v>2557</v>
      </c>
      <c r="E1015" s="9"/>
      <c r="F1015" s="9" t="s">
        <v>2561</v>
      </c>
      <c r="G1015" s="55"/>
      <c r="H1015" s="54">
        <v>748</v>
      </c>
      <c r="I1015" s="9" t="s">
        <v>46</v>
      </c>
      <c r="J1015" s="429" t="str">
        <f>IF(ISBLANK(INDEX('Policy Characteristics'!D:D,MATCH($C1015,'Policy Characteristics'!$C:$C,0))),"",INDEX('Policy Characteristics'!D:D,MATCH($C1015,'Policy Characteristics'!$C:$C,0)))</f>
        <v>Fuel Taxes</v>
      </c>
      <c r="K1015" s="427" t="str">
        <f>IF(ISBLANK(INDEX('Policy Characteristics'!E:E,MATCH($C1015,'Policy Characteristics'!$C:$C,0))),"",INDEX('Policy Characteristics'!E:E,MATCH($C1015,'Policy Characteristics'!$C:$C,0)))</f>
        <v>cross fuel tax</v>
      </c>
      <c r="L1015" s="450">
        <f>IF(ISBLANK(INDEX('Policy Characteristics'!F:F,MATCH($C1015,'Policy Characteristics'!$C:$C,0))),"",INDEX('Policy Characteristics'!F:F,MATCH($C1015,'Policy Characteristics'!$C:$C,0)))</f>
        <v>0</v>
      </c>
      <c r="M1015" s="450">
        <f>IF(ISBLANK(INDEX('Policy Characteristics'!G:G,MATCH($C1015,'Policy Characteristics'!$C:$C,0))),"",INDEX('Policy Characteristics'!G:G,MATCH($C1015,'Policy Characteristics'!$C:$C,0)))</f>
        <v>0.2</v>
      </c>
      <c r="N1015" s="450">
        <f>IF(ISBLANK(INDEX('Policy Characteristics'!H:H,MATCH($C1015,'Policy Characteristics'!$C:$C,0))),"",INDEX('Policy Characteristics'!H:H,MATCH($C1015,'Policy Characteristics'!$C:$C,0)))</f>
        <v>5.0000000000000001E-3</v>
      </c>
      <c r="O1015" s="427" t="str">
        <f>IF(ISBLANK(INDEX('Policy Characteristics'!I:I,MATCH($C1015,'Policy Characteristics'!$C:$C,0))),"",INDEX('Policy Characteristics'!I:I,MATCH($C1015,'Policy Characteristics'!$C:$C,0)))</f>
        <v>% of BAU price</v>
      </c>
      <c r="P1015" s="427" t="str">
        <f>IF(ISBLANK(INDEX('Policy Characteristics'!J:J,MATCH($C1015,'Policy Characteristics'!$C:$C,0))),"",INDEX('Policy Characteristics'!J:J,MATCH($C1015,'Policy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5" s="427" t="str">
        <f>IF(ISBLANK(INDEX('Policy Characteristics'!K:K,MATCH($C1015,'Policy Characteristics'!$C:$C,0))),"",INDEX('Policy Characteristics'!K:K,MATCH($C1015,'Policy Characteristics'!$C:$C,0)))</f>
        <v>fuels.html#fuel-taxes</v>
      </c>
      <c r="R1015" s="427" t="str">
        <f>IF(ISBLANK(INDEX('Policy Characteristics'!L:L,MATCH($C1015,'Policy Characteristics'!$C:$C,0))),"",INDEX('Policy Characteristics'!L:L,MATCH($C1015,'Policy Characteristics'!$C:$C,0)))</f>
        <v>fuel-taxes.html</v>
      </c>
    </row>
    <row r="1016" spans="1:18" x14ac:dyDescent="0.75">
      <c r="A1016" s="427" t="str">
        <f>IF(ISBLANK(INDEX('Policy Characteristics'!A:A,MATCH($C1016,'Policy Characteristics'!$C:$C,0))),"",INDEX('Policy Characteristics'!A:A,MATCH($C1016,'Policy Characteristics'!$C:$C,0)))</f>
        <v>Cross-Sector</v>
      </c>
      <c r="B1016" s="427" t="str">
        <f>IF(ISBLANK(INDEX('Policy Characteristics'!B:B,MATCH($C1016,'Policy Characteristics'!$C:$C,0))),"",INDEX('Policy Characteristics'!B:B,MATCH($C1016,'Policy Characteristics'!$C:$C,0)))</f>
        <v>Fuel Taxes</v>
      </c>
      <c r="C1016" s="436" t="str">
        <f t="shared" si="56"/>
        <v>Additional Fuel Tax Rate by Fuel</v>
      </c>
      <c r="D1016" s="9" t="s">
        <v>2558</v>
      </c>
      <c r="E1016" s="9"/>
      <c r="F1016" s="9" t="s">
        <v>2562</v>
      </c>
      <c r="G1016" s="55"/>
      <c r="H1016" s="54">
        <v>749</v>
      </c>
      <c r="I1016" s="9" t="s">
        <v>46</v>
      </c>
      <c r="J1016" s="429" t="str">
        <f>IF(ISBLANK(INDEX('Policy Characteristics'!D:D,MATCH($C1016,'Policy Characteristics'!$C:$C,0))),"",INDEX('Policy Characteristics'!D:D,MATCH($C1016,'Policy Characteristics'!$C:$C,0)))</f>
        <v>Fuel Taxes</v>
      </c>
      <c r="K1016" s="427" t="str">
        <f>IF(ISBLANK(INDEX('Policy Characteristics'!E:E,MATCH($C1016,'Policy Characteristics'!$C:$C,0))),"",INDEX('Policy Characteristics'!E:E,MATCH($C1016,'Policy Characteristics'!$C:$C,0)))</f>
        <v>cross fuel tax</v>
      </c>
      <c r="L1016" s="450">
        <f>IF(ISBLANK(INDEX('Policy Characteristics'!F:F,MATCH($C1016,'Policy Characteristics'!$C:$C,0))),"",INDEX('Policy Characteristics'!F:F,MATCH($C1016,'Policy Characteristics'!$C:$C,0)))</f>
        <v>0</v>
      </c>
      <c r="M1016" s="450">
        <f>IF(ISBLANK(INDEX('Policy Characteristics'!G:G,MATCH($C1016,'Policy Characteristics'!$C:$C,0))),"",INDEX('Policy Characteristics'!G:G,MATCH($C1016,'Policy Characteristics'!$C:$C,0)))</f>
        <v>0.2</v>
      </c>
      <c r="N1016" s="450">
        <f>IF(ISBLANK(INDEX('Policy Characteristics'!H:H,MATCH($C1016,'Policy Characteristics'!$C:$C,0))),"",INDEX('Policy Characteristics'!H:H,MATCH($C1016,'Policy Characteristics'!$C:$C,0)))</f>
        <v>5.0000000000000001E-3</v>
      </c>
      <c r="O1016" s="427" t="str">
        <f>IF(ISBLANK(INDEX('Policy Characteristics'!I:I,MATCH($C1016,'Policy Characteristics'!$C:$C,0))),"",INDEX('Policy Characteristics'!I:I,MATCH($C1016,'Policy Characteristics'!$C:$C,0)))</f>
        <v>% of BAU price</v>
      </c>
      <c r="P1016" s="427" t="str">
        <f>IF(ISBLANK(INDEX('Policy Characteristics'!J:J,MATCH($C1016,'Policy Characteristics'!$C:$C,0))),"",INDEX('Policy Characteristics'!J:J,MATCH($C1016,'Policy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6" s="427" t="str">
        <f>IF(ISBLANK(INDEX('Policy Characteristics'!K:K,MATCH($C1016,'Policy Characteristics'!$C:$C,0))),"",INDEX('Policy Characteristics'!K:K,MATCH($C1016,'Policy Characteristics'!$C:$C,0)))</f>
        <v>fuels.html#fuel-taxes</v>
      </c>
      <c r="R1016" s="427" t="str">
        <f>IF(ISBLANK(INDEX('Policy Characteristics'!L:L,MATCH($C1016,'Policy Characteristics'!$C:$C,0))),"",INDEX('Policy Characteristics'!L:L,MATCH($C1016,'Policy Characteristics'!$C:$C,0)))</f>
        <v>fuel-taxes.html</v>
      </c>
    </row>
    <row r="1017" spans="1:18" x14ac:dyDescent="0.75">
      <c r="A1017" s="427" t="str">
        <f>IF(ISBLANK(INDEX('Policy Characteristics'!A:A,MATCH($C1017,'Policy Characteristics'!$C:$C,0))),"",INDEX('Policy Characteristics'!A:A,MATCH($C1017,'Policy Characteristics'!$C:$C,0)))</f>
        <v>Research and Development</v>
      </c>
      <c r="B1017" s="427" t="str">
        <f>IF(ISBLANK(INDEX('Policy Characteristics'!B:B,MATCH($C1017,'Policy Characteristics'!$C:$C,0))),"",INDEX('Policy Characteristics'!B:B,MATCH($C1017,'Policy Characteristics'!$C:$C,0)))</f>
        <v>Capital Cost Reduction</v>
      </c>
      <c r="C1017" s="432" t="s">
        <v>306</v>
      </c>
      <c r="D1017" s="53" t="s">
        <v>120</v>
      </c>
      <c r="E1017" s="53"/>
      <c r="F1017" s="53" t="s">
        <v>334</v>
      </c>
      <c r="G1017" s="53"/>
      <c r="H1017" s="54">
        <v>85</v>
      </c>
      <c r="I1017" s="53" t="s">
        <v>45</v>
      </c>
      <c r="J1017" s="429" t="str">
        <f>IF(ISBLANK(INDEX('Policy Characteristics'!D:D,MATCH($C1017,'Policy Characteristics'!$C:$C,0))),"",INDEX('Policy Characteristics'!D:D,MATCH($C1017,'Policy Characteristics'!$C:$C,0)))</f>
        <v>R&amp;D Capital Cost Reductions</v>
      </c>
      <c r="K1017" s="427" t="str">
        <f>IF(ISBLANK(INDEX('Policy Characteristics'!E:E,MATCH($C1017,'Policy Characteristics'!$C:$C,0))),"",INDEX('Policy Characteristics'!E:E,MATCH($C1017,'Policy Characteristics'!$C:$C,0)))</f>
        <v>RnD building capital cost reduction</v>
      </c>
      <c r="L1017" s="450">
        <f>IF(ISBLANK(INDEX('Policy Characteristics'!F:F,MATCH($C1017,'Policy Characteristics'!$C:$C,0))),"",INDEX('Policy Characteristics'!F:F,MATCH($C1017,'Policy Characteristics'!$C:$C,0)))</f>
        <v>0</v>
      </c>
      <c r="M1017" s="450">
        <f>IF(ISBLANK(INDEX('Policy Characteristics'!G:G,MATCH($C1017,'Policy Characteristics'!$C:$C,0))),"",INDEX('Policy Characteristics'!G:G,MATCH($C1017,'Policy Characteristics'!$C:$C,0)))</f>
        <v>0.4</v>
      </c>
      <c r="N1017" s="450">
        <f>IF(ISBLANK(INDEX('Policy Characteristics'!H:H,MATCH($C1017,'Policy Characteristics'!$C:$C,0))),"",INDEX('Policy Characteristics'!H:H,MATCH($C1017,'Policy Characteristics'!$C:$C,0)))</f>
        <v>0.01</v>
      </c>
      <c r="O1017" s="427" t="str">
        <f>IF(ISBLANK(INDEX('Policy Characteristics'!I:I,MATCH($C1017,'Policy Characteristics'!$C:$C,0))),"",INDEX('Policy Characteristics'!I:I,MATCH($C1017,'Policy Characteristics'!$C:$C,0)))</f>
        <v>% reduction in cost</v>
      </c>
      <c r="P1017" s="427" t="str">
        <f>IF(ISBLANK(INDEX('Policy Characteristics'!J:J,MATCH($C1017,'Policy Characteristics'!$C:$C,0))),"",INDEX('Policy Characteristics'!J:J,MATCH($C1017,'Policy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7" s="427" t="str">
        <f>IF(ISBLANK(INDEX('Policy Characteristics'!K:K,MATCH($C1017,'Policy Characteristics'!$C:$C,0))),"",INDEX('Policy Characteristics'!K:K,MATCH($C1017,'Policy Characteristics'!$C:$C,0)))</f>
        <v>architectural-design.html#rnd</v>
      </c>
      <c r="R1017" s="427" t="str">
        <f>IF(ISBLANK(INDEX('Policy Characteristics'!L:L,MATCH($C1017,'Policy Characteristics'!$C:$C,0))),"",INDEX('Policy Characteristics'!L:L,MATCH($C1017,'Policy Characteristics'!$C:$C,0)))</f>
        <v>research-and-development.html</v>
      </c>
    </row>
    <row r="1018" spans="1:18" x14ac:dyDescent="0.75">
      <c r="A1018" s="427" t="str">
        <f>IF(ISBLANK(INDEX('Policy Characteristics'!A:A,MATCH($C1018,'Policy Characteristics'!$C:$C,0))),"",INDEX('Policy Characteristics'!A:A,MATCH($C1018,'Policy Characteristics'!$C:$C,0)))</f>
        <v>Research and Development</v>
      </c>
      <c r="B1018" s="427" t="str">
        <f>IF(ISBLANK(INDEX('Policy Characteristics'!B:B,MATCH($C1018,'Policy Characteristics'!$C:$C,0))),"",INDEX('Policy Characteristics'!B:B,MATCH($C1018,'Policy Characteristics'!$C:$C,0)))</f>
        <v>Capital Cost Reduction</v>
      </c>
      <c r="C1018" s="431" t="str">
        <f t="shared" ref="C1018:C1022" si="57">C$1017</f>
        <v>RnD Building Capital Cost Perc Reduction</v>
      </c>
      <c r="D1018" s="53" t="s">
        <v>121</v>
      </c>
      <c r="E1018" s="53"/>
      <c r="F1018" s="53" t="s">
        <v>335</v>
      </c>
      <c r="G1018" s="53"/>
      <c r="H1018" s="54">
        <v>86</v>
      </c>
      <c r="I1018" s="53" t="s">
        <v>45</v>
      </c>
      <c r="J1018" s="429" t="str">
        <f>IF(ISBLANK(INDEX('Policy Characteristics'!D:D,MATCH($C1018,'Policy Characteristics'!$C:$C,0))),"",INDEX('Policy Characteristics'!D:D,MATCH($C1018,'Policy Characteristics'!$C:$C,0)))</f>
        <v>R&amp;D Capital Cost Reductions</v>
      </c>
      <c r="K1018" s="427" t="str">
        <f>IF(ISBLANK(INDEX('Policy Characteristics'!E:E,MATCH($C1018,'Policy Characteristics'!$C:$C,0))),"",INDEX('Policy Characteristics'!E:E,MATCH($C1018,'Policy Characteristics'!$C:$C,0)))</f>
        <v>RnD building capital cost reduction</v>
      </c>
      <c r="L1018" s="450">
        <f>IF(ISBLANK(INDEX('Policy Characteristics'!F:F,MATCH($C1018,'Policy Characteristics'!$C:$C,0))),"",INDEX('Policy Characteristics'!F:F,MATCH($C1018,'Policy Characteristics'!$C:$C,0)))</f>
        <v>0</v>
      </c>
      <c r="M1018" s="450">
        <f>IF(ISBLANK(INDEX('Policy Characteristics'!G:G,MATCH($C1018,'Policy Characteristics'!$C:$C,0))),"",INDEX('Policy Characteristics'!G:G,MATCH($C1018,'Policy Characteristics'!$C:$C,0)))</f>
        <v>0.4</v>
      </c>
      <c r="N1018" s="450">
        <f>IF(ISBLANK(INDEX('Policy Characteristics'!H:H,MATCH($C1018,'Policy Characteristics'!$C:$C,0))),"",INDEX('Policy Characteristics'!H:H,MATCH($C1018,'Policy Characteristics'!$C:$C,0)))</f>
        <v>0.01</v>
      </c>
      <c r="O1018" s="427" t="str">
        <f>IF(ISBLANK(INDEX('Policy Characteristics'!I:I,MATCH($C1018,'Policy Characteristics'!$C:$C,0))),"",INDEX('Policy Characteristics'!I:I,MATCH($C1018,'Policy Characteristics'!$C:$C,0)))</f>
        <v>% reduction in cost</v>
      </c>
      <c r="P1018" s="427" t="str">
        <f>IF(ISBLANK(INDEX('Policy Characteristics'!J:J,MATCH($C1018,'Policy Characteristics'!$C:$C,0))),"",INDEX('Policy Characteristics'!J:J,MATCH($C1018,'Policy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8" s="427" t="str">
        <f>IF(ISBLANK(INDEX('Policy Characteristics'!K:K,MATCH($C1018,'Policy Characteristics'!$C:$C,0))),"",INDEX('Policy Characteristics'!K:K,MATCH($C1018,'Policy Characteristics'!$C:$C,0)))</f>
        <v>architectural-design.html#rnd</v>
      </c>
      <c r="R1018" s="427" t="str">
        <f>IF(ISBLANK(INDEX('Policy Characteristics'!L:L,MATCH($C1018,'Policy Characteristics'!$C:$C,0))),"",INDEX('Policy Characteristics'!L:L,MATCH($C1018,'Policy Characteristics'!$C:$C,0)))</f>
        <v>research-and-development.html</v>
      </c>
    </row>
    <row r="1019" spans="1:18" x14ac:dyDescent="0.75">
      <c r="A1019" s="427" t="str">
        <f>IF(ISBLANK(INDEX('Policy Characteristics'!A:A,MATCH($C1019,'Policy Characteristics'!$C:$C,0))),"",INDEX('Policy Characteristics'!A:A,MATCH($C1019,'Policy Characteristics'!$C:$C,0)))</f>
        <v>Research and Development</v>
      </c>
      <c r="B1019" s="427" t="str">
        <f>IF(ISBLANK(INDEX('Policy Characteristics'!B:B,MATCH($C1019,'Policy Characteristics'!$C:$C,0))),"",INDEX('Policy Characteristics'!B:B,MATCH($C1019,'Policy Characteristics'!$C:$C,0)))</f>
        <v>Capital Cost Reduction</v>
      </c>
      <c r="C1019" s="431" t="str">
        <f t="shared" si="57"/>
        <v>RnD Building Capital Cost Perc Reduction</v>
      </c>
      <c r="D1019" s="53" t="s">
        <v>122</v>
      </c>
      <c r="E1019" s="53"/>
      <c r="F1019" s="53" t="s">
        <v>336</v>
      </c>
      <c r="G1019" s="53"/>
      <c r="H1019" s="54">
        <v>87</v>
      </c>
      <c r="I1019" s="53" t="s">
        <v>45</v>
      </c>
      <c r="J1019" s="429" t="str">
        <f>IF(ISBLANK(INDEX('Policy Characteristics'!D:D,MATCH($C1019,'Policy Characteristics'!$C:$C,0))),"",INDEX('Policy Characteristics'!D:D,MATCH($C1019,'Policy Characteristics'!$C:$C,0)))</f>
        <v>R&amp;D Capital Cost Reductions</v>
      </c>
      <c r="K1019" s="427" t="str">
        <f>IF(ISBLANK(INDEX('Policy Characteristics'!E:E,MATCH($C1019,'Policy Characteristics'!$C:$C,0))),"",INDEX('Policy Characteristics'!E:E,MATCH($C1019,'Policy Characteristics'!$C:$C,0)))</f>
        <v>RnD building capital cost reduction</v>
      </c>
      <c r="L1019" s="450">
        <f>IF(ISBLANK(INDEX('Policy Characteristics'!F:F,MATCH($C1019,'Policy Characteristics'!$C:$C,0))),"",INDEX('Policy Characteristics'!F:F,MATCH($C1019,'Policy Characteristics'!$C:$C,0)))</f>
        <v>0</v>
      </c>
      <c r="M1019" s="450">
        <f>IF(ISBLANK(INDEX('Policy Characteristics'!G:G,MATCH($C1019,'Policy Characteristics'!$C:$C,0))),"",INDEX('Policy Characteristics'!G:G,MATCH($C1019,'Policy Characteristics'!$C:$C,0)))</f>
        <v>0.4</v>
      </c>
      <c r="N1019" s="450">
        <f>IF(ISBLANK(INDEX('Policy Characteristics'!H:H,MATCH($C1019,'Policy Characteristics'!$C:$C,0))),"",INDEX('Policy Characteristics'!H:H,MATCH($C1019,'Policy Characteristics'!$C:$C,0)))</f>
        <v>0.01</v>
      </c>
      <c r="O1019" s="427" t="str">
        <f>IF(ISBLANK(INDEX('Policy Characteristics'!I:I,MATCH($C1019,'Policy Characteristics'!$C:$C,0))),"",INDEX('Policy Characteristics'!I:I,MATCH($C1019,'Policy Characteristics'!$C:$C,0)))</f>
        <v>% reduction in cost</v>
      </c>
      <c r="P1019" s="427" t="str">
        <f>IF(ISBLANK(INDEX('Policy Characteristics'!J:J,MATCH($C1019,'Policy Characteristics'!$C:$C,0))),"",INDEX('Policy Characteristics'!J:J,MATCH($C1019,'Policy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9" s="427" t="str">
        <f>IF(ISBLANK(INDEX('Policy Characteristics'!K:K,MATCH($C1019,'Policy Characteristics'!$C:$C,0))),"",INDEX('Policy Characteristics'!K:K,MATCH($C1019,'Policy Characteristics'!$C:$C,0)))</f>
        <v>architectural-design.html#rnd</v>
      </c>
      <c r="R1019" s="427" t="str">
        <f>IF(ISBLANK(INDEX('Policy Characteristics'!L:L,MATCH($C1019,'Policy Characteristics'!$C:$C,0))),"",INDEX('Policy Characteristics'!L:L,MATCH($C1019,'Policy Characteristics'!$C:$C,0)))</f>
        <v>research-and-development.html</v>
      </c>
    </row>
    <row r="1020" spans="1:18" x14ac:dyDescent="0.75">
      <c r="A1020" s="427" t="str">
        <f>IF(ISBLANK(INDEX('Policy Characteristics'!A:A,MATCH($C1020,'Policy Characteristics'!$C:$C,0))),"",INDEX('Policy Characteristics'!A:A,MATCH($C1020,'Policy Characteristics'!$C:$C,0)))</f>
        <v>Research and Development</v>
      </c>
      <c r="B1020" s="427" t="str">
        <f>IF(ISBLANK(INDEX('Policy Characteristics'!B:B,MATCH($C1020,'Policy Characteristics'!$C:$C,0))),"",INDEX('Policy Characteristics'!B:B,MATCH($C1020,'Policy Characteristics'!$C:$C,0)))</f>
        <v>Capital Cost Reduction</v>
      </c>
      <c r="C1020" s="431" t="str">
        <f t="shared" si="57"/>
        <v>RnD Building Capital Cost Perc Reduction</v>
      </c>
      <c r="D1020" s="53" t="s">
        <v>123</v>
      </c>
      <c r="E1020" s="53"/>
      <c r="F1020" s="53" t="s">
        <v>337</v>
      </c>
      <c r="G1020" s="53"/>
      <c r="H1020" s="54">
        <v>88</v>
      </c>
      <c r="I1020" s="53" t="s">
        <v>45</v>
      </c>
      <c r="J1020" s="429" t="str">
        <f>IF(ISBLANK(INDEX('Policy Characteristics'!D:D,MATCH($C1020,'Policy Characteristics'!$C:$C,0))),"",INDEX('Policy Characteristics'!D:D,MATCH($C1020,'Policy Characteristics'!$C:$C,0)))</f>
        <v>R&amp;D Capital Cost Reductions</v>
      </c>
      <c r="K1020" s="427" t="str">
        <f>IF(ISBLANK(INDEX('Policy Characteristics'!E:E,MATCH($C1020,'Policy Characteristics'!$C:$C,0))),"",INDEX('Policy Characteristics'!E:E,MATCH($C1020,'Policy Characteristics'!$C:$C,0)))</f>
        <v>RnD building capital cost reduction</v>
      </c>
      <c r="L1020" s="450">
        <f>IF(ISBLANK(INDEX('Policy Characteristics'!F:F,MATCH($C1020,'Policy Characteristics'!$C:$C,0))),"",INDEX('Policy Characteristics'!F:F,MATCH($C1020,'Policy Characteristics'!$C:$C,0)))</f>
        <v>0</v>
      </c>
      <c r="M1020" s="450">
        <f>IF(ISBLANK(INDEX('Policy Characteristics'!G:G,MATCH($C1020,'Policy Characteristics'!$C:$C,0))),"",INDEX('Policy Characteristics'!G:G,MATCH($C1020,'Policy Characteristics'!$C:$C,0)))</f>
        <v>0.4</v>
      </c>
      <c r="N1020" s="450">
        <f>IF(ISBLANK(INDEX('Policy Characteristics'!H:H,MATCH($C1020,'Policy Characteristics'!$C:$C,0))),"",INDEX('Policy Characteristics'!H:H,MATCH($C1020,'Policy Characteristics'!$C:$C,0)))</f>
        <v>0.01</v>
      </c>
      <c r="O1020" s="427" t="str">
        <f>IF(ISBLANK(INDEX('Policy Characteristics'!I:I,MATCH($C1020,'Policy Characteristics'!$C:$C,0))),"",INDEX('Policy Characteristics'!I:I,MATCH($C1020,'Policy Characteristics'!$C:$C,0)))</f>
        <v>% reduction in cost</v>
      </c>
      <c r="P1020" s="427" t="str">
        <f>IF(ISBLANK(INDEX('Policy Characteristics'!J:J,MATCH($C1020,'Policy Characteristics'!$C:$C,0))),"",INDEX('Policy Characteristics'!J:J,MATCH($C1020,'Policy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0" s="427" t="str">
        <f>IF(ISBLANK(INDEX('Policy Characteristics'!K:K,MATCH($C1020,'Policy Characteristics'!$C:$C,0))),"",INDEX('Policy Characteristics'!K:K,MATCH($C1020,'Policy Characteristics'!$C:$C,0)))</f>
        <v>architectural-design.html#rnd</v>
      </c>
      <c r="R1020" s="427" t="str">
        <f>IF(ISBLANK(INDEX('Policy Characteristics'!L:L,MATCH($C1020,'Policy Characteristics'!$C:$C,0))),"",INDEX('Policy Characteristics'!L:L,MATCH($C1020,'Policy Characteristics'!$C:$C,0)))</f>
        <v>research-and-development.html</v>
      </c>
    </row>
    <row r="1021" spans="1:18" x14ac:dyDescent="0.75">
      <c r="A1021" s="427" t="str">
        <f>IF(ISBLANK(INDEX('Policy Characteristics'!A:A,MATCH($C1021,'Policy Characteristics'!$C:$C,0))),"",INDEX('Policy Characteristics'!A:A,MATCH($C1021,'Policy Characteristics'!$C:$C,0)))</f>
        <v>Research and Development</v>
      </c>
      <c r="B1021" s="427" t="str">
        <f>IF(ISBLANK(INDEX('Policy Characteristics'!B:B,MATCH($C1021,'Policy Characteristics'!$C:$C,0))),"",INDEX('Policy Characteristics'!B:B,MATCH($C1021,'Policy Characteristics'!$C:$C,0)))</f>
        <v>Capital Cost Reduction</v>
      </c>
      <c r="C1021" s="431" t="str">
        <f t="shared" si="57"/>
        <v>RnD Building Capital Cost Perc Reduction</v>
      </c>
      <c r="D1021" s="53" t="s">
        <v>124</v>
      </c>
      <c r="E1021" s="53"/>
      <c r="F1021" s="53" t="s">
        <v>338</v>
      </c>
      <c r="G1021" s="53"/>
      <c r="H1021" s="54">
        <v>89</v>
      </c>
      <c r="I1021" s="53" t="s">
        <v>45</v>
      </c>
      <c r="J1021" s="429" t="str">
        <f>IF(ISBLANK(INDEX('Policy Characteristics'!D:D,MATCH($C1021,'Policy Characteristics'!$C:$C,0))),"",INDEX('Policy Characteristics'!D:D,MATCH($C1021,'Policy Characteristics'!$C:$C,0)))</f>
        <v>R&amp;D Capital Cost Reductions</v>
      </c>
      <c r="K1021" s="427" t="str">
        <f>IF(ISBLANK(INDEX('Policy Characteristics'!E:E,MATCH($C1021,'Policy Characteristics'!$C:$C,0))),"",INDEX('Policy Characteristics'!E:E,MATCH($C1021,'Policy Characteristics'!$C:$C,0)))</f>
        <v>RnD building capital cost reduction</v>
      </c>
      <c r="L1021" s="450">
        <f>IF(ISBLANK(INDEX('Policy Characteristics'!F:F,MATCH($C1021,'Policy Characteristics'!$C:$C,0))),"",INDEX('Policy Characteristics'!F:F,MATCH($C1021,'Policy Characteristics'!$C:$C,0)))</f>
        <v>0</v>
      </c>
      <c r="M1021" s="450">
        <f>IF(ISBLANK(INDEX('Policy Characteristics'!G:G,MATCH($C1021,'Policy Characteristics'!$C:$C,0))),"",INDEX('Policy Characteristics'!G:G,MATCH($C1021,'Policy Characteristics'!$C:$C,0)))</f>
        <v>0.4</v>
      </c>
      <c r="N1021" s="450">
        <f>IF(ISBLANK(INDEX('Policy Characteristics'!H:H,MATCH($C1021,'Policy Characteristics'!$C:$C,0))),"",INDEX('Policy Characteristics'!H:H,MATCH($C1021,'Policy Characteristics'!$C:$C,0)))</f>
        <v>0.01</v>
      </c>
      <c r="O1021" s="427" t="str">
        <f>IF(ISBLANK(INDEX('Policy Characteristics'!I:I,MATCH($C1021,'Policy Characteristics'!$C:$C,0))),"",INDEX('Policy Characteristics'!I:I,MATCH($C1021,'Policy Characteristics'!$C:$C,0)))</f>
        <v>% reduction in cost</v>
      </c>
      <c r="P1021" s="427" t="str">
        <f>IF(ISBLANK(INDEX('Policy Characteristics'!J:J,MATCH($C1021,'Policy Characteristics'!$C:$C,0))),"",INDEX('Policy Characteristics'!J:J,MATCH($C1021,'Policy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1" s="427" t="str">
        <f>IF(ISBLANK(INDEX('Policy Characteristics'!K:K,MATCH($C1021,'Policy Characteristics'!$C:$C,0))),"",INDEX('Policy Characteristics'!K:K,MATCH($C1021,'Policy Characteristics'!$C:$C,0)))</f>
        <v>architectural-design.html#rnd</v>
      </c>
      <c r="R1021" s="427" t="str">
        <f>IF(ISBLANK(INDEX('Policy Characteristics'!L:L,MATCH($C1021,'Policy Characteristics'!$C:$C,0))),"",INDEX('Policy Characteristics'!L:L,MATCH($C1021,'Policy Characteristics'!$C:$C,0)))</f>
        <v>research-and-development.html</v>
      </c>
    </row>
    <row r="1022" spans="1:18" x14ac:dyDescent="0.75">
      <c r="A1022" s="427" t="str">
        <f>IF(ISBLANK(INDEX('Policy Characteristics'!A:A,MATCH($C1022,'Policy Characteristics'!$C:$C,0))),"",INDEX('Policy Characteristics'!A:A,MATCH($C1022,'Policy Characteristics'!$C:$C,0)))</f>
        <v>Research and Development</v>
      </c>
      <c r="B1022" s="427" t="str">
        <f>IF(ISBLANK(INDEX('Policy Characteristics'!B:B,MATCH($C1022,'Policy Characteristics'!$C:$C,0))),"",INDEX('Policy Characteristics'!B:B,MATCH($C1022,'Policy Characteristics'!$C:$C,0)))</f>
        <v>Capital Cost Reduction</v>
      </c>
      <c r="C1022" s="431" t="str">
        <f t="shared" si="57"/>
        <v>RnD Building Capital Cost Perc Reduction</v>
      </c>
      <c r="D1022" s="53" t="s">
        <v>125</v>
      </c>
      <c r="E1022" s="53"/>
      <c r="F1022" s="53" t="s">
        <v>339</v>
      </c>
      <c r="G1022" s="53"/>
      <c r="H1022" s="54">
        <v>90</v>
      </c>
      <c r="I1022" s="53" t="s">
        <v>45</v>
      </c>
      <c r="J1022" s="429" t="str">
        <f>IF(ISBLANK(INDEX('Policy Characteristics'!D:D,MATCH($C1022,'Policy Characteristics'!$C:$C,0))),"",INDEX('Policy Characteristics'!D:D,MATCH($C1022,'Policy Characteristics'!$C:$C,0)))</f>
        <v>R&amp;D Capital Cost Reductions</v>
      </c>
      <c r="K1022" s="427" t="str">
        <f>IF(ISBLANK(INDEX('Policy Characteristics'!E:E,MATCH($C1022,'Policy Characteristics'!$C:$C,0))),"",INDEX('Policy Characteristics'!E:E,MATCH($C1022,'Policy Characteristics'!$C:$C,0)))</f>
        <v>RnD building capital cost reduction</v>
      </c>
      <c r="L1022" s="450">
        <f>IF(ISBLANK(INDEX('Policy Characteristics'!F:F,MATCH($C1022,'Policy Characteristics'!$C:$C,0))),"",INDEX('Policy Characteristics'!F:F,MATCH($C1022,'Policy Characteristics'!$C:$C,0)))</f>
        <v>0</v>
      </c>
      <c r="M1022" s="450">
        <f>IF(ISBLANK(INDEX('Policy Characteristics'!G:G,MATCH($C1022,'Policy Characteristics'!$C:$C,0))),"",INDEX('Policy Characteristics'!G:G,MATCH($C1022,'Policy Characteristics'!$C:$C,0)))</f>
        <v>0.4</v>
      </c>
      <c r="N1022" s="450">
        <f>IF(ISBLANK(INDEX('Policy Characteristics'!H:H,MATCH($C1022,'Policy Characteristics'!$C:$C,0))),"",INDEX('Policy Characteristics'!H:H,MATCH($C1022,'Policy Characteristics'!$C:$C,0)))</f>
        <v>0.01</v>
      </c>
      <c r="O1022" s="427" t="str">
        <f>IF(ISBLANK(INDEX('Policy Characteristics'!I:I,MATCH($C1022,'Policy Characteristics'!$C:$C,0))),"",INDEX('Policy Characteristics'!I:I,MATCH($C1022,'Policy Characteristics'!$C:$C,0)))</f>
        <v>% reduction in cost</v>
      </c>
      <c r="P1022" s="427" t="str">
        <f>IF(ISBLANK(INDEX('Policy Characteristics'!J:J,MATCH($C1022,'Policy Characteristics'!$C:$C,0))),"",INDEX('Policy Characteristics'!J:J,MATCH($C1022,'Policy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2" s="427" t="str">
        <f>IF(ISBLANK(INDEX('Policy Characteristics'!K:K,MATCH($C1022,'Policy Characteristics'!$C:$C,0))),"",INDEX('Policy Characteristics'!K:K,MATCH($C1022,'Policy Characteristics'!$C:$C,0)))</f>
        <v>architectural-design.html#rnd</v>
      </c>
      <c r="R1022" s="427" t="str">
        <f>IF(ISBLANK(INDEX('Policy Characteristics'!L:L,MATCH($C1022,'Policy Characteristics'!$C:$C,0))),"",INDEX('Policy Characteristics'!L:L,MATCH($C1022,'Policy Characteristics'!$C:$C,0)))</f>
        <v>research-and-development.html</v>
      </c>
    </row>
    <row r="1023" spans="1:18" x14ac:dyDescent="0.75">
      <c r="A1023" s="427" t="str">
        <f>IF(ISBLANK(INDEX('Policy Characteristics'!A:A,MATCH($C1023,'Policy Characteristics'!$C:$C,0))),"",INDEX('Policy Characteristics'!A:A,MATCH($C1023,'Policy Characteristics'!$C:$C,0)))</f>
        <v>Research and Development</v>
      </c>
      <c r="B1023" s="427" t="str">
        <f>IF(ISBLANK(INDEX('Policy Characteristics'!B:B,MATCH($C1023,'Policy Characteristics'!$C:$C,0))),"",INDEX('Policy Characteristics'!B:B,MATCH($C1023,'Policy Characteristics'!$C:$C,0)))</f>
        <v>Capital Cost Reduction</v>
      </c>
      <c r="C1023" s="432" t="s">
        <v>307</v>
      </c>
      <c r="D1023" s="53"/>
      <c r="E1023" s="53"/>
      <c r="F1023" s="53" t="s">
        <v>28</v>
      </c>
      <c r="G1023" s="53"/>
      <c r="H1023" s="54">
        <v>91</v>
      </c>
      <c r="I1023" s="53" t="s">
        <v>45</v>
      </c>
      <c r="J1023" s="429" t="str">
        <f>IF(ISBLANK(INDEX('Policy Characteristics'!D:D,MATCH($C1023,'Policy Characteristics'!$C:$C,0))),"",INDEX('Policy Characteristics'!D:D,MATCH($C1023,'Policy Characteristics'!$C:$C,0)))</f>
        <v>R&amp;D Capital Cost Reductions</v>
      </c>
      <c r="K1023" s="427" t="str">
        <f>IF(ISBLANK(INDEX('Policy Characteristics'!E:E,MATCH($C1023,'Policy Characteristics'!$C:$C,0))),"",INDEX('Policy Characteristics'!E:E,MATCH($C1023,'Policy Characteristics'!$C:$C,0)))</f>
        <v>RnD CCS capital cost reduction</v>
      </c>
      <c r="L1023" s="450">
        <f>IF(ISBLANK(INDEX('Policy Characteristics'!F:F,MATCH($C1023,'Policy Characteristics'!$C:$C,0))),"",INDEX('Policy Characteristics'!F:F,MATCH($C1023,'Policy Characteristics'!$C:$C,0)))</f>
        <v>0</v>
      </c>
      <c r="M1023" s="450">
        <f>IF(ISBLANK(INDEX('Policy Characteristics'!G:G,MATCH($C1023,'Policy Characteristics'!$C:$C,0))),"",INDEX('Policy Characteristics'!G:G,MATCH($C1023,'Policy Characteristics'!$C:$C,0)))</f>
        <v>0.4</v>
      </c>
      <c r="N1023" s="450">
        <f>IF(ISBLANK(INDEX('Policy Characteristics'!H:H,MATCH($C1023,'Policy Characteristics'!$C:$C,0))),"",INDEX('Policy Characteristics'!H:H,MATCH($C1023,'Policy Characteristics'!$C:$C,0)))</f>
        <v>0.01</v>
      </c>
      <c r="O1023" s="427" t="str">
        <f>IF(ISBLANK(INDEX('Policy Characteristics'!I:I,MATCH($C1023,'Policy Characteristics'!$C:$C,0))),"",INDEX('Policy Characteristics'!I:I,MATCH($C1023,'Policy Characteristics'!$C:$C,0)))</f>
        <v>% reduction in cost</v>
      </c>
      <c r="P1023" s="427" t="str">
        <f>IF(ISBLANK(INDEX('Policy Characteristics'!J:J,MATCH($C1023,'Policy Characteristics'!$C:$C,0))),"",INDEX('Policy Characteristics'!J:J,MATCH($C1023,'Policy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3" s="427" t="str">
        <f>IF(ISBLANK(INDEX('Policy Characteristics'!K:K,MATCH($C1023,'Policy Characteristics'!$C:$C,0))),"",INDEX('Policy Characteristics'!K:K,MATCH($C1023,'Policy Characteristics'!$C:$C,0)))</f>
        <v>architectural-design.html#rnd</v>
      </c>
      <c r="R1023" s="427" t="str">
        <f>IF(ISBLANK(INDEX('Policy Characteristics'!L:L,MATCH($C1023,'Policy Characteristics'!$C:$C,0))),"",INDEX('Policy Characteristics'!L:L,MATCH($C1023,'Policy Characteristics'!$C:$C,0)))</f>
        <v>research-and-development.html</v>
      </c>
    </row>
    <row r="1024" spans="1:18" x14ac:dyDescent="0.75">
      <c r="A1024" s="427" t="str">
        <f>IF(ISBLANK(INDEX('Policy Characteristics'!A:A,MATCH($C1024,'Policy Characteristics'!$C:$C,0))),"",INDEX('Policy Characteristics'!A:A,MATCH($C1024,'Policy Characteristics'!$C:$C,0)))</f>
        <v>Research and Development</v>
      </c>
      <c r="B1024" s="427" t="str">
        <f>IF(ISBLANK(INDEX('Policy Characteristics'!B:B,MATCH($C1024,'Policy Characteristics'!$C:$C,0))),"",INDEX('Policy Characteristics'!B:B,MATCH($C1024,'Policy Characteristics'!$C:$C,0)))</f>
        <v>Capital Cost Reduction</v>
      </c>
      <c r="C1024" s="432" t="s">
        <v>308</v>
      </c>
      <c r="D1024" s="53" t="s">
        <v>468</v>
      </c>
      <c r="E1024" s="53"/>
      <c r="F1024" s="9" t="s">
        <v>471</v>
      </c>
      <c r="G1024" s="53"/>
      <c r="H1024" s="54">
        <v>92</v>
      </c>
      <c r="I1024" s="53" t="s">
        <v>45</v>
      </c>
      <c r="J1024" s="429" t="str">
        <f>IF(ISBLANK(INDEX('Policy Characteristics'!D:D,MATCH($C1024,'Policy Characteristics'!$C:$C,0))),"",INDEX('Policy Characteristics'!D:D,MATCH($C1024,'Policy Characteristics'!$C:$C,0)))</f>
        <v>R&amp;D Capital Cost Reductions</v>
      </c>
      <c r="K1024" s="427" t="str">
        <f>IF(ISBLANK(INDEX('Policy Characteristics'!E:E,MATCH($C1024,'Policy Characteristics'!$C:$C,0))),"",INDEX('Policy Characteristics'!E:E,MATCH($C1024,'Policy Characteristics'!$C:$C,0)))</f>
        <v>RnD electricity capital cost reduction</v>
      </c>
      <c r="L1024" s="450">
        <f>IF(ISBLANK(INDEX('Policy Characteristics'!F:F,MATCH($C1024,'Policy Characteristics'!$C:$C,0))),"",INDEX('Policy Characteristics'!F:F,MATCH($C1024,'Policy Characteristics'!$C:$C,0)))</f>
        <v>0</v>
      </c>
      <c r="M1024" s="450">
        <f>IF(ISBLANK(INDEX('Policy Characteristics'!G:G,MATCH($C1024,'Policy Characteristics'!$C:$C,0))),"",INDEX('Policy Characteristics'!G:G,MATCH($C1024,'Policy Characteristics'!$C:$C,0)))</f>
        <v>0.4</v>
      </c>
      <c r="N1024" s="450">
        <f>IF(ISBLANK(INDEX('Policy Characteristics'!H:H,MATCH($C1024,'Policy Characteristics'!$C:$C,0))),"",INDEX('Policy Characteristics'!H:H,MATCH($C1024,'Policy Characteristics'!$C:$C,0)))</f>
        <v>0.01</v>
      </c>
      <c r="O1024" s="427" t="str">
        <f>IF(ISBLANK(INDEX('Policy Characteristics'!I:I,MATCH($C1024,'Policy Characteristics'!$C:$C,0))),"",INDEX('Policy Characteristics'!I:I,MATCH($C1024,'Policy Characteristics'!$C:$C,0)))</f>
        <v>% reduction in cost</v>
      </c>
      <c r="P1024" s="427" t="str">
        <f>IF(ISBLANK(INDEX('Policy Characteristics'!J:J,MATCH($C1024,'Policy Characteristics'!$C:$C,0))),"",INDEX('Policy Characteristics'!J:J,MATCH($C1024,'Policy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4" s="427" t="str">
        <f>IF(ISBLANK(INDEX('Policy Characteristics'!K:K,MATCH($C1024,'Policy Characteristics'!$C:$C,0))),"",INDEX('Policy Characteristics'!K:K,MATCH($C1024,'Policy Characteristics'!$C:$C,0)))</f>
        <v>architectural-design.html#rnd</v>
      </c>
      <c r="R1024" s="427" t="str">
        <f>IF(ISBLANK(INDEX('Policy Characteristics'!L:L,MATCH($C1024,'Policy Characteristics'!$C:$C,0))),"",INDEX('Policy Characteristics'!L:L,MATCH($C1024,'Policy Characteristics'!$C:$C,0)))</f>
        <v>research-and-development.html</v>
      </c>
    </row>
    <row r="1025" spans="1:18" x14ac:dyDescent="0.75">
      <c r="A1025" s="427" t="str">
        <f>IF(ISBLANK(INDEX('Policy Characteristics'!A:A,MATCH($C1025,'Policy Characteristics'!$C:$C,0))),"",INDEX('Policy Characteristics'!A:A,MATCH($C1025,'Policy Characteristics'!$C:$C,0)))</f>
        <v>Research and Development</v>
      </c>
      <c r="B1025" s="427" t="str">
        <f>IF(ISBLANK(INDEX('Policy Characteristics'!B:B,MATCH($C1025,'Policy Characteristics'!$C:$C,0))),"",INDEX('Policy Characteristics'!B:B,MATCH($C1025,'Policy Characteristics'!$C:$C,0)))</f>
        <v>Capital Cost Reduction</v>
      </c>
      <c r="C1025" s="431" t="str">
        <f t="shared" ref="C1025:C1032" si="58">C$1024</f>
        <v>RnD Electricity Capital Cost Perc Reduction</v>
      </c>
      <c r="D1025" s="9" t="s">
        <v>324</v>
      </c>
      <c r="E1025" s="55"/>
      <c r="F1025" s="9" t="s">
        <v>2318</v>
      </c>
      <c r="G1025" s="53"/>
      <c r="H1025" s="54">
        <v>93</v>
      </c>
      <c r="I1025" s="53" t="s">
        <v>45</v>
      </c>
      <c r="J1025" s="429" t="str">
        <f>IF(ISBLANK(INDEX('Policy Characteristics'!D:D,MATCH($C1025,'Policy Characteristics'!$C:$C,0))),"",INDEX('Policy Characteristics'!D:D,MATCH($C1025,'Policy Characteristics'!$C:$C,0)))</f>
        <v>R&amp;D Capital Cost Reductions</v>
      </c>
      <c r="K1025" s="427" t="str">
        <f>IF(ISBLANK(INDEX('Policy Characteristics'!E:E,MATCH($C1025,'Policy Characteristics'!$C:$C,0))),"",INDEX('Policy Characteristics'!E:E,MATCH($C1025,'Policy Characteristics'!$C:$C,0)))</f>
        <v>RnD electricity capital cost reduction</v>
      </c>
      <c r="L1025" s="450">
        <f>IF(ISBLANK(INDEX('Policy Characteristics'!F:F,MATCH($C1025,'Policy Characteristics'!$C:$C,0))),"",INDEX('Policy Characteristics'!F:F,MATCH($C1025,'Policy Characteristics'!$C:$C,0)))</f>
        <v>0</v>
      </c>
      <c r="M1025" s="450">
        <f>IF(ISBLANK(INDEX('Policy Characteristics'!G:G,MATCH($C1025,'Policy Characteristics'!$C:$C,0))),"",INDEX('Policy Characteristics'!G:G,MATCH($C1025,'Policy Characteristics'!$C:$C,0)))</f>
        <v>0.4</v>
      </c>
      <c r="N1025" s="450">
        <f>IF(ISBLANK(INDEX('Policy Characteristics'!H:H,MATCH($C1025,'Policy Characteristics'!$C:$C,0))),"",INDEX('Policy Characteristics'!H:H,MATCH($C1025,'Policy Characteristics'!$C:$C,0)))</f>
        <v>0.01</v>
      </c>
      <c r="O1025" s="427" t="str">
        <f>IF(ISBLANK(INDEX('Policy Characteristics'!I:I,MATCH($C1025,'Policy Characteristics'!$C:$C,0))),"",INDEX('Policy Characteristics'!I:I,MATCH($C1025,'Policy Characteristics'!$C:$C,0)))</f>
        <v>% reduction in cost</v>
      </c>
      <c r="P1025" s="427" t="str">
        <f>IF(ISBLANK(INDEX('Policy Characteristics'!J:J,MATCH($C1025,'Policy Characteristics'!$C:$C,0))),"",INDEX('Policy Characteristics'!J:J,MATCH($C1025,'Policy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5" s="427" t="str">
        <f>IF(ISBLANK(INDEX('Policy Characteristics'!K:K,MATCH($C1025,'Policy Characteristics'!$C:$C,0))),"",INDEX('Policy Characteristics'!K:K,MATCH($C1025,'Policy Characteristics'!$C:$C,0)))</f>
        <v>architectural-design.html#rnd</v>
      </c>
      <c r="R1025" s="427" t="str">
        <f>IF(ISBLANK(INDEX('Policy Characteristics'!L:L,MATCH($C1025,'Policy Characteristics'!$C:$C,0))),"",INDEX('Policy Characteristics'!L:L,MATCH($C1025,'Policy Characteristics'!$C:$C,0)))</f>
        <v>research-and-development.html</v>
      </c>
    </row>
    <row r="1026" spans="1:18" x14ac:dyDescent="0.75">
      <c r="A1026" s="427" t="str">
        <f>IF(ISBLANK(INDEX('Policy Characteristics'!A:A,MATCH($C1026,'Policy Characteristics'!$C:$C,0))),"",INDEX('Policy Characteristics'!A:A,MATCH($C1026,'Policy Characteristics'!$C:$C,0)))</f>
        <v>Research and Development</v>
      </c>
      <c r="B1026" s="427" t="str">
        <f>IF(ISBLANK(INDEX('Policy Characteristics'!B:B,MATCH($C1026,'Policy Characteristics'!$C:$C,0))),"",INDEX('Policy Characteristics'!B:B,MATCH($C1026,'Policy Characteristics'!$C:$C,0)))</f>
        <v>Capital Cost Reduction</v>
      </c>
      <c r="C1026" s="431" t="str">
        <f t="shared" si="58"/>
        <v>RnD Electricity Capital Cost Perc Reduction</v>
      </c>
      <c r="D1026" s="9" t="s">
        <v>79</v>
      </c>
      <c r="E1026" s="55"/>
      <c r="F1026" s="9" t="s">
        <v>340</v>
      </c>
      <c r="G1026" s="53"/>
      <c r="H1026" s="54">
        <v>94</v>
      </c>
      <c r="I1026" s="53" t="s">
        <v>45</v>
      </c>
      <c r="J1026" s="429" t="str">
        <f>IF(ISBLANK(INDEX('Policy Characteristics'!D:D,MATCH($C1026,'Policy Characteristics'!$C:$C,0))),"",INDEX('Policy Characteristics'!D:D,MATCH($C1026,'Policy Characteristics'!$C:$C,0)))</f>
        <v>R&amp;D Capital Cost Reductions</v>
      </c>
      <c r="K1026" s="427" t="str">
        <f>IF(ISBLANK(INDEX('Policy Characteristics'!E:E,MATCH($C1026,'Policy Characteristics'!$C:$C,0))),"",INDEX('Policy Characteristics'!E:E,MATCH($C1026,'Policy Characteristics'!$C:$C,0)))</f>
        <v>RnD electricity capital cost reduction</v>
      </c>
      <c r="L1026" s="450">
        <f>IF(ISBLANK(INDEX('Policy Characteristics'!F:F,MATCH($C1026,'Policy Characteristics'!$C:$C,0))),"",INDEX('Policy Characteristics'!F:F,MATCH($C1026,'Policy Characteristics'!$C:$C,0)))</f>
        <v>0</v>
      </c>
      <c r="M1026" s="450">
        <f>IF(ISBLANK(INDEX('Policy Characteristics'!G:G,MATCH($C1026,'Policy Characteristics'!$C:$C,0))),"",INDEX('Policy Characteristics'!G:G,MATCH($C1026,'Policy Characteristics'!$C:$C,0)))</f>
        <v>0.4</v>
      </c>
      <c r="N1026" s="450">
        <f>IF(ISBLANK(INDEX('Policy Characteristics'!H:H,MATCH($C1026,'Policy Characteristics'!$C:$C,0))),"",INDEX('Policy Characteristics'!H:H,MATCH($C1026,'Policy Characteristics'!$C:$C,0)))</f>
        <v>0.01</v>
      </c>
      <c r="O1026" s="427" t="str">
        <f>IF(ISBLANK(INDEX('Policy Characteristics'!I:I,MATCH($C1026,'Policy Characteristics'!$C:$C,0))),"",INDEX('Policy Characteristics'!I:I,MATCH($C1026,'Policy Characteristics'!$C:$C,0)))</f>
        <v>% reduction in cost</v>
      </c>
      <c r="P1026" s="427" t="str">
        <f>IF(ISBLANK(INDEX('Policy Characteristics'!J:J,MATCH($C1026,'Policy Characteristics'!$C:$C,0))),"",INDEX('Policy Characteristics'!J:J,MATCH($C1026,'Policy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6" s="427" t="str">
        <f>IF(ISBLANK(INDEX('Policy Characteristics'!K:K,MATCH($C1026,'Policy Characteristics'!$C:$C,0))),"",INDEX('Policy Characteristics'!K:K,MATCH($C1026,'Policy Characteristics'!$C:$C,0)))</f>
        <v>architectural-design.html#rnd</v>
      </c>
      <c r="R1026" s="427" t="str">
        <f>IF(ISBLANK(INDEX('Policy Characteristics'!L:L,MATCH($C1026,'Policy Characteristics'!$C:$C,0))),"",INDEX('Policy Characteristics'!L:L,MATCH($C1026,'Policy Characteristics'!$C:$C,0)))</f>
        <v>research-and-development.html</v>
      </c>
    </row>
    <row r="1027" spans="1:18" x14ac:dyDescent="0.75">
      <c r="A1027" s="427" t="str">
        <f>IF(ISBLANK(INDEX('Policy Characteristics'!A:A,MATCH($C1027,'Policy Characteristics'!$C:$C,0))),"",INDEX('Policy Characteristics'!A:A,MATCH($C1027,'Policy Characteristics'!$C:$C,0)))</f>
        <v>Research and Development</v>
      </c>
      <c r="B1027" s="427" t="str">
        <f>IF(ISBLANK(INDEX('Policy Characteristics'!B:B,MATCH($C1027,'Policy Characteristics'!$C:$C,0))),"",INDEX('Policy Characteristics'!B:B,MATCH($C1027,'Policy Characteristics'!$C:$C,0)))</f>
        <v>Capital Cost Reduction</v>
      </c>
      <c r="C1027" s="431" t="str">
        <f t="shared" si="58"/>
        <v>RnD Electricity Capital Cost Perc Reduction</v>
      </c>
      <c r="D1027" s="9" t="s">
        <v>80</v>
      </c>
      <c r="E1027" s="55"/>
      <c r="F1027" s="9" t="s">
        <v>341</v>
      </c>
      <c r="G1027" s="53"/>
      <c r="H1027" s="54">
        <v>95</v>
      </c>
      <c r="I1027" s="53" t="s">
        <v>45</v>
      </c>
      <c r="J1027" s="429" t="str">
        <f>IF(ISBLANK(INDEX('Policy Characteristics'!D:D,MATCH($C1027,'Policy Characteristics'!$C:$C,0))),"",INDEX('Policy Characteristics'!D:D,MATCH($C1027,'Policy Characteristics'!$C:$C,0)))</f>
        <v>R&amp;D Capital Cost Reductions</v>
      </c>
      <c r="K1027" s="427" t="str">
        <f>IF(ISBLANK(INDEX('Policy Characteristics'!E:E,MATCH($C1027,'Policy Characteristics'!$C:$C,0))),"",INDEX('Policy Characteristics'!E:E,MATCH($C1027,'Policy Characteristics'!$C:$C,0)))</f>
        <v>RnD electricity capital cost reduction</v>
      </c>
      <c r="L1027" s="450">
        <f>IF(ISBLANK(INDEX('Policy Characteristics'!F:F,MATCH($C1027,'Policy Characteristics'!$C:$C,0))),"",INDEX('Policy Characteristics'!F:F,MATCH($C1027,'Policy Characteristics'!$C:$C,0)))</f>
        <v>0</v>
      </c>
      <c r="M1027" s="450">
        <f>IF(ISBLANK(INDEX('Policy Characteristics'!G:G,MATCH($C1027,'Policy Characteristics'!$C:$C,0))),"",INDEX('Policy Characteristics'!G:G,MATCH($C1027,'Policy Characteristics'!$C:$C,0)))</f>
        <v>0.4</v>
      </c>
      <c r="N1027" s="450">
        <f>IF(ISBLANK(INDEX('Policy Characteristics'!H:H,MATCH($C1027,'Policy Characteristics'!$C:$C,0))),"",INDEX('Policy Characteristics'!H:H,MATCH($C1027,'Policy Characteristics'!$C:$C,0)))</f>
        <v>0.01</v>
      </c>
      <c r="O1027" s="427" t="str">
        <f>IF(ISBLANK(INDEX('Policy Characteristics'!I:I,MATCH($C1027,'Policy Characteristics'!$C:$C,0))),"",INDEX('Policy Characteristics'!I:I,MATCH($C1027,'Policy Characteristics'!$C:$C,0)))</f>
        <v>% reduction in cost</v>
      </c>
      <c r="P1027" s="427" t="str">
        <f>IF(ISBLANK(INDEX('Policy Characteristics'!J:J,MATCH($C1027,'Policy Characteristics'!$C:$C,0))),"",INDEX('Policy Characteristics'!J:J,MATCH($C1027,'Policy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7" s="427" t="str">
        <f>IF(ISBLANK(INDEX('Policy Characteristics'!K:K,MATCH($C1027,'Policy Characteristics'!$C:$C,0))),"",INDEX('Policy Characteristics'!K:K,MATCH($C1027,'Policy Characteristics'!$C:$C,0)))</f>
        <v>architectural-design.html#rnd</v>
      </c>
      <c r="R1027" s="427" t="str">
        <f>IF(ISBLANK(INDEX('Policy Characteristics'!L:L,MATCH($C1027,'Policy Characteristics'!$C:$C,0))),"",INDEX('Policy Characteristics'!L:L,MATCH($C1027,'Policy Characteristics'!$C:$C,0)))</f>
        <v>research-and-development.html</v>
      </c>
    </row>
    <row r="1028" spans="1:18" x14ac:dyDescent="0.75">
      <c r="A1028" s="427" t="str">
        <f>IF(ISBLANK(INDEX('Policy Characteristics'!A:A,MATCH($C1028,'Policy Characteristics'!$C:$C,0))),"",INDEX('Policy Characteristics'!A:A,MATCH($C1028,'Policy Characteristics'!$C:$C,0)))</f>
        <v>Research and Development</v>
      </c>
      <c r="B1028" s="427" t="str">
        <f>IF(ISBLANK(INDEX('Policy Characteristics'!B:B,MATCH($C1028,'Policy Characteristics'!$C:$C,0))),"",INDEX('Policy Characteristics'!B:B,MATCH($C1028,'Policy Characteristics'!$C:$C,0)))</f>
        <v>Capital Cost Reduction</v>
      </c>
      <c r="C1028" s="431" t="str">
        <f t="shared" si="58"/>
        <v>RnD Electricity Capital Cost Perc Reduction</v>
      </c>
      <c r="D1028" s="9" t="s">
        <v>469</v>
      </c>
      <c r="E1028" s="55"/>
      <c r="F1028" s="9" t="s">
        <v>473</v>
      </c>
      <c r="G1028" s="53"/>
      <c r="H1028" s="54">
        <v>96</v>
      </c>
      <c r="I1028" s="53" t="s">
        <v>45</v>
      </c>
      <c r="J1028" s="429" t="str">
        <f>IF(ISBLANK(INDEX('Policy Characteristics'!D:D,MATCH($C1028,'Policy Characteristics'!$C:$C,0))),"",INDEX('Policy Characteristics'!D:D,MATCH($C1028,'Policy Characteristics'!$C:$C,0)))</f>
        <v>R&amp;D Capital Cost Reductions</v>
      </c>
      <c r="K1028" s="427" t="str">
        <f>IF(ISBLANK(INDEX('Policy Characteristics'!E:E,MATCH($C1028,'Policy Characteristics'!$C:$C,0))),"",INDEX('Policy Characteristics'!E:E,MATCH($C1028,'Policy Characteristics'!$C:$C,0)))</f>
        <v>RnD electricity capital cost reduction</v>
      </c>
      <c r="L1028" s="450">
        <f>IF(ISBLANK(INDEX('Policy Characteristics'!F:F,MATCH($C1028,'Policy Characteristics'!$C:$C,0))),"",INDEX('Policy Characteristics'!F:F,MATCH($C1028,'Policy Characteristics'!$C:$C,0)))</f>
        <v>0</v>
      </c>
      <c r="M1028" s="450">
        <f>IF(ISBLANK(INDEX('Policy Characteristics'!G:G,MATCH($C1028,'Policy Characteristics'!$C:$C,0))),"",INDEX('Policy Characteristics'!G:G,MATCH($C1028,'Policy Characteristics'!$C:$C,0)))</f>
        <v>0.4</v>
      </c>
      <c r="N1028" s="450">
        <f>IF(ISBLANK(INDEX('Policy Characteristics'!H:H,MATCH($C1028,'Policy Characteristics'!$C:$C,0))),"",INDEX('Policy Characteristics'!H:H,MATCH($C1028,'Policy Characteristics'!$C:$C,0)))</f>
        <v>0.01</v>
      </c>
      <c r="O1028" s="427" t="str">
        <f>IF(ISBLANK(INDEX('Policy Characteristics'!I:I,MATCH($C1028,'Policy Characteristics'!$C:$C,0))),"",INDEX('Policy Characteristics'!I:I,MATCH($C1028,'Policy Characteristics'!$C:$C,0)))</f>
        <v>% reduction in cost</v>
      </c>
      <c r="P1028" s="427" t="str">
        <f>IF(ISBLANK(INDEX('Policy Characteristics'!J:J,MATCH($C1028,'Policy Characteristics'!$C:$C,0))),"",INDEX('Policy Characteristics'!J:J,MATCH($C1028,'Policy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8" s="427" t="str">
        <f>IF(ISBLANK(INDEX('Policy Characteristics'!K:K,MATCH($C1028,'Policy Characteristics'!$C:$C,0))),"",INDEX('Policy Characteristics'!K:K,MATCH($C1028,'Policy Characteristics'!$C:$C,0)))</f>
        <v>architectural-design.html#rnd</v>
      </c>
      <c r="R1028" s="427" t="str">
        <f>IF(ISBLANK(INDEX('Policy Characteristics'!L:L,MATCH($C1028,'Policy Characteristics'!$C:$C,0))),"",INDEX('Policy Characteristics'!L:L,MATCH($C1028,'Policy Characteristics'!$C:$C,0)))</f>
        <v>research-and-development.html</v>
      </c>
    </row>
    <row r="1029" spans="1:18" x14ac:dyDescent="0.75">
      <c r="A1029" s="427" t="str">
        <f>IF(ISBLANK(INDEX('Policy Characteristics'!A:A,MATCH($C1029,'Policy Characteristics'!$C:$C,0))),"",INDEX('Policy Characteristics'!A:A,MATCH($C1029,'Policy Characteristics'!$C:$C,0)))</f>
        <v>Research and Development</v>
      </c>
      <c r="B1029" s="427" t="str">
        <f>IF(ISBLANK(INDEX('Policy Characteristics'!B:B,MATCH($C1029,'Policy Characteristics'!$C:$C,0))),"",INDEX('Policy Characteristics'!B:B,MATCH($C1029,'Policy Characteristics'!$C:$C,0)))</f>
        <v>Capital Cost Reduction</v>
      </c>
      <c r="C1029" s="431" t="str">
        <f t="shared" si="58"/>
        <v>RnD Electricity Capital Cost Perc Reduction</v>
      </c>
      <c r="D1029" s="9" t="s">
        <v>81</v>
      </c>
      <c r="E1029" s="55"/>
      <c r="F1029" s="9" t="s">
        <v>342</v>
      </c>
      <c r="G1029" s="53"/>
      <c r="H1029" s="54">
        <v>97</v>
      </c>
      <c r="I1029" s="53" t="s">
        <v>45</v>
      </c>
      <c r="J1029" s="429" t="str">
        <f>IF(ISBLANK(INDEX('Policy Characteristics'!D:D,MATCH($C1029,'Policy Characteristics'!$C:$C,0))),"",INDEX('Policy Characteristics'!D:D,MATCH($C1029,'Policy Characteristics'!$C:$C,0)))</f>
        <v>R&amp;D Capital Cost Reductions</v>
      </c>
      <c r="K1029" s="427" t="str">
        <f>IF(ISBLANK(INDEX('Policy Characteristics'!E:E,MATCH($C1029,'Policy Characteristics'!$C:$C,0))),"",INDEX('Policy Characteristics'!E:E,MATCH($C1029,'Policy Characteristics'!$C:$C,0)))</f>
        <v>RnD electricity capital cost reduction</v>
      </c>
      <c r="L1029" s="450">
        <f>IF(ISBLANK(INDEX('Policy Characteristics'!F:F,MATCH($C1029,'Policy Characteristics'!$C:$C,0))),"",INDEX('Policy Characteristics'!F:F,MATCH($C1029,'Policy Characteristics'!$C:$C,0)))</f>
        <v>0</v>
      </c>
      <c r="M1029" s="450">
        <f>IF(ISBLANK(INDEX('Policy Characteristics'!G:G,MATCH($C1029,'Policy Characteristics'!$C:$C,0))),"",INDEX('Policy Characteristics'!G:G,MATCH($C1029,'Policy Characteristics'!$C:$C,0)))</f>
        <v>0.4</v>
      </c>
      <c r="N1029" s="450">
        <f>IF(ISBLANK(INDEX('Policy Characteristics'!H:H,MATCH($C1029,'Policy Characteristics'!$C:$C,0))),"",INDEX('Policy Characteristics'!H:H,MATCH($C1029,'Policy Characteristics'!$C:$C,0)))</f>
        <v>0.01</v>
      </c>
      <c r="O1029" s="427" t="str">
        <f>IF(ISBLANK(INDEX('Policy Characteristics'!I:I,MATCH($C1029,'Policy Characteristics'!$C:$C,0))),"",INDEX('Policy Characteristics'!I:I,MATCH($C1029,'Policy Characteristics'!$C:$C,0)))</f>
        <v>% reduction in cost</v>
      </c>
      <c r="P1029" s="427" t="str">
        <f>IF(ISBLANK(INDEX('Policy Characteristics'!J:J,MATCH($C1029,'Policy Characteristics'!$C:$C,0))),"",INDEX('Policy Characteristics'!J:J,MATCH($C1029,'Policy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9" s="427" t="str">
        <f>IF(ISBLANK(INDEX('Policy Characteristics'!K:K,MATCH($C1029,'Policy Characteristics'!$C:$C,0))),"",INDEX('Policy Characteristics'!K:K,MATCH($C1029,'Policy Characteristics'!$C:$C,0)))</f>
        <v>architectural-design.html#rnd</v>
      </c>
      <c r="R1029" s="427" t="str">
        <f>IF(ISBLANK(INDEX('Policy Characteristics'!L:L,MATCH($C1029,'Policy Characteristics'!$C:$C,0))),"",INDEX('Policy Characteristics'!L:L,MATCH($C1029,'Policy Characteristics'!$C:$C,0)))</f>
        <v>research-and-development.html</v>
      </c>
    </row>
    <row r="1030" spans="1:18" x14ac:dyDescent="0.75">
      <c r="A1030" s="427" t="str">
        <f>IF(ISBLANK(INDEX('Policy Characteristics'!A:A,MATCH($C1030,'Policy Characteristics'!$C:$C,0))),"",INDEX('Policy Characteristics'!A:A,MATCH($C1030,'Policy Characteristics'!$C:$C,0)))</f>
        <v>Research and Development</v>
      </c>
      <c r="B1030" s="427" t="str">
        <f>IF(ISBLANK(INDEX('Policy Characteristics'!B:B,MATCH($C1030,'Policy Characteristics'!$C:$C,0))),"",INDEX('Policy Characteristics'!B:B,MATCH($C1030,'Policy Characteristics'!$C:$C,0)))</f>
        <v>Capital Cost Reduction</v>
      </c>
      <c r="C1030" s="431" t="str">
        <f t="shared" si="58"/>
        <v>RnD Electricity Capital Cost Perc Reduction</v>
      </c>
      <c r="D1030" s="9" t="s">
        <v>82</v>
      </c>
      <c r="E1030" s="55"/>
      <c r="F1030" s="9" t="s">
        <v>343</v>
      </c>
      <c r="G1030" s="53"/>
      <c r="H1030" s="54">
        <v>98</v>
      </c>
      <c r="I1030" s="53" t="s">
        <v>45</v>
      </c>
      <c r="J1030" s="429" t="str">
        <f>IF(ISBLANK(INDEX('Policy Characteristics'!D:D,MATCH($C1030,'Policy Characteristics'!$C:$C,0))),"",INDEX('Policy Characteristics'!D:D,MATCH($C1030,'Policy Characteristics'!$C:$C,0)))</f>
        <v>R&amp;D Capital Cost Reductions</v>
      </c>
      <c r="K1030" s="427" t="str">
        <f>IF(ISBLANK(INDEX('Policy Characteristics'!E:E,MATCH($C1030,'Policy Characteristics'!$C:$C,0))),"",INDEX('Policy Characteristics'!E:E,MATCH($C1030,'Policy Characteristics'!$C:$C,0)))</f>
        <v>RnD electricity capital cost reduction</v>
      </c>
      <c r="L1030" s="450">
        <f>IF(ISBLANK(INDEX('Policy Characteristics'!F:F,MATCH($C1030,'Policy Characteristics'!$C:$C,0))),"",INDEX('Policy Characteristics'!F:F,MATCH($C1030,'Policy Characteristics'!$C:$C,0)))</f>
        <v>0</v>
      </c>
      <c r="M1030" s="450">
        <f>IF(ISBLANK(INDEX('Policy Characteristics'!G:G,MATCH($C1030,'Policy Characteristics'!$C:$C,0))),"",INDEX('Policy Characteristics'!G:G,MATCH($C1030,'Policy Characteristics'!$C:$C,0)))</f>
        <v>0.4</v>
      </c>
      <c r="N1030" s="450">
        <f>IF(ISBLANK(INDEX('Policy Characteristics'!H:H,MATCH($C1030,'Policy Characteristics'!$C:$C,0))),"",INDEX('Policy Characteristics'!H:H,MATCH($C1030,'Policy Characteristics'!$C:$C,0)))</f>
        <v>0.01</v>
      </c>
      <c r="O1030" s="427" t="str">
        <f>IF(ISBLANK(INDEX('Policy Characteristics'!I:I,MATCH($C1030,'Policy Characteristics'!$C:$C,0))),"",INDEX('Policy Characteristics'!I:I,MATCH($C1030,'Policy Characteristics'!$C:$C,0)))</f>
        <v>% reduction in cost</v>
      </c>
      <c r="P1030" s="427" t="str">
        <f>IF(ISBLANK(INDEX('Policy Characteristics'!J:J,MATCH($C1030,'Policy Characteristics'!$C:$C,0))),"",INDEX('Policy Characteristics'!J:J,MATCH($C1030,'Policy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0" s="427" t="str">
        <f>IF(ISBLANK(INDEX('Policy Characteristics'!K:K,MATCH($C1030,'Policy Characteristics'!$C:$C,0))),"",INDEX('Policy Characteristics'!K:K,MATCH($C1030,'Policy Characteristics'!$C:$C,0)))</f>
        <v>architectural-design.html#rnd</v>
      </c>
      <c r="R1030" s="427" t="str">
        <f>IF(ISBLANK(INDEX('Policy Characteristics'!L:L,MATCH($C1030,'Policy Characteristics'!$C:$C,0))),"",INDEX('Policy Characteristics'!L:L,MATCH($C1030,'Policy Characteristics'!$C:$C,0)))</f>
        <v>research-and-development.html</v>
      </c>
    </row>
    <row r="1031" spans="1:18" x14ac:dyDescent="0.75">
      <c r="A1031" s="427" t="str">
        <f>IF(ISBLANK(INDEX('Policy Characteristics'!A:A,MATCH($C1031,'Policy Characteristics'!$C:$C,0))),"",INDEX('Policy Characteristics'!A:A,MATCH($C1031,'Policy Characteristics'!$C:$C,0)))</f>
        <v>Research and Development</v>
      </c>
      <c r="B1031" s="427" t="str">
        <f>IF(ISBLANK(INDEX('Policy Characteristics'!B:B,MATCH($C1031,'Policy Characteristics'!$C:$C,0))),"",INDEX('Policy Characteristics'!B:B,MATCH($C1031,'Policy Characteristics'!$C:$C,0)))</f>
        <v>Capital Cost Reduction</v>
      </c>
      <c r="C1031" s="431" t="str">
        <f t="shared" si="58"/>
        <v>RnD Electricity Capital Cost Perc Reduction</v>
      </c>
      <c r="D1031" s="9" t="s">
        <v>83</v>
      </c>
      <c r="E1031" s="55"/>
      <c r="F1031" s="9" t="s">
        <v>344</v>
      </c>
      <c r="G1031" s="53"/>
      <c r="H1031" s="54">
        <v>99</v>
      </c>
      <c r="I1031" s="53" t="s">
        <v>45</v>
      </c>
      <c r="J1031" s="429" t="str">
        <f>IF(ISBLANK(INDEX('Policy Characteristics'!D:D,MATCH($C1031,'Policy Characteristics'!$C:$C,0))),"",INDEX('Policy Characteristics'!D:D,MATCH($C1031,'Policy Characteristics'!$C:$C,0)))</f>
        <v>R&amp;D Capital Cost Reductions</v>
      </c>
      <c r="K1031" s="427" t="str">
        <f>IF(ISBLANK(INDEX('Policy Characteristics'!E:E,MATCH($C1031,'Policy Characteristics'!$C:$C,0))),"",INDEX('Policy Characteristics'!E:E,MATCH($C1031,'Policy Characteristics'!$C:$C,0)))</f>
        <v>RnD electricity capital cost reduction</v>
      </c>
      <c r="L1031" s="450">
        <f>IF(ISBLANK(INDEX('Policy Characteristics'!F:F,MATCH($C1031,'Policy Characteristics'!$C:$C,0))),"",INDEX('Policy Characteristics'!F:F,MATCH($C1031,'Policy Characteristics'!$C:$C,0)))</f>
        <v>0</v>
      </c>
      <c r="M1031" s="450">
        <f>IF(ISBLANK(INDEX('Policy Characteristics'!G:G,MATCH($C1031,'Policy Characteristics'!$C:$C,0))),"",INDEX('Policy Characteristics'!G:G,MATCH($C1031,'Policy Characteristics'!$C:$C,0)))</f>
        <v>0.4</v>
      </c>
      <c r="N1031" s="450">
        <f>IF(ISBLANK(INDEX('Policy Characteristics'!H:H,MATCH($C1031,'Policy Characteristics'!$C:$C,0))),"",INDEX('Policy Characteristics'!H:H,MATCH($C1031,'Policy Characteristics'!$C:$C,0)))</f>
        <v>0.01</v>
      </c>
      <c r="O1031" s="427" t="str">
        <f>IF(ISBLANK(INDEX('Policy Characteristics'!I:I,MATCH($C1031,'Policy Characteristics'!$C:$C,0))),"",INDEX('Policy Characteristics'!I:I,MATCH($C1031,'Policy Characteristics'!$C:$C,0)))</f>
        <v>% reduction in cost</v>
      </c>
      <c r="P1031" s="427" t="str">
        <f>IF(ISBLANK(INDEX('Policy Characteristics'!J:J,MATCH($C1031,'Policy Characteristics'!$C:$C,0))),"",INDEX('Policy Characteristics'!J:J,MATCH($C1031,'Policy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1" s="427" t="str">
        <f>IF(ISBLANK(INDEX('Policy Characteristics'!K:K,MATCH($C1031,'Policy Characteristics'!$C:$C,0))),"",INDEX('Policy Characteristics'!K:K,MATCH($C1031,'Policy Characteristics'!$C:$C,0)))</f>
        <v>architectural-design.html#rnd</v>
      </c>
      <c r="R1031" s="427" t="str">
        <f>IF(ISBLANK(INDEX('Policy Characteristics'!L:L,MATCH($C1031,'Policy Characteristics'!$C:$C,0))),"",INDEX('Policy Characteristics'!L:L,MATCH($C1031,'Policy Characteristics'!$C:$C,0)))</f>
        <v>research-and-development.html</v>
      </c>
    </row>
    <row r="1032" spans="1:18" x14ac:dyDescent="0.75">
      <c r="A1032" s="427" t="str">
        <f>IF(ISBLANK(INDEX('Policy Characteristics'!A:A,MATCH($C1032,'Policy Characteristics'!$C:$C,0))),"",INDEX('Policy Characteristics'!A:A,MATCH($C1032,'Policy Characteristics'!$C:$C,0)))</f>
        <v>Research and Development</v>
      </c>
      <c r="B1032" s="427" t="str">
        <f>IF(ISBLANK(INDEX('Policy Characteristics'!B:B,MATCH($C1032,'Policy Characteristics'!$C:$C,0))),"",INDEX('Policy Characteristics'!B:B,MATCH($C1032,'Policy Characteristics'!$C:$C,0)))</f>
        <v>Capital Cost Reduction</v>
      </c>
      <c r="C1032" s="431" t="str">
        <f t="shared" si="58"/>
        <v>RnD Electricity Capital Cost Perc Reduction</v>
      </c>
      <c r="D1032" s="9" t="s">
        <v>327</v>
      </c>
      <c r="E1032" s="55"/>
      <c r="F1032" s="9" t="s">
        <v>2319</v>
      </c>
      <c r="G1032" s="53"/>
      <c r="H1032" s="54">
        <v>192</v>
      </c>
      <c r="I1032" s="53" t="s">
        <v>45</v>
      </c>
      <c r="J1032" s="429" t="str">
        <f>IF(ISBLANK(INDEX('Policy Characteristics'!D:D,MATCH($C1032,'Policy Characteristics'!$C:$C,0))),"",INDEX('Policy Characteristics'!D:D,MATCH($C1032,'Policy Characteristics'!$C:$C,0)))</f>
        <v>R&amp;D Capital Cost Reductions</v>
      </c>
      <c r="K1032" s="427" t="str">
        <f>IF(ISBLANK(INDEX('Policy Characteristics'!E:E,MATCH($C1032,'Policy Characteristics'!$C:$C,0))),"",INDEX('Policy Characteristics'!E:E,MATCH($C1032,'Policy Characteristics'!$C:$C,0)))</f>
        <v>RnD electricity capital cost reduction</v>
      </c>
      <c r="L1032" s="450">
        <f>IF(ISBLANK(INDEX('Policy Characteristics'!F:F,MATCH($C1032,'Policy Characteristics'!$C:$C,0))),"",INDEX('Policy Characteristics'!F:F,MATCH($C1032,'Policy Characteristics'!$C:$C,0)))</f>
        <v>0</v>
      </c>
      <c r="M1032" s="450">
        <f>IF(ISBLANK(INDEX('Policy Characteristics'!G:G,MATCH($C1032,'Policy Characteristics'!$C:$C,0))),"",INDEX('Policy Characteristics'!G:G,MATCH($C1032,'Policy Characteristics'!$C:$C,0)))</f>
        <v>0.4</v>
      </c>
      <c r="N1032" s="450">
        <f>IF(ISBLANK(INDEX('Policy Characteristics'!H:H,MATCH($C1032,'Policy Characteristics'!$C:$C,0))),"",INDEX('Policy Characteristics'!H:H,MATCH($C1032,'Policy Characteristics'!$C:$C,0)))</f>
        <v>0.01</v>
      </c>
      <c r="O1032" s="427" t="str">
        <f>IF(ISBLANK(INDEX('Policy Characteristics'!I:I,MATCH($C1032,'Policy Characteristics'!$C:$C,0))),"",INDEX('Policy Characteristics'!I:I,MATCH($C1032,'Policy Characteristics'!$C:$C,0)))</f>
        <v>% reduction in cost</v>
      </c>
      <c r="P1032" s="427" t="str">
        <f>IF(ISBLANK(INDEX('Policy Characteristics'!J:J,MATCH($C1032,'Policy Characteristics'!$C:$C,0))),"",INDEX('Policy Characteristics'!J:J,MATCH($C1032,'Policy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2" s="427" t="str">
        <f>IF(ISBLANK(INDEX('Policy Characteristics'!K:K,MATCH($C1032,'Policy Characteristics'!$C:$C,0))),"",INDEX('Policy Characteristics'!K:K,MATCH($C1032,'Policy Characteristics'!$C:$C,0)))</f>
        <v>architectural-design.html#rnd</v>
      </c>
      <c r="R1032" s="427" t="str">
        <f>IF(ISBLANK(INDEX('Policy Characteristics'!L:L,MATCH($C1032,'Policy Characteristics'!$C:$C,0))),"",INDEX('Policy Characteristics'!L:L,MATCH($C1032,'Policy Characteristics'!$C:$C,0)))</f>
        <v>research-and-development.html</v>
      </c>
    </row>
    <row r="1033" spans="1:18" x14ac:dyDescent="0.75">
      <c r="A1033" s="427" t="str">
        <f>IF(ISBLANK(INDEX('Policy Characteristics'!A:A,MATCH($C1033,'Policy Characteristics'!$C:$C,0))),"",INDEX('Policy Characteristics'!A:A,MATCH($C1033,'Policy Characteristics'!$C:$C,0)))</f>
        <v>Research and Development</v>
      </c>
      <c r="B1033" s="427" t="str">
        <f>IF(ISBLANK(INDEX('Policy Characteristics'!B:B,MATCH($C1033,'Policy Characteristics'!$C:$C,0))),"",INDEX('Policy Characteristics'!B:B,MATCH($C1033,'Policy Characteristics'!$C:$C,0)))</f>
        <v>Capital Cost Reduction</v>
      </c>
      <c r="C1033" s="431" t="str">
        <f t="shared" ref="C1033:C1034" si="59">C$1024</f>
        <v>RnD Electricity Capital Cost Perc Reduction</v>
      </c>
      <c r="D1033" s="9" t="s">
        <v>465</v>
      </c>
      <c r="E1033" s="55"/>
      <c r="F1033" s="9" t="s">
        <v>466</v>
      </c>
      <c r="G1033" s="53"/>
      <c r="H1033" s="54">
        <v>180</v>
      </c>
      <c r="I1033" s="53" t="s">
        <v>45</v>
      </c>
      <c r="J1033" s="429" t="str">
        <f>IF(ISBLANK(INDEX('Policy Characteristics'!D:D,MATCH($C1033,'Policy Characteristics'!$C:$C,0))),"",INDEX('Policy Characteristics'!D:D,MATCH($C1033,'Policy Characteristics'!$C:$C,0)))</f>
        <v>R&amp;D Capital Cost Reductions</v>
      </c>
      <c r="K1033" s="427" t="str">
        <f>IF(ISBLANK(INDEX('Policy Characteristics'!E:E,MATCH($C1033,'Policy Characteristics'!$C:$C,0))),"",INDEX('Policy Characteristics'!E:E,MATCH($C1033,'Policy Characteristics'!$C:$C,0)))</f>
        <v>RnD electricity capital cost reduction</v>
      </c>
      <c r="L1033" s="450">
        <f>IF(ISBLANK(INDEX('Policy Characteristics'!F:F,MATCH($C1033,'Policy Characteristics'!$C:$C,0))),"",INDEX('Policy Characteristics'!F:F,MATCH($C1033,'Policy Characteristics'!$C:$C,0)))</f>
        <v>0</v>
      </c>
      <c r="M1033" s="450">
        <f>IF(ISBLANK(INDEX('Policy Characteristics'!G:G,MATCH($C1033,'Policy Characteristics'!$C:$C,0))),"",INDEX('Policy Characteristics'!G:G,MATCH($C1033,'Policy Characteristics'!$C:$C,0)))</f>
        <v>0.4</v>
      </c>
      <c r="N1033" s="450">
        <f>IF(ISBLANK(INDEX('Policy Characteristics'!H:H,MATCH($C1033,'Policy Characteristics'!$C:$C,0))),"",INDEX('Policy Characteristics'!H:H,MATCH($C1033,'Policy Characteristics'!$C:$C,0)))</f>
        <v>0.01</v>
      </c>
      <c r="O1033" s="427" t="str">
        <f>IF(ISBLANK(INDEX('Policy Characteristics'!I:I,MATCH($C1033,'Policy Characteristics'!$C:$C,0))),"",INDEX('Policy Characteristics'!I:I,MATCH($C1033,'Policy Characteristics'!$C:$C,0)))</f>
        <v>% reduction in cost</v>
      </c>
      <c r="P1033" s="427" t="str">
        <f>IF(ISBLANK(INDEX('Policy Characteristics'!J:J,MATCH($C1033,'Policy Characteristics'!$C:$C,0))),"",INDEX('Policy Characteristics'!J:J,MATCH($C1033,'Policy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3" s="427" t="str">
        <f>IF(ISBLANK(INDEX('Policy Characteristics'!K:K,MATCH($C1033,'Policy Characteristics'!$C:$C,0))),"",INDEX('Policy Characteristics'!K:K,MATCH($C1033,'Policy Characteristics'!$C:$C,0)))</f>
        <v>architectural-design.html#rnd</v>
      </c>
      <c r="R1033" s="427" t="str">
        <f>IF(ISBLANK(INDEX('Policy Characteristics'!L:L,MATCH($C1033,'Policy Characteristics'!$C:$C,0))),"",INDEX('Policy Characteristics'!L:L,MATCH($C1033,'Policy Characteristics'!$C:$C,0)))</f>
        <v>research-and-development.html</v>
      </c>
    </row>
    <row r="1034" spans="1:18" x14ac:dyDescent="0.75">
      <c r="A1034" s="427" t="str">
        <f>IF(ISBLANK(INDEX('Policy Characteristics'!A:A,MATCH($C1034,'Policy Characteristics'!$C:$C,0))),"",INDEX('Policy Characteristics'!A:A,MATCH($C1034,'Policy Characteristics'!$C:$C,0)))</f>
        <v>Research and Development</v>
      </c>
      <c r="B1034" s="427" t="str">
        <f>IF(ISBLANK(INDEX('Policy Characteristics'!B:B,MATCH($C1034,'Policy Characteristics'!$C:$C,0))),"",INDEX('Policy Characteristics'!B:B,MATCH($C1034,'Policy Characteristics'!$C:$C,0)))</f>
        <v>Capital Cost Reduction</v>
      </c>
      <c r="C1034" s="431" t="str">
        <f t="shared" si="59"/>
        <v>RnD Electricity Capital Cost Perc Reduction</v>
      </c>
      <c r="D1034" s="9" t="s">
        <v>474</v>
      </c>
      <c r="E1034" s="55"/>
      <c r="F1034" s="9" t="s">
        <v>476</v>
      </c>
      <c r="G1034" s="53"/>
      <c r="H1034" s="54">
        <v>183</v>
      </c>
      <c r="I1034" s="53" t="s">
        <v>45</v>
      </c>
      <c r="J1034" s="429" t="str">
        <f>IF(ISBLANK(INDEX('Policy Characteristics'!D:D,MATCH($C1034,'Policy Characteristics'!$C:$C,0))),"",INDEX('Policy Characteristics'!D:D,MATCH($C1034,'Policy Characteristics'!$C:$C,0)))</f>
        <v>R&amp;D Capital Cost Reductions</v>
      </c>
      <c r="K1034" s="427" t="str">
        <f>IF(ISBLANK(INDEX('Policy Characteristics'!E:E,MATCH($C1034,'Policy Characteristics'!$C:$C,0))),"",INDEX('Policy Characteristics'!E:E,MATCH($C1034,'Policy Characteristics'!$C:$C,0)))</f>
        <v>RnD electricity capital cost reduction</v>
      </c>
      <c r="L1034" s="450">
        <f>IF(ISBLANK(INDEX('Policy Characteristics'!F:F,MATCH($C1034,'Policy Characteristics'!$C:$C,0))),"",INDEX('Policy Characteristics'!F:F,MATCH($C1034,'Policy Characteristics'!$C:$C,0)))</f>
        <v>0</v>
      </c>
      <c r="M1034" s="450">
        <f>IF(ISBLANK(INDEX('Policy Characteristics'!G:G,MATCH($C1034,'Policy Characteristics'!$C:$C,0))),"",INDEX('Policy Characteristics'!G:G,MATCH($C1034,'Policy Characteristics'!$C:$C,0)))</f>
        <v>0.4</v>
      </c>
      <c r="N1034" s="450">
        <f>IF(ISBLANK(INDEX('Policy Characteristics'!H:H,MATCH($C1034,'Policy Characteristics'!$C:$C,0))),"",INDEX('Policy Characteristics'!H:H,MATCH($C1034,'Policy Characteristics'!$C:$C,0)))</f>
        <v>0.01</v>
      </c>
      <c r="O1034" s="427" t="str">
        <f>IF(ISBLANK(INDEX('Policy Characteristics'!I:I,MATCH($C1034,'Policy Characteristics'!$C:$C,0))),"",INDEX('Policy Characteristics'!I:I,MATCH($C1034,'Policy Characteristics'!$C:$C,0)))</f>
        <v>% reduction in cost</v>
      </c>
      <c r="P1034" s="427" t="str">
        <f>IF(ISBLANK(INDEX('Policy Characteristics'!J:J,MATCH($C1034,'Policy Characteristics'!$C:$C,0))),"",INDEX('Policy Characteristics'!J:J,MATCH($C1034,'Policy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4" s="427" t="str">
        <f>IF(ISBLANK(INDEX('Policy Characteristics'!K:K,MATCH($C1034,'Policy Characteristics'!$C:$C,0))),"",INDEX('Policy Characteristics'!K:K,MATCH($C1034,'Policy Characteristics'!$C:$C,0)))</f>
        <v>architectural-design.html#rnd</v>
      </c>
      <c r="R1034" s="427" t="str">
        <f>IF(ISBLANK(INDEX('Policy Characteristics'!L:L,MATCH($C1034,'Policy Characteristics'!$C:$C,0))),"",INDEX('Policy Characteristics'!L:L,MATCH($C1034,'Policy Characteristics'!$C:$C,0)))</f>
        <v>research-and-development.html</v>
      </c>
    </row>
    <row r="1035" spans="1:18" x14ac:dyDescent="0.75">
      <c r="A1035" s="427" t="str">
        <f>IF(ISBLANK(INDEX('Policy Characteristics'!A:A,MATCH($C1035,'Policy Characteristics'!$C:$C,0))),"",INDEX('Policy Characteristics'!A:A,MATCH($C1035,'Policy Characteristics'!$C:$C,0)))</f>
        <v>Research and Development</v>
      </c>
      <c r="B1035" s="427" t="str">
        <f>IF(ISBLANK(INDEX('Policy Characteristics'!B:B,MATCH($C1035,'Policy Characteristics'!$C:$C,0))),"",INDEX('Policy Characteristics'!B:B,MATCH($C1035,'Policy Characteristics'!$C:$C,0)))</f>
        <v>Capital Cost Reduction</v>
      </c>
      <c r="C1035" s="432" t="s">
        <v>309</v>
      </c>
      <c r="D1035" s="211" t="s">
        <v>3252</v>
      </c>
      <c r="E1035" s="53"/>
      <c r="F1035" s="9" t="s">
        <v>3289</v>
      </c>
      <c r="G1035" s="53"/>
      <c r="H1035" s="54">
        <v>1462</v>
      </c>
      <c r="I1035" s="53" t="s">
        <v>45</v>
      </c>
      <c r="J1035" s="429" t="str">
        <f>IF(ISBLANK(INDEX('Policy Characteristics'!D:D,MATCH($C1035,'Policy Characteristics'!$C:$C,0))),"",INDEX('Policy Characteristics'!D:D,MATCH($C1035,'Policy Characteristics'!$C:$C,0)))</f>
        <v>R&amp;D Capital Cost Reductions</v>
      </c>
      <c r="K1035" s="427" t="str">
        <f>IF(ISBLANK(INDEX('Policy Characteristics'!E:E,MATCH($C1035,'Policy Characteristics'!$C:$C,0))),"",INDEX('Policy Characteristics'!E:E,MATCH($C1035,'Policy Characteristics'!$C:$C,0)))</f>
        <v>RnD industry capital cost reduction</v>
      </c>
      <c r="L1035" s="450">
        <f>IF(ISBLANK(INDEX('Policy Characteristics'!F:F,MATCH($C1035,'Policy Characteristics'!$C:$C,0))),"",INDEX('Policy Characteristics'!F:F,MATCH($C1035,'Policy Characteristics'!$C:$C,0)))</f>
        <v>0</v>
      </c>
      <c r="M1035" s="450">
        <f>IF(ISBLANK(INDEX('Policy Characteristics'!G:G,MATCH($C1035,'Policy Characteristics'!$C:$C,0))),"",INDEX('Policy Characteristics'!G:G,MATCH($C1035,'Policy Characteristics'!$C:$C,0)))</f>
        <v>0.4</v>
      </c>
      <c r="N1035" s="450">
        <f>IF(ISBLANK(INDEX('Policy Characteristics'!H:H,MATCH($C1035,'Policy Characteristics'!$C:$C,0))),"",INDEX('Policy Characteristics'!H:H,MATCH($C1035,'Policy Characteristics'!$C:$C,0)))</f>
        <v>0.01</v>
      </c>
      <c r="O1035" s="427" t="str">
        <f>IF(ISBLANK(INDEX('Policy Characteristics'!I:I,MATCH($C1035,'Policy Characteristics'!$C:$C,0))),"",INDEX('Policy Characteristics'!I:I,MATCH($C1035,'Policy Characteristics'!$C:$C,0)))</f>
        <v>% reduction in cost</v>
      </c>
      <c r="P1035" s="427" t="str">
        <f>IF(ISBLANK(INDEX('Policy Characteristics'!J:J,MATCH($C1035,'Policy Characteristics'!$C:$C,0))),"",INDEX('Policy Characteristics'!J:J,MATCH($C1035,'Policy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5" s="427" t="str">
        <f>IF(ISBLANK(INDEX('Policy Characteristics'!K:K,MATCH($C1035,'Policy Characteristics'!$C:$C,0))),"",INDEX('Policy Characteristics'!K:K,MATCH($C1035,'Policy Characteristics'!$C:$C,0)))</f>
        <v>architectural-design.html#rnd</v>
      </c>
      <c r="R1035" s="427" t="str">
        <f>IF(ISBLANK(INDEX('Policy Characteristics'!L:L,MATCH($C1035,'Policy Characteristics'!$C:$C,0))),"",INDEX('Policy Characteristics'!L:L,MATCH($C1035,'Policy Characteristics'!$C:$C,0)))</f>
        <v>research-and-development.html</v>
      </c>
    </row>
    <row r="1036" spans="1:18" x14ac:dyDescent="0.75">
      <c r="A1036" s="427" t="str">
        <f>IF(ISBLANK(INDEX('Policy Characteristics'!A:A,MATCH($C1036,'Policy Characteristics'!$C:$C,0))),"",INDEX('Policy Characteristics'!A:A,MATCH($C1036,'Policy Characteristics'!$C:$C,0)))</f>
        <v>Research and Development</v>
      </c>
      <c r="B1036" s="427" t="str">
        <f>IF(ISBLANK(INDEX('Policy Characteristics'!B:B,MATCH($C1036,'Policy Characteristics'!$C:$C,0))),"",INDEX('Policy Characteristics'!B:B,MATCH($C1036,'Policy Characteristics'!$C:$C,0)))</f>
        <v>Capital Cost Reduction</v>
      </c>
      <c r="C1036" s="431" t="str">
        <f t="shared" ref="C1036:C1059" si="60">C$1035</f>
        <v>RnD Industry Capital Cost Perc Reduction</v>
      </c>
      <c r="D1036" s="211" t="s">
        <v>3253</v>
      </c>
      <c r="E1036" s="53"/>
      <c r="F1036" s="9" t="s">
        <v>3290</v>
      </c>
      <c r="G1036" s="53"/>
      <c r="H1036" s="54">
        <v>1463</v>
      </c>
      <c r="I1036" s="53" t="s">
        <v>45</v>
      </c>
      <c r="J1036" s="429" t="str">
        <f>IF(ISBLANK(INDEX('Policy Characteristics'!D:D,MATCH($C1036,'Policy Characteristics'!$C:$C,0))),"",INDEX('Policy Characteristics'!D:D,MATCH($C1036,'Policy Characteristics'!$C:$C,0)))</f>
        <v>R&amp;D Capital Cost Reductions</v>
      </c>
      <c r="K1036" s="427" t="str">
        <f>IF(ISBLANK(INDEX('Policy Characteristics'!E:E,MATCH($C1036,'Policy Characteristics'!$C:$C,0))),"",INDEX('Policy Characteristics'!E:E,MATCH($C1036,'Policy Characteristics'!$C:$C,0)))</f>
        <v>RnD industry capital cost reduction</v>
      </c>
      <c r="L1036" s="450">
        <f>IF(ISBLANK(INDEX('Policy Characteristics'!F:F,MATCH($C1036,'Policy Characteristics'!$C:$C,0))),"",INDEX('Policy Characteristics'!F:F,MATCH($C1036,'Policy Characteristics'!$C:$C,0)))</f>
        <v>0</v>
      </c>
      <c r="M1036" s="450">
        <f>IF(ISBLANK(INDEX('Policy Characteristics'!G:G,MATCH($C1036,'Policy Characteristics'!$C:$C,0))),"",INDEX('Policy Characteristics'!G:G,MATCH($C1036,'Policy Characteristics'!$C:$C,0)))</f>
        <v>0.4</v>
      </c>
      <c r="N1036" s="450">
        <f>IF(ISBLANK(INDEX('Policy Characteristics'!H:H,MATCH($C1036,'Policy Characteristics'!$C:$C,0))),"",INDEX('Policy Characteristics'!H:H,MATCH($C1036,'Policy Characteristics'!$C:$C,0)))</f>
        <v>0.01</v>
      </c>
      <c r="O1036" s="427" t="str">
        <f>IF(ISBLANK(INDEX('Policy Characteristics'!I:I,MATCH($C1036,'Policy Characteristics'!$C:$C,0))),"",INDEX('Policy Characteristics'!I:I,MATCH($C1036,'Policy Characteristics'!$C:$C,0)))</f>
        <v>% reduction in cost</v>
      </c>
      <c r="P1036" s="427" t="str">
        <f>IF(ISBLANK(INDEX('Policy Characteristics'!J:J,MATCH($C1036,'Policy Characteristics'!$C:$C,0))),"",INDEX('Policy Characteristics'!J:J,MATCH($C1036,'Policy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427" t="str">
        <f>IF(ISBLANK(INDEX('Policy Characteristics'!K:K,MATCH($C1036,'Policy Characteristics'!$C:$C,0))),"",INDEX('Policy Characteristics'!K:K,MATCH($C1036,'Policy Characteristics'!$C:$C,0)))</f>
        <v>architectural-design.html#rnd</v>
      </c>
      <c r="R1036" s="427" t="str">
        <f>IF(ISBLANK(INDEX('Policy Characteristics'!L:L,MATCH($C1036,'Policy Characteristics'!$C:$C,0))),"",INDEX('Policy Characteristics'!L:L,MATCH($C1036,'Policy Characteristics'!$C:$C,0)))</f>
        <v>research-and-development.html</v>
      </c>
    </row>
    <row r="1037" spans="1:18" x14ac:dyDescent="0.75">
      <c r="A1037" s="427" t="str">
        <f>IF(ISBLANK(INDEX('Policy Characteristics'!A:A,MATCH($C1037,'Policy Characteristics'!$C:$C,0))),"",INDEX('Policy Characteristics'!A:A,MATCH($C1037,'Policy Characteristics'!$C:$C,0)))</f>
        <v>Research and Development</v>
      </c>
      <c r="B1037" s="427" t="str">
        <f>IF(ISBLANK(INDEX('Policy Characteristics'!B:B,MATCH($C1037,'Policy Characteristics'!$C:$C,0))),"",INDEX('Policy Characteristics'!B:B,MATCH($C1037,'Policy Characteristics'!$C:$C,0)))</f>
        <v>Capital Cost Reduction</v>
      </c>
      <c r="C1037" s="431" t="str">
        <f t="shared" si="60"/>
        <v>RnD Industry Capital Cost Perc Reduction</v>
      </c>
      <c r="D1037" s="211" t="s">
        <v>3254</v>
      </c>
      <c r="E1037" s="53"/>
      <c r="F1037" s="9" t="s">
        <v>3291</v>
      </c>
      <c r="G1037" s="53"/>
      <c r="H1037" s="54">
        <v>1464</v>
      </c>
      <c r="I1037" s="53" t="s">
        <v>45</v>
      </c>
      <c r="J1037" s="429" t="str">
        <f>IF(ISBLANK(INDEX('Policy Characteristics'!D:D,MATCH($C1037,'Policy Characteristics'!$C:$C,0))),"",INDEX('Policy Characteristics'!D:D,MATCH($C1037,'Policy Characteristics'!$C:$C,0)))</f>
        <v>R&amp;D Capital Cost Reductions</v>
      </c>
      <c r="K1037" s="427" t="str">
        <f>IF(ISBLANK(INDEX('Policy Characteristics'!E:E,MATCH($C1037,'Policy Characteristics'!$C:$C,0))),"",INDEX('Policy Characteristics'!E:E,MATCH($C1037,'Policy Characteristics'!$C:$C,0)))</f>
        <v>RnD industry capital cost reduction</v>
      </c>
      <c r="L1037" s="450">
        <f>IF(ISBLANK(INDEX('Policy Characteristics'!F:F,MATCH($C1037,'Policy Characteristics'!$C:$C,0))),"",INDEX('Policy Characteristics'!F:F,MATCH($C1037,'Policy Characteristics'!$C:$C,0)))</f>
        <v>0</v>
      </c>
      <c r="M1037" s="450">
        <f>IF(ISBLANK(INDEX('Policy Characteristics'!G:G,MATCH($C1037,'Policy Characteristics'!$C:$C,0))),"",INDEX('Policy Characteristics'!G:G,MATCH($C1037,'Policy Characteristics'!$C:$C,0)))</f>
        <v>0.4</v>
      </c>
      <c r="N1037" s="450">
        <f>IF(ISBLANK(INDEX('Policy Characteristics'!H:H,MATCH($C1037,'Policy Characteristics'!$C:$C,0))),"",INDEX('Policy Characteristics'!H:H,MATCH($C1037,'Policy Characteristics'!$C:$C,0)))</f>
        <v>0.01</v>
      </c>
      <c r="O1037" s="427" t="str">
        <f>IF(ISBLANK(INDEX('Policy Characteristics'!I:I,MATCH($C1037,'Policy Characteristics'!$C:$C,0))),"",INDEX('Policy Characteristics'!I:I,MATCH($C1037,'Policy Characteristics'!$C:$C,0)))</f>
        <v>% reduction in cost</v>
      </c>
      <c r="P1037" s="427" t="str">
        <f>IF(ISBLANK(INDEX('Policy Characteristics'!J:J,MATCH($C1037,'Policy Characteristics'!$C:$C,0))),"",INDEX('Policy Characteristics'!J:J,MATCH($C1037,'Policy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427" t="str">
        <f>IF(ISBLANK(INDEX('Policy Characteristics'!K:K,MATCH($C1037,'Policy Characteristics'!$C:$C,0))),"",INDEX('Policy Characteristics'!K:K,MATCH($C1037,'Policy Characteristics'!$C:$C,0)))</f>
        <v>architectural-design.html#rnd</v>
      </c>
      <c r="R1037" s="427" t="str">
        <f>IF(ISBLANK(INDEX('Policy Characteristics'!L:L,MATCH($C1037,'Policy Characteristics'!$C:$C,0))),"",INDEX('Policy Characteristics'!L:L,MATCH($C1037,'Policy Characteristics'!$C:$C,0)))</f>
        <v>research-and-development.html</v>
      </c>
    </row>
    <row r="1038" spans="1:18" x14ac:dyDescent="0.75">
      <c r="A1038" s="427" t="str">
        <f>IF(ISBLANK(INDEX('Policy Characteristics'!A:A,MATCH($C1038,'Policy Characteristics'!$C:$C,0))),"",INDEX('Policy Characteristics'!A:A,MATCH($C1038,'Policy Characteristics'!$C:$C,0)))</f>
        <v>Research and Development</v>
      </c>
      <c r="B1038" s="427" t="str">
        <f>IF(ISBLANK(INDEX('Policy Characteristics'!B:B,MATCH($C1038,'Policy Characteristics'!$C:$C,0))),"",INDEX('Policy Characteristics'!B:B,MATCH($C1038,'Policy Characteristics'!$C:$C,0)))</f>
        <v>Capital Cost Reduction</v>
      </c>
      <c r="C1038" s="431" t="str">
        <f t="shared" si="60"/>
        <v>RnD Industry Capital Cost Perc Reduction</v>
      </c>
      <c r="D1038" s="211" t="s">
        <v>3255</v>
      </c>
      <c r="E1038" s="53"/>
      <c r="F1038" s="9" t="s">
        <v>3292</v>
      </c>
      <c r="G1038" s="53"/>
      <c r="H1038" s="54">
        <v>1465</v>
      </c>
      <c r="I1038" s="53" t="s">
        <v>45</v>
      </c>
      <c r="J1038" s="429" t="str">
        <f>IF(ISBLANK(INDEX('Policy Characteristics'!D:D,MATCH($C1038,'Policy Characteristics'!$C:$C,0))),"",INDEX('Policy Characteristics'!D:D,MATCH($C1038,'Policy Characteristics'!$C:$C,0)))</f>
        <v>R&amp;D Capital Cost Reductions</v>
      </c>
      <c r="K1038" s="427" t="str">
        <f>IF(ISBLANK(INDEX('Policy Characteristics'!E:E,MATCH($C1038,'Policy Characteristics'!$C:$C,0))),"",INDEX('Policy Characteristics'!E:E,MATCH($C1038,'Policy Characteristics'!$C:$C,0)))</f>
        <v>RnD industry capital cost reduction</v>
      </c>
      <c r="L1038" s="450">
        <f>IF(ISBLANK(INDEX('Policy Characteristics'!F:F,MATCH($C1038,'Policy Characteristics'!$C:$C,0))),"",INDEX('Policy Characteristics'!F:F,MATCH($C1038,'Policy Characteristics'!$C:$C,0)))</f>
        <v>0</v>
      </c>
      <c r="M1038" s="450">
        <f>IF(ISBLANK(INDEX('Policy Characteristics'!G:G,MATCH($C1038,'Policy Characteristics'!$C:$C,0))),"",INDEX('Policy Characteristics'!G:G,MATCH($C1038,'Policy Characteristics'!$C:$C,0)))</f>
        <v>0.4</v>
      </c>
      <c r="N1038" s="450">
        <f>IF(ISBLANK(INDEX('Policy Characteristics'!H:H,MATCH($C1038,'Policy Characteristics'!$C:$C,0))),"",INDEX('Policy Characteristics'!H:H,MATCH($C1038,'Policy Characteristics'!$C:$C,0)))</f>
        <v>0.01</v>
      </c>
      <c r="O1038" s="427" t="str">
        <f>IF(ISBLANK(INDEX('Policy Characteristics'!I:I,MATCH($C1038,'Policy Characteristics'!$C:$C,0))),"",INDEX('Policy Characteristics'!I:I,MATCH($C1038,'Policy Characteristics'!$C:$C,0)))</f>
        <v>% reduction in cost</v>
      </c>
      <c r="P1038" s="427" t="str">
        <f>IF(ISBLANK(INDEX('Policy Characteristics'!J:J,MATCH($C1038,'Policy Characteristics'!$C:$C,0))),"",INDEX('Policy Characteristics'!J:J,MATCH($C1038,'Policy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427" t="str">
        <f>IF(ISBLANK(INDEX('Policy Characteristics'!K:K,MATCH($C1038,'Policy Characteristics'!$C:$C,0))),"",INDEX('Policy Characteristics'!K:K,MATCH($C1038,'Policy Characteristics'!$C:$C,0)))</f>
        <v>architectural-design.html#rnd</v>
      </c>
      <c r="R1038" s="427" t="str">
        <f>IF(ISBLANK(INDEX('Policy Characteristics'!L:L,MATCH($C1038,'Policy Characteristics'!$C:$C,0))),"",INDEX('Policy Characteristics'!L:L,MATCH($C1038,'Policy Characteristics'!$C:$C,0)))</f>
        <v>research-and-development.html</v>
      </c>
    </row>
    <row r="1039" spans="1:18" x14ac:dyDescent="0.75">
      <c r="A1039" s="427" t="str">
        <f>IF(ISBLANK(INDEX('Policy Characteristics'!A:A,MATCH($C1039,'Policy Characteristics'!$C:$C,0))),"",INDEX('Policy Characteristics'!A:A,MATCH($C1039,'Policy Characteristics'!$C:$C,0)))</f>
        <v>Research and Development</v>
      </c>
      <c r="B1039" s="427" t="str">
        <f>IF(ISBLANK(INDEX('Policy Characteristics'!B:B,MATCH($C1039,'Policy Characteristics'!$C:$C,0))),"",INDEX('Policy Characteristics'!B:B,MATCH($C1039,'Policy Characteristics'!$C:$C,0)))</f>
        <v>Capital Cost Reduction</v>
      </c>
      <c r="C1039" s="431" t="str">
        <f t="shared" si="60"/>
        <v>RnD Industry Capital Cost Perc Reduction</v>
      </c>
      <c r="D1039" s="211" t="s">
        <v>3256</v>
      </c>
      <c r="E1039" s="53"/>
      <c r="F1039" s="9" t="s">
        <v>3293</v>
      </c>
      <c r="G1039" s="53"/>
      <c r="H1039" s="54">
        <v>1466</v>
      </c>
      <c r="I1039" s="53" t="s">
        <v>45</v>
      </c>
      <c r="J1039" s="429" t="str">
        <f>IF(ISBLANK(INDEX('Policy Characteristics'!D:D,MATCH($C1039,'Policy Characteristics'!$C:$C,0))),"",INDEX('Policy Characteristics'!D:D,MATCH($C1039,'Policy Characteristics'!$C:$C,0)))</f>
        <v>R&amp;D Capital Cost Reductions</v>
      </c>
      <c r="K1039" s="427" t="str">
        <f>IF(ISBLANK(INDEX('Policy Characteristics'!E:E,MATCH($C1039,'Policy Characteristics'!$C:$C,0))),"",INDEX('Policy Characteristics'!E:E,MATCH($C1039,'Policy Characteristics'!$C:$C,0)))</f>
        <v>RnD industry capital cost reduction</v>
      </c>
      <c r="L1039" s="450">
        <f>IF(ISBLANK(INDEX('Policy Characteristics'!F:F,MATCH($C1039,'Policy Characteristics'!$C:$C,0))),"",INDEX('Policy Characteristics'!F:F,MATCH($C1039,'Policy Characteristics'!$C:$C,0)))</f>
        <v>0</v>
      </c>
      <c r="M1039" s="450">
        <f>IF(ISBLANK(INDEX('Policy Characteristics'!G:G,MATCH($C1039,'Policy Characteristics'!$C:$C,0))),"",INDEX('Policy Characteristics'!G:G,MATCH($C1039,'Policy Characteristics'!$C:$C,0)))</f>
        <v>0.4</v>
      </c>
      <c r="N1039" s="450">
        <f>IF(ISBLANK(INDEX('Policy Characteristics'!H:H,MATCH($C1039,'Policy Characteristics'!$C:$C,0))),"",INDEX('Policy Characteristics'!H:H,MATCH($C1039,'Policy Characteristics'!$C:$C,0)))</f>
        <v>0.01</v>
      </c>
      <c r="O1039" s="427" t="str">
        <f>IF(ISBLANK(INDEX('Policy Characteristics'!I:I,MATCH($C1039,'Policy Characteristics'!$C:$C,0))),"",INDEX('Policy Characteristics'!I:I,MATCH($C1039,'Policy Characteristics'!$C:$C,0)))</f>
        <v>% reduction in cost</v>
      </c>
      <c r="P1039" s="427" t="str">
        <f>IF(ISBLANK(INDEX('Policy Characteristics'!J:J,MATCH($C1039,'Policy Characteristics'!$C:$C,0))),"",INDEX('Policy Characteristics'!J:J,MATCH($C1039,'Policy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427" t="str">
        <f>IF(ISBLANK(INDEX('Policy Characteristics'!K:K,MATCH($C1039,'Policy Characteristics'!$C:$C,0))),"",INDEX('Policy Characteristics'!K:K,MATCH($C1039,'Policy Characteristics'!$C:$C,0)))</f>
        <v>architectural-design.html#rnd</v>
      </c>
      <c r="R1039" s="427" t="str">
        <f>IF(ISBLANK(INDEX('Policy Characteristics'!L:L,MATCH($C1039,'Policy Characteristics'!$C:$C,0))),"",INDEX('Policy Characteristics'!L:L,MATCH($C1039,'Policy Characteristics'!$C:$C,0)))</f>
        <v>research-and-development.html</v>
      </c>
    </row>
    <row r="1040" spans="1:18" x14ac:dyDescent="0.75">
      <c r="A1040" s="427" t="str">
        <f>IF(ISBLANK(INDEX('Policy Characteristics'!A:A,MATCH($C1040,'Policy Characteristics'!$C:$C,0))),"",INDEX('Policy Characteristics'!A:A,MATCH($C1040,'Policy Characteristics'!$C:$C,0)))</f>
        <v>Research and Development</v>
      </c>
      <c r="B1040" s="427" t="str">
        <f>IF(ISBLANK(INDEX('Policy Characteristics'!B:B,MATCH($C1040,'Policy Characteristics'!$C:$C,0))),"",INDEX('Policy Characteristics'!B:B,MATCH($C1040,'Policy Characteristics'!$C:$C,0)))</f>
        <v>Capital Cost Reduction</v>
      </c>
      <c r="C1040" s="431" t="str">
        <f t="shared" si="60"/>
        <v>RnD Industry Capital Cost Perc Reduction</v>
      </c>
      <c r="D1040" s="211" t="s">
        <v>3257</v>
      </c>
      <c r="E1040" s="53"/>
      <c r="F1040" s="9" t="s">
        <v>3294</v>
      </c>
      <c r="G1040" s="53"/>
      <c r="H1040" s="54">
        <v>1467</v>
      </c>
      <c r="I1040" s="53" t="s">
        <v>45</v>
      </c>
      <c r="J1040" s="429" t="str">
        <f>IF(ISBLANK(INDEX('Policy Characteristics'!D:D,MATCH($C1040,'Policy Characteristics'!$C:$C,0))),"",INDEX('Policy Characteristics'!D:D,MATCH($C1040,'Policy Characteristics'!$C:$C,0)))</f>
        <v>R&amp;D Capital Cost Reductions</v>
      </c>
      <c r="K1040" s="427" t="str">
        <f>IF(ISBLANK(INDEX('Policy Characteristics'!E:E,MATCH($C1040,'Policy Characteristics'!$C:$C,0))),"",INDEX('Policy Characteristics'!E:E,MATCH($C1040,'Policy Characteristics'!$C:$C,0)))</f>
        <v>RnD industry capital cost reduction</v>
      </c>
      <c r="L1040" s="450">
        <f>IF(ISBLANK(INDEX('Policy Characteristics'!F:F,MATCH($C1040,'Policy Characteristics'!$C:$C,0))),"",INDEX('Policy Characteristics'!F:F,MATCH($C1040,'Policy Characteristics'!$C:$C,0)))</f>
        <v>0</v>
      </c>
      <c r="M1040" s="450">
        <f>IF(ISBLANK(INDEX('Policy Characteristics'!G:G,MATCH($C1040,'Policy Characteristics'!$C:$C,0))),"",INDEX('Policy Characteristics'!G:G,MATCH($C1040,'Policy Characteristics'!$C:$C,0)))</f>
        <v>0.4</v>
      </c>
      <c r="N1040" s="450">
        <f>IF(ISBLANK(INDEX('Policy Characteristics'!H:H,MATCH($C1040,'Policy Characteristics'!$C:$C,0))),"",INDEX('Policy Characteristics'!H:H,MATCH($C1040,'Policy Characteristics'!$C:$C,0)))</f>
        <v>0.01</v>
      </c>
      <c r="O1040" s="427" t="str">
        <f>IF(ISBLANK(INDEX('Policy Characteristics'!I:I,MATCH($C1040,'Policy Characteristics'!$C:$C,0))),"",INDEX('Policy Characteristics'!I:I,MATCH($C1040,'Policy Characteristics'!$C:$C,0)))</f>
        <v>% reduction in cost</v>
      </c>
      <c r="P1040" s="427" t="str">
        <f>IF(ISBLANK(INDEX('Policy Characteristics'!J:J,MATCH($C1040,'Policy Characteristics'!$C:$C,0))),"",INDEX('Policy Characteristics'!J:J,MATCH($C1040,'Policy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427" t="str">
        <f>IF(ISBLANK(INDEX('Policy Characteristics'!K:K,MATCH($C1040,'Policy Characteristics'!$C:$C,0))),"",INDEX('Policy Characteristics'!K:K,MATCH($C1040,'Policy Characteristics'!$C:$C,0)))</f>
        <v>architectural-design.html#rnd</v>
      </c>
      <c r="R1040" s="427" t="str">
        <f>IF(ISBLANK(INDEX('Policy Characteristics'!L:L,MATCH($C1040,'Policy Characteristics'!$C:$C,0))),"",INDEX('Policy Characteristics'!L:L,MATCH($C1040,'Policy Characteristics'!$C:$C,0)))</f>
        <v>research-and-development.html</v>
      </c>
    </row>
    <row r="1041" spans="1:18" x14ac:dyDescent="0.75">
      <c r="A1041" s="427" t="str">
        <f>IF(ISBLANK(INDEX('Policy Characteristics'!A:A,MATCH($C1041,'Policy Characteristics'!$C:$C,0))),"",INDEX('Policy Characteristics'!A:A,MATCH($C1041,'Policy Characteristics'!$C:$C,0)))</f>
        <v>Research and Development</v>
      </c>
      <c r="B1041" s="427" t="str">
        <f>IF(ISBLANK(INDEX('Policy Characteristics'!B:B,MATCH($C1041,'Policy Characteristics'!$C:$C,0))),"",INDEX('Policy Characteristics'!B:B,MATCH($C1041,'Policy Characteristics'!$C:$C,0)))</f>
        <v>Capital Cost Reduction</v>
      </c>
      <c r="C1041" s="431" t="str">
        <f t="shared" si="60"/>
        <v>RnD Industry Capital Cost Perc Reduction</v>
      </c>
      <c r="D1041" s="211" t="s">
        <v>3258</v>
      </c>
      <c r="E1041" s="53"/>
      <c r="F1041" s="9" t="s">
        <v>3295</v>
      </c>
      <c r="G1041" s="53"/>
      <c r="H1041" s="54">
        <v>1468</v>
      </c>
      <c r="I1041" s="53" t="s">
        <v>45</v>
      </c>
      <c r="J1041" s="429" t="str">
        <f>IF(ISBLANK(INDEX('Policy Characteristics'!D:D,MATCH($C1041,'Policy Characteristics'!$C:$C,0))),"",INDEX('Policy Characteristics'!D:D,MATCH($C1041,'Policy Characteristics'!$C:$C,0)))</f>
        <v>R&amp;D Capital Cost Reductions</v>
      </c>
      <c r="K1041" s="427" t="str">
        <f>IF(ISBLANK(INDEX('Policy Characteristics'!E:E,MATCH($C1041,'Policy Characteristics'!$C:$C,0))),"",INDEX('Policy Characteristics'!E:E,MATCH($C1041,'Policy Characteristics'!$C:$C,0)))</f>
        <v>RnD industry capital cost reduction</v>
      </c>
      <c r="L1041" s="450">
        <f>IF(ISBLANK(INDEX('Policy Characteristics'!F:F,MATCH($C1041,'Policy Characteristics'!$C:$C,0))),"",INDEX('Policy Characteristics'!F:F,MATCH($C1041,'Policy Characteristics'!$C:$C,0)))</f>
        <v>0</v>
      </c>
      <c r="M1041" s="450">
        <f>IF(ISBLANK(INDEX('Policy Characteristics'!G:G,MATCH($C1041,'Policy Characteristics'!$C:$C,0))),"",INDEX('Policy Characteristics'!G:G,MATCH($C1041,'Policy Characteristics'!$C:$C,0)))</f>
        <v>0.4</v>
      </c>
      <c r="N1041" s="450">
        <f>IF(ISBLANK(INDEX('Policy Characteristics'!H:H,MATCH($C1041,'Policy Characteristics'!$C:$C,0))),"",INDEX('Policy Characteristics'!H:H,MATCH($C1041,'Policy Characteristics'!$C:$C,0)))</f>
        <v>0.01</v>
      </c>
      <c r="O1041" s="427" t="str">
        <f>IF(ISBLANK(INDEX('Policy Characteristics'!I:I,MATCH($C1041,'Policy Characteristics'!$C:$C,0))),"",INDEX('Policy Characteristics'!I:I,MATCH($C1041,'Policy Characteristics'!$C:$C,0)))</f>
        <v>% reduction in cost</v>
      </c>
      <c r="P1041" s="427" t="str">
        <f>IF(ISBLANK(INDEX('Policy Characteristics'!J:J,MATCH($C1041,'Policy Characteristics'!$C:$C,0))),"",INDEX('Policy Characteristics'!J:J,MATCH($C1041,'Policy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427" t="str">
        <f>IF(ISBLANK(INDEX('Policy Characteristics'!K:K,MATCH($C1041,'Policy Characteristics'!$C:$C,0))),"",INDEX('Policy Characteristics'!K:K,MATCH($C1041,'Policy Characteristics'!$C:$C,0)))</f>
        <v>architectural-design.html#rnd</v>
      </c>
      <c r="R1041" s="427" t="str">
        <f>IF(ISBLANK(INDEX('Policy Characteristics'!L:L,MATCH($C1041,'Policy Characteristics'!$C:$C,0))),"",INDEX('Policy Characteristics'!L:L,MATCH($C1041,'Policy Characteristics'!$C:$C,0)))</f>
        <v>research-and-development.html</v>
      </c>
    </row>
    <row r="1042" spans="1:18" x14ac:dyDescent="0.75">
      <c r="A1042" s="427" t="str">
        <f>IF(ISBLANK(INDEX('Policy Characteristics'!A:A,MATCH($C1042,'Policy Characteristics'!$C:$C,0))),"",INDEX('Policy Characteristics'!A:A,MATCH($C1042,'Policy Characteristics'!$C:$C,0)))</f>
        <v>Research and Development</v>
      </c>
      <c r="B1042" s="427" t="str">
        <f>IF(ISBLANK(INDEX('Policy Characteristics'!B:B,MATCH($C1042,'Policy Characteristics'!$C:$C,0))),"",INDEX('Policy Characteristics'!B:B,MATCH($C1042,'Policy Characteristics'!$C:$C,0)))</f>
        <v>Capital Cost Reduction</v>
      </c>
      <c r="C1042" s="431" t="str">
        <f t="shared" si="60"/>
        <v>RnD Industry Capital Cost Perc Reduction</v>
      </c>
      <c r="D1042" s="211" t="s">
        <v>3259</v>
      </c>
      <c r="E1042" s="53"/>
      <c r="F1042" s="9" t="s">
        <v>3296</v>
      </c>
      <c r="G1042" s="53"/>
      <c r="H1042" s="54">
        <v>1469</v>
      </c>
      <c r="I1042" s="53" t="s">
        <v>45</v>
      </c>
      <c r="J1042" s="429" t="str">
        <f>IF(ISBLANK(INDEX('Policy Characteristics'!D:D,MATCH($C1042,'Policy Characteristics'!$C:$C,0))),"",INDEX('Policy Characteristics'!D:D,MATCH($C1042,'Policy Characteristics'!$C:$C,0)))</f>
        <v>R&amp;D Capital Cost Reductions</v>
      </c>
      <c r="K1042" s="427" t="str">
        <f>IF(ISBLANK(INDEX('Policy Characteristics'!E:E,MATCH($C1042,'Policy Characteristics'!$C:$C,0))),"",INDEX('Policy Characteristics'!E:E,MATCH($C1042,'Policy Characteristics'!$C:$C,0)))</f>
        <v>RnD industry capital cost reduction</v>
      </c>
      <c r="L1042" s="450">
        <f>IF(ISBLANK(INDEX('Policy Characteristics'!F:F,MATCH($C1042,'Policy Characteristics'!$C:$C,0))),"",INDEX('Policy Characteristics'!F:F,MATCH($C1042,'Policy Characteristics'!$C:$C,0)))</f>
        <v>0</v>
      </c>
      <c r="M1042" s="450">
        <f>IF(ISBLANK(INDEX('Policy Characteristics'!G:G,MATCH($C1042,'Policy Characteristics'!$C:$C,0))),"",INDEX('Policy Characteristics'!G:G,MATCH($C1042,'Policy Characteristics'!$C:$C,0)))</f>
        <v>0.4</v>
      </c>
      <c r="N1042" s="450">
        <f>IF(ISBLANK(INDEX('Policy Characteristics'!H:H,MATCH($C1042,'Policy Characteristics'!$C:$C,0))),"",INDEX('Policy Characteristics'!H:H,MATCH($C1042,'Policy Characteristics'!$C:$C,0)))</f>
        <v>0.01</v>
      </c>
      <c r="O1042" s="427" t="str">
        <f>IF(ISBLANK(INDEX('Policy Characteristics'!I:I,MATCH($C1042,'Policy Characteristics'!$C:$C,0))),"",INDEX('Policy Characteristics'!I:I,MATCH($C1042,'Policy Characteristics'!$C:$C,0)))</f>
        <v>% reduction in cost</v>
      </c>
      <c r="P1042" s="427" t="str">
        <f>IF(ISBLANK(INDEX('Policy Characteristics'!J:J,MATCH($C1042,'Policy Characteristics'!$C:$C,0))),"",INDEX('Policy Characteristics'!J:J,MATCH($C1042,'Policy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427" t="str">
        <f>IF(ISBLANK(INDEX('Policy Characteristics'!K:K,MATCH($C1042,'Policy Characteristics'!$C:$C,0))),"",INDEX('Policy Characteristics'!K:K,MATCH($C1042,'Policy Characteristics'!$C:$C,0)))</f>
        <v>architectural-design.html#rnd</v>
      </c>
      <c r="R1042" s="427" t="str">
        <f>IF(ISBLANK(INDEX('Policy Characteristics'!L:L,MATCH($C1042,'Policy Characteristics'!$C:$C,0))),"",INDEX('Policy Characteristics'!L:L,MATCH($C1042,'Policy Characteristics'!$C:$C,0)))</f>
        <v>research-and-development.html</v>
      </c>
    </row>
    <row r="1043" spans="1:18" x14ac:dyDescent="0.75">
      <c r="A1043" s="427" t="str">
        <f>IF(ISBLANK(INDEX('Policy Characteristics'!A:A,MATCH($C1043,'Policy Characteristics'!$C:$C,0))),"",INDEX('Policy Characteristics'!A:A,MATCH($C1043,'Policy Characteristics'!$C:$C,0)))</f>
        <v>Research and Development</v>
      </c>
      <c r="B1043" s="427" t="str">
        <f>IF(ISBLANK(INDEX('Policy Characteristics'!B:B,MATCH($C1043,'Policy Characteristics'!$C:$C,0))),"",INDEX('Policy Characteristics'!B:B,MATCH($C1043,'Policy Characteristics'!$C:$C,0)))</f>
        <v>Capital Cost Reduction</v>
      </c>
      <c r="C1043" s="431" t="str">
        <f t="shared" si="60"/>
        <v>RnD Industry Capital Cost Perc Reduction</v>
      </c>
      <c r="D1043" s="211" t="s">
        <v>3260</v>
      </c>
      <c r="E1043" s="53"/>
      <c r="F1043" s="9" t="s">
        <v>3297</v>
      </c>
      <c r="G1043" s="53"/>
      <c r="H1043" s="54">
        <v>1470</v>
      </c>
      <c r="I1043" s="53" t="s">
        <v>45</v>
      </c>
      <c r="J1043" s="429" t="str">
        <f>IF(ISBLANK(INDEX('Policy Characteristics'!D:D,MATCH($C1043,'Policy Characteristics'!$C:$C,0))),"",INDEX('Policy Characteristics'!D:D,MATCH($C1043,'Policy Characteristics'!$C:$C,0)))</f>
        <v>R&amp;D Capital Cost Reductions</v>
      </c>
      <c r="K1043" s="427" t="str">
        <f>IF(ISBLANK(INDEX('Policy Characteristics'!E:E,MATCH($C1043,'Policy Characteristics'!$C:$C,0))),"",INDEX('Policy Characteristics'!E:E,MATCH($C1043,'Policy Characteristics'!$C:$C,0)))</f>
        <v>RnD industry capital cost reduction</v>
      </c>
      <c r="L1043" s="450">
        <f>IF(ISBLANK(INDEX('Policy Characteristics'!F:F,MATCH($C1043,'Policy Characteristics'!$C:$C,0))),"",INDEX('Policy Characteristics'!F:F,MATCH($C1043,'Policy Characteristics'!$C:$C,0)))</f>
        <v>0</v>
      </c>
      <c r="M1043" s="450">
        <f>IF(ISBLANK(INDEX('Policy Characteristics'!G:G,MATCH($C1043,'Policy Characteristics'!$C:$C,0))),"",INDEX('Policy Characteristics'!G:G,MATCH($C1043,'Policy Characteristics'!$C:$C,0)))</f>
        <v>0.4</v>
      </c>
      <c r="N1043" s="450">
        <f>IF(ISBLANK(INDEX('Policy Characteristics'!H:H,MATCH($C1043,'Policy Characteristics'!$C:$C,0))),"",INDEX('Policy Characteristics'!H:H,MATCH($C1043,'Policy Characteristics'!$C:$C,0)))</f>
        <v>0.01</v>
      </c>
      <c r="O1043" s="427" t="str">
        <f>IF(ISBLANK(INDEX('Policy Characteristics'!I:I,MATCH($C1043,'Policy Characteristics'!$C:$C,0))),"",INDEX('Policy Characteristics'!I:I,MATCH($C1043,'Policy Characteristics'!$C:$C,0)))</f>
        <v>% reduction in cost</v>
      </c>
      <c r="P1043" s="427"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427" t="str">
        <f>IF(ISBLANK(INDEX('Policy Characteristics'!K:K,MATCH($C1043,'Policy Characteristics'!$C:$C,0))),"",INDEX('Policy Characteristics'!K:K,MATCH($C1043,'Policy Characteristics'!$C:$C,0)))</f>
        <v>architectural-design.html#rnd</v>
      </c>
      <c r="R1043" s="427" t="str">
        <f>IF(ISBLANK(INDEX('Policy Characteristics'!L:L,MATCH($C1043,'Policy Characteristics'!$C:$C,0))),"",INDEX('Policy Characteristics'!L:L,MATCH($C1043,'Policy Characteristics'!$C:$C,0)))</f>
        <v>research-and-development.html</v>
      </c>
    </row>
    <row r="1044" spans="1:18" x14ac:dyDescent="0.75">
      <c r="A1044" s="427" t="str">
        <f>IF(ISBLANK(INDEX('Policy Characteristics'!A:A,MATCH($C1044,'Policy Characteristics'!$C:$C,0))),"",INDEX('Policy Characteristics'!A:A,MATCH($C1044,'Policy Characteristics'!$C:$C,0)))</f>
        <v>Research and Development</v>
      </c>
      <c r="B1044" s="427" t="str">
        <f>IF(ISBLANK(INDEX('Policy Characteristics'!B:B,MATCH($C1044,'Policy Characteristics'!$C:$C,0))),"",INDEX('Policy Characteristics'!B:B,MATCH($C1044,'Policy Characteristics'!$C:$C,0)))</f>
        <v>Capital Cost Reduction</v>
      </c>
      <c r="C1044" s="431" t="str">
        <f t="shared" si="60"/>
        <v>RnD Industry Capital Cost Perc Reduction</v>
      </c>
      <c r="D1044" s="211" t="s">
        <v>3261</v>
      </c>
      <c r="E1044" s="53"/>
      <c r="F1044" s="9" t="s">
        <v>346</v>
      </c>
      <c r="G1044" s="53"/>
      <c r="H1044" s="54">
        <v>1471</v>
      </c>
      <c r="I1044" s="53" t="s">
        <v>45</v>
      </c>
      <c r="J1044" s="429" t="str">
        <f>IF(ISBLANK(INDEX('Policy Characteristics'!D:D,MATCH($C1044,'Policy Characteristics'!$C:$C,0))),"",INDEX('Policy Characteristics'!D:D,MATCH($C1044,'Policy Characteristics'!$C:$C,0)))</f>
        <v>R&amp;D Capital Cost Reductions</v>
      </c>
      <c r="K1044" s="427" t="str">
        <f>IF(ISBLANK(INDEX('Policy Characteristics'!E:E,MATCH($C1044,'Policy Characteristics'!$C:$C,0))),"",INDEX('Policy Characteristics'!E:E,MATCH($C1044,'Policy Characteristics'!$C:$C,0)))</f>
        <v>RnD industry capital cost reduction</v>
      </c>
      <c r="L1044" s="450">
        <f>IF(ISBLANK(INDEX('Policy Characteristics'!F:F,MATCH($C1044,'Policy Characteristics'!$C:$C,0))),"",INDEX('Policy Characteristics'!F:F,MATCH($C1044,'Policy Characteristics'!$C:$C,0)))</f>
        <v>0</v>
      </c>
      <c r="M1044" s="450">
        <f>IF(ISBLANK(INDEX('Policy Characteristics'!G:G,MATCH($C1044,'Policy Characteristics'!$C:$C,0))),"",INDEX('Policy Characteristics'!G:G,MATCH($C1044,'Policy Characteristics'!$C:$C,0)))</f>
        <v>0.4</v>
      </c>
      <c r="N1044" s="450">
        <f>IF(ISBLANK(INDEX('Policy Characteristics'!H:H,MATCH($C1044,'Policy Characteristics'!$C:$C,0))),"",INDEX('Policy Characteristics'!H:H,MATCH($C1044,'Policy Characteristics'!$C:$C,0)))</f>
        <v>0.01</v>
      </c>
      <c r="O1044" s="427" t="str">
        <f>IF(ISBLANK(INDEX('Policy Characteristics'!I:I,MATCH($C1044,'Policy Characteristics'!$C:$C,0))),"",INDEX('Policy Characteristics'!I:I,MATCH($C1044,'Policy Characteristics'!$C:$C,0)))</f>
        <v>% reduction in cost</v>
      </c>
      <c r="P1044" s="427"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427" t="str">
        <f>IF(ISBLANK(INDEX('Policy Characteristics'!K:K,MATCH($C1044,'Policy Characteristics'!$C:$C,0))),"",INDEX('Policy Characteristics'!K:K,MATCH($C1044,'Policy Characteristics'!$C:$C,0)))</f>
        <v>architectural-design.html#rnd</v>
      </c>
      <c r="R1044" s="427" t="str">
        <f>IF(ISBLANK(INDEX('Policy Characteristics'!L:L,MATCH($C1044,'Policy Characteristics'!$C:$C,0))),"",INDEX('Policy Characteristics'!L:L,MATCH($C1044,'Policy Characteristics'!$C:$C,0)))</f>
        <v>research-and-development.html</v>
      </c>
    </row>
    <row r="1045" spans="1:18" x14ac:dyDescent="0.75">
      <c r="A1045" s="427" t="str">
        <f>IF(ISBLANK(INDEX('Policy Characteristics'!A:A,MATCH($C1045,'Policy Characteristics'!$C:$C,0))),"",INDEX('Policy Characteristics'!A:A,MATCH($C1045,'Policy Characteristics'!$C:$C,0)))</f>
        <v>Research and Development</v>
      </c>
      <c r="B1045" s="427" t="str">
        <f>IF(ISBLANK(INDEX('Policy Characteristics'!B:B,MATCH($C1045,'Policy Characteristics'!$C:$C,0))),"",INDEX('Policy Characteristics'!B:B,MATCH($C1045,'Policy Characteristics'!$C:$C,0)))</f>
        <v>Capital Cost Reduction</v>
      </c>
      <c r="C1045" s="431" t="str">
        <f t="shared" si="60"/>
        <v>RnD Industry Capital Cost Perc Reduction</v>
      </c>
      <c r="D1045" s="211" t="s">
        <v>3262</v>
      </c>
      <c r="E1045" s="53"/>
      <c r="F1045" s="9" t="s">
        <v>3298</v>
      </c>
      <c r="G1045" s="53"/>
      <c r="H1045" s="54">
        <v>1472</v>
      </c>
      <c r="I1045" s="53" t="s">
        <v>45</v>
      </c>
      <c r="J1045" s="429" t="str">
        <f>IF(ISBLANK(INDEX('Policy Characteristics'!D:D,MATCH($C1045,'Policy Characteristics'!$C:$C,0))),"",INDEX('Policy Characteristics'!D:D,MATCH($C1045,'Policy Characteristics'!$C:$C,0)))</f>
        <v>R&amp;D Capital Cost Reductions</v>
      </c>
      <c r="K1045" s="427" t="str">
        <f>IF(ISBLANK(INDEX('Policy Characteristics'!E:E,MATCH($C1045,'Policy Characteristics'!$C:$C,0))),"",INDEX('Policy Characteristics'!E:E,MATCH($C1045,'Policy Characteristics'!$C:$C,0)))</f>
        <v>RnD industry capital cost reduction</v>
      </c>
      <c r="L1045" s="450">
        <f>IF(ISBLANK(INDEX('Policy Characteristics'!F:F,MATCH($C1045,'Policy Characteristics'!$C:$C,0))),"",INDEX('Policy Characteristics'!F:F,MATCH($C1045,'Policy Characteristics'!$C:$C,0)))</f>
        <v>0</v>
      </c>
      <c r="M1045" s="450">
        <f>IF(ISBLANK(INDEX('Policy Characteristics'!G:G,MATCH($C1045,'Policy Characteristics'!$C:$C,0))),"",INDEX('Policy Characteristics'!G:G,MATCH($C1045,'Policy Characteristics'!$C:$C,0)))</f>
        <v>0.4</v>
      </c>
      <c r="N1045" s="450">
        <f>IF(ISBLANK(INDEX('Policy Characteristics'!H:H,MATCH($C1045,'Policy Characteristics'!$C:$C,0))),"",INDEX('Policy Characteristics'!H:H,MATCH($C1045,'Policy Characteristics'!$C:$C,0)))</f>
        <v>0.01</v>
      </c>
      <c r="O1045" s="427" t="str">
        <f>IF(ISBLANK(INDEX('Policy Characteristics'!I:I,MATCH($C1045,'Policy Characteristics'!$C:$C,0))),"",INDEX('Policy Characteristics'!I:I,MATCH($C1045,'Policy Characteristics'!$C:$C,0)))</f>
        <v>% reduction in cost</v>
      </c>
      <c r="P1045" s="427"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427" t="str">
        <f>IF(ISBLANK(INDEX('Policy Characteristics'!K:K,MATCH($C1045,'Policy Characteristics'!$C:$C,0))),"",INDEX('Policy Characteristics'!K:K,MATCH($C1045,'Policy Characteristics'!$C:$C,0)))</f>
        <v>architectural-design.html#rnd</v>
      </c>
      <c r="R1045" s="427" t="str">
        <f>IF(ISBLANK(INDEX('Policy Characteristics'!L:L,MATCH($C1045,'Policy Characteristics'!$C:$C,0))),"",INDEX('Policy Characteristics'!L:L,MATCH($C1045,'Policy Characteristics'!$C:$C,0)))</f>
        <v>research-and-development.html</v>
      </c>
    </row>
    <row r="1046" spans="1:18" x14ac:dyDescent="0.75">
      <c r="A1046" s="427" t="str">
        <f>IF(ISBLANK(INDEX('Policy Characteristics'!A:A,MATCH($C1046,'Policy Characteristics'!$C:$C,0))),"",INDEX('Policy Characteristics'!A:A,MATCH($C1046,'Policy Characteristics'!$C:$C,0)))</f>
        <v>Research and Development</v>
      </c>
      <c r="B1046" s="427" t="str">
        <f>IF(ISBLANK(INDEX('Policy Characteristics'!B:B,MATCH($C1046,'Policy Characteristics'!$C:$C,0))),"",INDEX('Policy Characteristics'!B:B,MATCH($C1046,'Policy Characteristics'!$C:$C,0)))</f>
        <v>Capital Cost Reduction</v>
      </c>
      <c r="C1046" s="431" t="str">
        <f t="shared" si="60"/>
        <v>RnD Industry Capital Cost Perc Reduction</v>
      </c>
      <c r="D1046" s="211" t="s">
        <v>3263</v>
      </c>
      <c r="E1046" s="53"/>
      <c r="F1046" s="9" t="s">
        <v>3299</v>
      </c>
      <c r="G1046" s="53"/>
      <c r="H1046" s="54">
        <v>1473</v>
      </c>
      <c r="I1046" s="53" t="s">
        <v>45</v>
      </c>
      <c r="J1046" s="429" t="str">
        <f>IF(ISBLANK(INDEX('Policy Characteristics'!D:D,MATCH($C1046,'Policy Characteristics'!$C:$C,0))),"",INDEX('Policy Characteristics'!D:D,MATCH($C1046,'Policy Characteristics'!$C:$C,0)))</f>
        <v>R&amp;D Capital Cost Reductions</v>
      </c>
      <c r="K1046" s="427" t="str">
        <f>IF(ISBLANK(INDEX('Policy Characteristics'!E:E,MATCH($C1046,'Policy Characteristics'!$C:$C,0))),"",INDEX('Policy Characteristics'!E:E,MATCH($C1046,'Policy Characteristics'!$C:$C,0)))</f>
        <v>RnD industry capital cost reduction</v>
      </c>
      <c r="L1046" s="450">
        <f>IF(ISBLANK(INDEX('Policy Characteristics'!F:F,MATCH($C1046,'Policy Characteristics'!$C:$C,0))),"",INDEX('Policy Characteristics'!F:F,MATCH($C1046,'Policy Characteristics'!$C:$C,0)))</f>
        <v>0</v>
      </c>
      <c r="M1046" s="450">
        <f>IF(ISBLANK(INDEX('Policy Characteristics'!G:G,MATCH($C1046,'Policy Characteristics'!$C:$C,0))),"",INDEX('Policy Characteristics'!G:G,MATCH($C1046,'Policy Characteristics'!$C:$C,0)))</f>
        <v>0.4</v>
      </c>
      <c r="N1046" s="450">
        <f>IF(ISBLANK(INDEX('Policy Characteristics'!H:H,MATCH($C1046,'Policy Characteristics'!$C:$C,0))),"",INDEX('Policy Characteristics'!H:H,MATCH($C1046,'Policy Characteristics'!$C:$C,0)))</f>
        <v>0.01</v>
      </c>
      <c r="O1046" s="427" t="str">
        <f>IF(ISBLANK(INDEX('Policy Characteristics'!I:I,MATCH($C1046,'Policy Characteristics'!$C:$C,0))),"",INDEX('Policy Characteristics'!I:I,MATCH($C1046,'Policy Characteristics'!$C:$C,0)))</f>
        <v>% reduction in cost</v>
      </c>
      <c r="P1046" s="427"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427" t="str">
        <f>IF(ISBLANK(INDEX('Policy Characteristics'!K:K,MATCH($C1046,'Policy Characteristics'!$C:$C,0))),"",INDEX('Policy Characteristics'!K:K,MATCH($C1046,'Policy Characteristics'!$C:$C,0)))</f>
        <v>architectural-design.html#rnd</v>
      </c>
      <c r="R1046" s="427" t="str">
        <f>IF(ISBLANK(INDEX('Policy Characteristics'!L:L,MATCH($C1046,'Policy Characteristics'!$C:$C,0))),"",INDEX('Policy Characteristics'!L:L,MATCH($C1046,'Policy Characteristics'!$C:$C,0)))</f>
        <v>research-and-development.html</v>
      </c>
    </row>
    <row r="1047" spans="1:18" x14ac:dyDescent="0.75">
      <c r="A1047" s="427" t="str">
        <f>IF(ISBLANK(INDEX('Policy Characteristics'!A:A,MATCH($C1047,'Policy Characteristics'!$C:$C,0))),"",INDEX('Policy Characteristics'!A:A,MATCH($C1047,'Policy Characteristics'!$C:$C,0)))</f>
        <v>Research and Development</v>
      </c>
      <c r="B1047" s="427" t="str">
        <f>IF(ISBLANK(INDEX('Policy Characteristics'!B:B,MATCH($C1047,'Policy Characteristics'!$C:$C,0))),"",INDEX('Policy Characteristics'!B:B,MATCH($C1047,'Policy Characteristics'!$C:$C,0)))</f>
        <v>Capital Cost Reduction</v>
      </c>
      <c r="C1047" s="431" t="str">
        <f t="shared" si="60"/>
        <v>RnD Industry Capital Cost Perc Reduction</v>
      </c>
      <c r="D1047" s="211" t="s">
        <v>3264</v>
      </c>
      <c r="E1047" s="53"/>
      <c r="F1047" s="9" t="s">
        <v>3300</v>
      </c>
      <c r="G1047" s="53"/>
      <c r="H1047" s="54">
        <v>1474</v>
      </c>
      <c r="I1047" s="53" t="s">
        <v>45</v>
      </c>
      <c r="J1047" s="429" t="str">
        <f>IF(ISBLANK(INDEX('Policy Characteristics'!D:D,MATCH($C1047,'Policy Characteristics'!$C:$C,0))),"",INDEX('Policy Characteristics'!D:D,MATCH($C1047,'Policy Characteristics'!$C:$C,0)))</f>
        <v>R&amp;D Capital Cost Reductions</v>
      </c>
      <c r="K1047" s="427" t="str">
        <f>IF(ISBLANK(INDEX('Policy Characteristics'!E:E,MATCH($C1047,'Policy Characteristics'!$C:$C,0))),"",INDEX('Policy Characteristics'!E:E,MATCH($C1047,'Policy Characteristics'!$C:$C,0)))</f>
        <v>RnD industry capital cost reduction</v>
      </c>
      <c r="L1047" s="450">
        <f>IF(ISBLANK(INDEX('Policy Characteristics'!F:F,MATCH($C1047,'Policy Characteristics'!$C:$C,0))),"",INDEX('Policy Characteristics'!F:F,MATCH($C1047,'Policy Characteristics'!$C:$C,0)))</f>
        <v>0</v>
      </c>
      <c r="M1047" s="450">
        <f>IF(ISBLANK(INDEX('Policy Characteristics'!G:G,MATCH($C1047,'Policy Characteristics'!$C:$C,0))),"",INDEX('Policy Characteristics'!G:G,MATCH($C1047,'Policy Characteristics'!$C:$C,0)))</f>
        <v>0.4</v>
      </c>
      <c r="N1047" s="450">
        <f>IF(ISBLANK(INDEX('Policy Characteristics'!H:H,MATCH($C1047,'Policy Characteristics'!$C:$C,0))),"",INDEX('Policy Characteristics'!H:H,MATCH($C1047,'Policy Characteristics'!$C:$C,0)))</f>
        <v>0.01</v>
      </c>
      <c r="O1047" s="427" t="str">
        <f>IF(ISBLANK(INDEX('Policy Characteristics'!I:I,MATCH($C1047,'Policy Characteristics'!$C:$C,0))),"",INDEX('Policy Characteristics'!I:I,MATCH($C1047,'Policy Characteristics'!$C:$C,0)))</f>
        <v>% reduction in cost</v>
      </c>
      <c r="P1047" s="427"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427" t="str">
        <f>IF(ISBLANK(INDEX('Policy Characteristics'!K:K,MATCH($C1047,'Policy Characteristics'!$C:$C,0))),"",INDEX('Policy Characteristics'!K:K,MATCH($C1047,'Policy Characteristics'!$C:$C,0)))</f>
        <v>architectural-design.html#rnd</v>
      </c>
      <c r="R1047" s="427" t="str">
        <f>IF(ISBLANK(INDEX('Policy Characteristics'!L:L,MATCH($C1047,'Policy Characteristics'!$C:$C,0))),"",INDEX('Policy Characteristics'!L:L,MATCH($C1047,'Policy Characteristics'!$C:$C,0)))</f>
        <v>research-and-development.html</v>
      </c>
    </row>
    <row r="1048" spans="1:18" x14ac:dyDescent="0.75">
      <c r="A1048" s="427" t="str">
        <f>IF(ISBLANK(INDEX('Policy Characteristics'!A:A,MATCH($C1048,'Policy Characteristics'!$C:$C,0))),"",INDEX('Policy Characteristics'!A:A,MATCH($C1048,'Policy Characteristics'!$C:$C,0)))</f>
        <v>Research and Development</v>
      </c>
      <c r="B1048" s="427" t="str">
        <f>IF(ISBLANK(INDEX('Policy Characteristics'!B:B,MATCH($C1048,'Policy Characteristics'!$C:$C,0))),"",INDEX('Policy Characteristics'!B:B,MATCH($C1048,'Policy Characteristics'!$C:$C,0)))</f>
        <v>Capital Cost Reduction</v>
      </c>
      <c r="C1048" s="431" t="str">
        <f t="shared" si="60"/>
        <v>RnD Industry Capital Cost Perc Reduction</v>
      </c>
      <c r="D1048" s="211" t="s">
        <v>3265</v>
      </c>
      <c r="E1048" s="53"/>
      <c r="F1048" s="9" t="s">
        <v>345</v>
      </c>
      <c r="G1048" s="53"/>
      <c r="H1048" s="54">
        <v>1475</v>
      </c>
      <c r="I1048" s="53" t="s">
        <v>45</v>
      </c>
      <c r="J1048" s="429" t="str">
        <f>IF(ISBLANK(INDEX('Policy Characteristics'!D:D,MATCH($C1048,'Policy Characteristics'!$C:$C,0))),"",INDEX('Policy Characteristics'!D:D,MATCH($C1048,'Policy Characteristics'!$C:$C,0)))</f>
        <v>R&amp;D Capital Cost Reductions</v>
      </c>
      <c r="K1048" s="427" t="str">
        <f>IF(ISBLANK(INDEX('Policy Characteristics'!E:E,MATCH($C1048,'Policy Characteristics'!$C:$C,0))),"",INDEX('Policy Characteristics'!E:E,MATCH($C1048,'Policy Characteristics'!$C:$C,0)))</f>
        <v>RnD industry capital cost reduction</v>
      </c>
      <c r="L1048" s="450">
        <f>IF(ISBLANK(INDEX('Policy Characteristics'!F:F,MATCH($C1048,'Policy Characteristics'!$C:$C,0))),"",INDEX('Policy Characteristics'!F:F,MATCH($C1048,'Policy Characteristics'!$C:$C,0)))</f>
        <v>0</v>
      </c>
      <c r="M1048" s="450">
        <f>IF(ISBLANK(INDEX('Policy Characteristics'!G:G,MATCH($C1048,'Policy Characteristics'!$C:$C,0))),"",INDEX('Policy Characteristics'!G:G,MATCH($C1048,'Policy Characteristics'!$C:$C,0)))</f>
        <v>0.4</v>
      </c>
      <c r="N1048" s="450">
        <f>IF(ISBLANK(INDEX('Policy Characteristics'!H:H,MATCH($C1048,'Policy Characteristics'!$C:$C,0))),"",INDEX('Policy Characteristics'!H:H,MATCH($C1048,'Policy Characteristics'!$C:$C,0)))</f>
        <v>0.01</v>
      </c>
      <c r="O1048" s="427" t="str">
        <f>IF(ISBLANK(INDEX('Policy Characteristics'!I:I,MATCH($C1048,'Policy Characteristics'!$C:$C,0))),"",INDEX('Policy Characteristics'!I:I,MATCH($C1048,'Policy Characteristics'!$C:$C,0)))</f>
        <v>% reduction in cost</v>
      </c>
      <c r="P1048" s="427"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427" t="str">
        <f>IF(ISBLANK(INDEX('Policy Characteristics'!K:K,MATCH($C1048,'Policy Characteristics'!$C:$C,0))),"",INDEX('Policy Characteristics'!K:K,MATCH($C1048,'Policy Characteristics'!$C:$C,0)))</f>
        <v>architectural-design.html#rnd</v>
      </c>
      <c r="R1048" s="427" t="str">
        <f>IF(ISBLANK(INDEX('Policy Characteristics'!L:L,MATCH($C1048,'Policy Characteristics'!$C:$C,0))),"",INDEX('Policy Characteristics'!L:L,MATCH($C1048,'Policy Characteristics'!$C:$C,0)))</f>
        <v>research-and-development.html</v>
      </c>
    </row>
    <row r="1049" spans="1:18" x14ac:dyDescent="0.75">
      <c r="A1049" s="427" t="str">
        <f>IF(ISBLANK(INDEX('Policy Characteristics'!A:A,MATCH($C1049,'Policy Characteristics'!$C:$C,0))),"",INDEX('Policy Characteristics'!A:A,MATCH($C1049,'Policy Characteristics'!$C:$C,0)))</f>
        <v>Research and Development</v>
      </c>
      <c r="B1049" s="427" t="str">
        <f>IF(ISBLANK(INDEX('Policy Characteristics'!B:B,MATCH($C1049,'Policy Characteristics'!$C:$C,0))),"",INDEX('Policy Characteristics'!B:B,MATCH($C1049,'Policy Characteristics'!$C:$C,0)))</f>
        <v>Capital Cost Reduction</v>
      </c>
      <c r="C1049" s="431" t="str">
        <f t="shared" si="60"/>
        <v>RnD Industry Capital Cost Perc Reduction</v>
      </c>
      <c r="D1049" s="211" t="s">
        <v>3266</v>
      </c>
      <c r="E1049" s="53"/>
      <c r="F1049" s="9" t="s">
        <v>3301</v>
      </c>
      <c r="G1049" s="53"/>
      <c r="H1049" s="54">
        <v>1476</v>
      </c>
      <c r="I1049" s="53" t="s">
        <v>45</v>
      </c>
      <c r="J1049" s="429" t="str">
        <f>IF(ISBLANK(INDEX('Policy Characteristics'!D:D,MATCH($C1049,'Policy Characteristics'!$C:$C,0))),"",INDEX('Policy Characteristics'!D:D,MATCH($C1049,'Policy Characteristics'!$C:$C,0)))</f>
        <v>R&amp;D Capital Cost Reductions</v>
      </c>
      <c r="K1049" s="427" t="str">
        <f>IF(ISBLANK(INDEX('Policy Characteristics'!E:E,MATCH($C1049,'Policy Characteristics'!$C:$C,0))),"",INDEX('Policy Characteristics'!E:E,MATCH($C1049,'Policy Characteristics'!$C:$C,0)))</f>
        <v>RnD industry capital cost reduction</v>
      </c>
      <c r="L1049" s="450">
        <f>IF(ISBLANK(INDEX('Policy Characteristics'!F:F,MATCH($C1049,'Policy Characteristics'!$C:$C,0))),"",INDEX('Policy Characteristics'!F:F,MATCH($C1049,'Policy Characteristics'!$C:$C,0)))</f>
        <v>0</v>
      </c>
      <c r="M1049" s="450">
        <f>IF(ISBLANK(INDEX('Policy Characteristics'!G:G,MATCH($C1049,'Policy Characteristics'!$C:$C,0))),"",INDEX('Policy Characteristics'!G:G,MATCH($C1049,'Policy Characteristics'!$C:$C,0)))</f>
        <v>0.4</v>
      </c>
      <c r="N1049" s="450">
        <f>IF(ISBLANK(INDEX('Policy Characteristics'!H:H,MATCH($C1049,'Policy Characteristics'!$C:$C,0))),"",INDEX('Policy Characteristics'!H:H,MATCH($C1049,'Policy Characteristics'!$C:$C,0)))</f>
        <v>0.01</v>
      </c>
      <c r="O1049" s="427" t="str">
        <f>IF(ISBLANK(INDEX('Policy Characteristics'!I:I,MATCH($C1049,'Policy Characteristics'!$C:$C,0))),"",INDEX('Policy Characteristics'!I:I,MATCH($C1049,'Policy Characteristics'!$C:$C,0)))</f>
        <v>% reduction in cost</v>
      </c>
      <c r="P1049" s="427"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427" t="str">
        <f>IF(ISBLANK(INDEX('Policy Characteristics'!K:K,MATCH($C1049,'Policy Characteristics'!$C:$C,0))),"",INDEX('Policy Characteristics'!K:K,MATCH($C1049,'Policy Characteristics'!$C:$C,0)))</f>
        <v>architectural-design.html#rnd</v>
      </c>
      <c r="R1049" s="427" t="str">
        <f>IF(ISBLANK(INDEX('Policy Characteristics'!L:L,MATCH($C1049,'Policy Characteristics'!$C:$C,0))),"",INDEX('Policy Characteristics'!L:L,MATCH($C1049,'Policy Characteristics'!$C:$C,0)))</f>
        <v>research-and-development.html</v>
      </c>
    </row>
    <row r="1050" spans="1:18" ht="29.5" x14ac:dyDescent="0.75">
      <c r="A1050" s="427" t="str">
        <f>IF(ISBLANK(INDEX('Policy Characteristics'!A:A,MATCH($C1050,'Policy Characteristics'!$C:$C,0))),"",INDEX('Policy Characteristics'!A:A,MATCH($C1050,'Policy Characteristics'!$C:$C,0)))</f>
        <v>Research and Development</v>
      </c>
      <c r="B1050" s="427" t="str">
        <f>IF(ISBLANK(INDEX('Policy Characteristics'!B:B,MATCH($C1050,'Policy Characteristics'!$C:$C,0))),"",INDEX('Policy Characteristics'!B:B,MATCH($C1050,'Policy Characteristics'!$C:$C,0)))</f>
        <v>Capital Cost Reduction</v>
      </c>
      <c r="C1050" s="431" t="str">
        <f t="shared" si="60"/>
        <v>RnD Industry Capital Cost Perc Reduction</v>
      </c>
      <c r="D1050" s="211" t="s">
        <v>3267</v>
      </c>
      <c r="E1050" s="53"/>
      <c r="F1050" s="9" t="s">
        <v>3302</v>
      </c>
      <c r="G1050" s="53"/>
      <c r="H1050" s="54">
        <v>1477</v>
      </c>
      <c r="I1050" s="53" t="s">
        <v>45</v>
      </c>
      <c r="J1050" s="429" t="str">
        <f>IF(ISBLANK(INDEX('Policy Characteristics'!D:D,MATCH($C1050,'Policy Characteristics'!$C:$C,0))),"",INDEX('Policy Characteristics'!D:D,MATCH($C1050,'Policy Characteristics'!$C:$C,0)))</f>
        <v>R&amp;D Capital Cost Reductions</v>
      </c>
      <c r="K1050" s="427" t="str">
        <f>IF(ISBLANK(INDEX('Policy Characteristics'!E:E,MATCH($C1050,'Policy Characteristics'!$C:$C,0))),"",INDEX('Policy Characteristics'!E:E,MATCH($C1050,'Policy Characteristics'!$C:$C,0)))</f>
        <v>RnD industry capital cost reduction</v>
      </c>
      <c r="L1050" s="450">
        <f>IF(ISBLANK(INDEX('Policy Characteristics'!F:F,MATCH($C1050,'Policy Characteristics'!$C:$C,0))),"",INDEX('Policy Characteristics'!F:F,MATCH($C1050,'Policy Characteristics'!$C:$C,0)))</f>
        <v>0</v>
      </c>
      <c r="M1050" s="450">
        <f>IF(ISBLANK(INDEX('Policy Characteristics'!G:G,MATCH($C1050,'Policy Characteristics'!$C:$C,0))),"",INDEX('Policy Characteristics'!G:G,MATCH($C1050,'Policy Characteristics'!$C:$C,0)))</f>
        <v>0.4</v>
      </c>
      <c r="N1050" s="450">
        <f>IF(ISBLANK(INDEX('Policy Characteristics'!H:H,MATCH($C1050,'Policy Characteristics'!$C:$C,0))),"",INDEX('Policy Characteristics'!H:H,MATCH($C1050,'Policy Characteristics'!$C:$C,0)))</f>
        <v>0.01</v>
      </c>
      <c r="O1050" s="427" t="str">
        <f>IF(ISBLANK(INDEX('Policy Characteristics'!I:I,MATCH($C1050,'Policy Characteristics'!$C:$C,0))),"",INDEX('Policy Characteristics'!I:I,MATCH($C1050,'Policy Characteristics'!$C:$C,0)))</f>
        <v>% reduction in cost</v>
      </c>
      <c r="P1050" s="427"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427" t="str">
        <f>IF(ISBLANK(INDEX('Policy Characteristics'!K:K,MATCH($C1050,'Policy Characteristics'!$C:$C,0))),"",INDEX('Policy Characteristics'!K:K,MATCH($C1050,'Policy Characteristics'!$C:$C,0)))</f>
        <v>architectural-design.html#rnd</v>
      </c>
      <c r="R1050" s="427" t="str">
        <f>IF(ISBLANK(INDEX('Policy Characteristics'!L:L,MATCH($C1050,'Policy Characteristics'!$C:$C,0))),"",INDEX('Policy Characteristics'!L:L,MATCH($C1050,'Policy Characteristics'!$C:$C,0)))</f>
        <v>research-and-development.html</v>
      </c>
    </row>
    <row r="1051" spans="1:18" x14ac:dyDescent="0.75">
      <c r="A1051" s="427" t="str">
        <f>IF(ISBLANK(INDEX('Policy Characteristics'!A:A,MATCH($C1051,'Policy Characteristics'!$C:$C,0))),"",INDEX('Policy Characteristics'!A:A,MATCH($C1051,'Policy Characteristics'!$C:$C,0)))</f>
        <v>Research and Development</v>
      </c>
      <c r="B1051" s="427" t="str">
        <f>IF(ISBLANK(INDEX('Policy Characteristics'!B:B,MATCH($C1051,'Policy Characteristics'!$C:$C,0))),"",INDEX('Policy Characteristics'!B:B,MATCH($C1051,'Policy Characteristics'!$C:$C,0)))</f>
        <v>Capital Cost Reduction</v>
      </c>
      <c r="C1051" s="431" t="str">
        <f t="shared" si="60"/>
        <v>RnD Industry Capital Cost Perc Reduction</v>
      </c>
      <c r="D1051" s="211" t="s">
        <v>3268</v>
      </c>
      <c r="E1051" s="53"/>
      <c r="F1051" s="9" t="s">
        <v>3303</v>
      </c>
      <c r="G1051" s="53"/>
      <c r="H1051" s="54">
        <v>1478</v>
      </c>
      <c r="I1051" s="53" t="s">
        <v>45</v>
      </c>
      <c r="J1051" s="429" t="str">
        <f>IF(ISBLANK(INDEX('Policy Characteristics'!D:D,MATCH($C1051,'Policy Characteristics'!$C:$C,0))),"",INDEX('Policy Characteristics'!D:D,MATCH($C1051,'Policy Characteristics'!$C:$C,0)))</f>
        <v>R&amp;D Capital Cost Reductions</v>
      </c>
      <c r="K1051" s="427" t="str">
        <f>IF(ISBLANK(INDEX('Policy Characteristics'!E:E,MATCH($C1051,'Policy Characteristics'!$C:$C,0))),"",INDEX('Policy Characteristics'!E:E,MATCH($C1051,'Policy Characteristics'!$C:$C,0)))</f>
        <v>RnD industry capital cost reduction</v>
      </c>
      <c r="L1051" s="450">
        <f>IF(ISBLANK(INDEX('Policy Characteristics'!F:F,MATCH($C1051,'Policy Characteristics'!$C:$C,0))),"",INDEX('Policy Characteristics'!F:F,MATCH($C1051,'Policy Characteristics'!$C:$C,0)))</f>
        <v>0</v>
      </c>
      <c r="M1051" s="450">
        <f>IF(ISBLANK(INDEX('Policy Characteristics'!G:G,MATCH($C1051,'Policy Characteristics'!$C:$C,0))),"",INDEX('Policy Characteristics'!G:G,MATCH($C1051,'Policy Characteristics'!$C:$C,0)))</f>
        <v>0.4</v>
      </c>
      <c r="N1051" s="450">
        <f>IF(ISBLANK(INDEX('Policy Characteristics'!H:H,MATCH($C1051,'Policy Characteristics'!$C:$C,0))),"",INDEX('Policy Characteristics'!H:H,MATCH($C1051,'Policy Characteristics'!$C:$C,0)))</f>
        <v>0.01</v>
      </c>
      <c r="O1051" s="427" t="str">
        <f>IF(ISBLANK(INDEX('Policy Characteristics'!I:I,MATCH($C1051,'Policy Characteristics'!$C:$C,0))),"",INDEX('Policy Characteristics'!I:I,MATCH($C1051,'Policy Characteristics'!$C:$C,0)))</f>
        <v>% reduction in cost</v>
      </c>
      <c r="P1051" s="427"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427" t="str">
        <f>IF(ISBLANK(INDEX('Policy Characteristics'!K:K,MATCH($C1051,'Policy Characteristics'!$C:$C,0))),"",INDEX('Policy Characteristics'!K:K,MATCH($C1051,'Policy Characteristics'!$C:$C,0)))</f>
        <v>architectural-design.html#rnd</v>
      </c>
      <c r="R1051" s="427" t="str">
        <f>IF(ISBLANK(INDEX('Policy Characteristics'!L:L,MATCH($C1051,'Policy Characteristics'!$C:$C,0))),"",INDEX('Policy Characteristics'!L:L,MATCH($C1051,'Policy Characteristics'!$C:$C,0)))</f>
        <v>research-and-development.html</v>
      </c>
    </row>
    <row r="1052" spans="1:18" x14ac:dyDescent="0.75">
      <c r="A1052" s="427" t="str">
        <f>IF(ISBLANK(INDEX('Policy Characteristics'!A:A,MATCH($C1052,'Policy Characteristics'!$C:$C,0))),"",INDEX('Policy Characteristics'!A:A,MATCH($C1052,'Policy Characteristics'!$C:$C,0)))</f>
        <v>Research and Development</v>
      </c>
      <c r="B1052" s="427" t="str">
        <f>IF(ISBLANK(INDEX('Policy Characteristics'!B:B,MATCH($C1052,'Policy Characteristics'!$C:$C,0))),"",INDEX('Policy Characteristics'!B:B,MATCH($C1052,'Policy Characteristics'!$C:$C,0)))</f>
        <v>Capital Cost Reduction</v>
      </c>
      <c r="C1052" s="431" t="str">
        <f t="shared" si="60"/>
        <v>RnD Industry Capital Cost Perc Reduction</v>
      </c>
      <c r="D1052" s="211" t="s">
        <v>3269</v>
      </c>
      <c r="E1052" s="53"/>
      <c r="F1052" s="9" t="s">
        <v>3304</v>
      </c>
      <c r="G1052" s="53"/>
      <c r="H1052" s="54">
        <v>1479</v>
      </c>
      <c r="I1052" s="53" t="s">
        <v>45</v>
      </c>
      <c r="J1052" s="429" t="str">
        <f>IF(ISBLANK(INDEX('Policy Characteristics'!D:D,MATCH($C1052,'Policy Characteristics'!$C:$C,0))),"",INDEX('Policy Characteristics'!D:D,MATCH($C1052,'Policy Characteristics'!$C:$C,0)))</f>
        <v>R&amp;D Capital Cost Reductions</v>
      </c>
      <c r="K1052" s="427" t="str">
        <f>IF(ISBLANK(INDEX('Policy Characteristics'!E:E,MATCH($C1052,'Policy Characteristics'!$C:$C,0))),"",INDEX('Policy Characteristics'!E:E,MATCH($C1052,'Policy Characteristics'!$C:$C,0)))</f>
        <v>RnD industry capital cost reduction</v>
      </c>
      <c r="L1052" s="450">
        <f>IF(ISBLANK(INDEX('Policy Characteristics'!F:F,MATCH($C1052,'Policy Characteristics'!$C:$C,0))),"",INDEX('Policy Characteristics'!F:F,MATCH($C1052,'Policy Characteristics'!$C:$C,0)))</f>
        <v>0</v>
      </c>
      <c r="M1052" s="450">
        <f>IF(ISBLANK(INDEX('Policy Characteristics'!G:G,MATCH($C1052,'Policy Characteristics'!$C:$C,0))),"",INDEX('Policy Characteristics'!G:G,MATCH($C1052,'Policy Characteristics'!$C:$C,0)))</f>
        <v>0.4</v>
      </c>
      <c r="N1052" s="450">
        <f>IF(ISBLANK(INDEX('Policy Characteristics'!H:H,MATCH($C1052,'Policy Characteristics'!$C:$C,0))),"",INDEX('Policy Characteristics'!H:H,MATCH($C1052,'Policy Characteristics'!$C:$C,0)))</f>
        <v>0.01</v>
      </c>
      <c r="O1052" s="427" t="str">
        <f>IF(ISBLANK(INDEX('Policy Characteristics'!I:I,MATCH($C1052,'Policy Characteristics'!$C:$C,0))),"",INDEX('Policy Characteristics'!I:I,MATCH($C1052,'Policy Characteristics'!$C:$C,0)))</f>
        <v>% reduction in cost</v>
      </c>
      <c r="P1052" s="427"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427" t="str">
        <f>IF(ISBLANK(INDEX('Policy Characteristics'!K:K,MATCH($C1052,'Policy Characteristics'!$C:$C,0))),"",INDEX('Policy Characteristics'!K:K,MATCH($C1052,'Policy Characteristics'!$C:$C,0)))</f>
        <v>architectural-design.html#rnd</v>
      </c>
      <c r="R1052" s="427" t="str">
        <f>IF(ISBLANK(INDEX('Policy Characteristics'!L:L,MATCH($C1052,'Policy Characteristics'!$C:$C,0))),"",INDEX('Policy Characteristics'!L:L,MATCH($C1052,'Policy Characteristics'!$C:$C,0)))</f>
        <v>research-and-development.html</v>
      </c>
    </row>
    <row r="1053" spans="1:18" x14ac:dyDescent="0.75">
      <c r="A1053" s="427" t="str">
        <f>IF(ISBLANK(INDEX('Policy Characteristics'!A:A,MATCH($C1053,'Policy Characteristics'!$C:$C,0))),"",INDEX('Policy Characteristics'!A:A,MATCH($C1053,'Policy Characteristics'!$C:$C,0)))</f>
        <v>Research and Development</v>
      </c>
      <c r="B1053" s="427" t="str">
        <f>IF(ISBLANK(INDEX('Policy Characteristics'!B:B,MATCH($C1053,'Policy Characteristics'!$C:$C,0))),"",INDEX('Policy Characteristics'!B:B,MATCH($C1053,'Policy Characteristics'!$C:$C,0)))</f>
        <v>Capital Cost Reduction</v>
      </c>
      <c r="C1053" s="431" t="str">
        <f t="shared" si="60"/>
        <v>RnD Industry Capital Cost Perc Reduction</v>
      </c>
      <c r="D1053" s="211" t="s">
        <v>3270</v>
      </c>
      <c r="E1053" s="53"/>
      <c r="F1053" s="9" t="s">
        <v>3305</v>
      </c>
      <c r="G1053" s="53"/>
      <c r="H1053" s="54">
        <v>1480</v>
      </c>
      <c r="I1053" s="53" t="s">
        <v>45</v>
      </c>
      <c r="J1053" s="429" t="str">
        <f>IF(ISBLANK(INDEX('Policy Characteristics'!D:D,MATCH($C1053,'Policy Characteristics'!$C:$C,0))),"",INDEX('Policy Characteristics'!D:D,MATCH($C1053,'Policy Characteristics'!$C:$C,0)))</f>
        <v>R&amp;D Capital Cost Reductions</v>
      </c>
      <c r="K1053" s="427" t="str">
        <f>IF(ISBLANK(INDEX('Policy Characteristics'!E:E,MATCH($C1053,'Policy Characteristics'!$C:$C,0))),"",INDEX('Policy Characteristics'!E:E,MATCH($C1053,'Policy Characteristics'!$C:$C,0)))</f>
        <v>RnD industry capital cost reduction</v>
      </c>
      <c r="L1053" s="450">
        <f>IF(ISBLANK(INDEX('Policy Characteristics'!F:F,MATCH($C1053,'Policy Characteristics'!$C:$C,0))),"",INDEX('Policy Characteristics'!F:F,MATCH($C1053,'Policy Characteristics'!$C:$C,0)))</f>
        <v>0</v>
      </c>
      <c r="M1053" s="450">
        <f>IF(ISBLANK(INDEX('Policy Characteristics'!G:G,MATCH($C1053,'Policy Characteristics'!$C:$C,0))),"",INDEX('Policy Characteristics'!G:G,MATCH($C1053,'Policy Characteristics'!$C:$C,0)))</f>
        <v>0.4</v>
      </c>
      <c r="N1053" s="450">
        <f>IF(ISBLANK(INDEX('Policy Characteristics'!H:H,MATCH($C1053,'Policy Characteristics'!$C:$C,0))),"",INDEX('Policy Characteristics'!H:H,MATCH($C1053,'Policy Characteristics'!$C:$C,0)))</f>
        <v>0.01</v>
      </c>
      <c r="O1053" s="427" t="str">
        <f>IF(ISBLANK(INDEX('Policy Characteristics'!I:I,MATCH($C1053,'Policy Characteristics'!$C:$C,0))),"",INDEX('Policy Characteristics'!I:I,MATCH($C1053,'Policy Characteristics'!$C:$C,0)))</f>
        <v>% reduction in cost</v>
      </c>
      <c r="P1053" s="427"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427" t="str">
        <f>IF(ISBLANK(INDEX('Policy Characteristics'!K:K,MATCH($C1053,'Policy Characteristics'!$C:$C,0))),"",INDEX('Policy Characteristics'!K:K,MATCH($C1053,'Policy Characteristics'!$C:$C,0)))</f>
        <v>architectural-design.html#rnd</v>
      </c>
      <c r="R1053" s="427" t="str">
        <f>IF(ISBLANK(INDEX('Policy Characteristics'!L:L,MATCH($C1053,'Policy Characteristics'!$C:$C,0))),"",INDEX('Policy Characteristics'!L:L,MATCH($C1053,'Policy Characteristics'!$C:$C,0)))</f>
        <v>research-and-development.html</v>
      </c>
    </row>
    <row r="1054" spans="1:18" x14ac:dyDescent="0.75">
      <c r="A1054" s="427" t="str">
        <f>IF(ISBLANK(INDEX('Policy Characteristics'!A:A,MATCH($C1054,'Policy Characteristics'!$C:$C,0))),"",INDEX('Policy Characteristics'!A:A,MATCH($C1054,'Policy Characteristics'!$C:$C,0)))</f>
        <v>Research and Development</v>
      </c>
      <c r="B1054" s="427" t="str">
        <f>IF(ISBLANK(INDEX('Policy Characteristics'!B:B,MATCH($C1054,'Policy Characteristics'!$C:$C,0))),"",INDEX('Policy Characteristics'!B:B,MATCH($C1054,'Policy Characteristics'!$C:$C,0)))</f>
        <v>Capital Cost Reduction</v>
      </c>
      <c r="C1054" s="431" t="str">
        <f t="shared" si="60"/>
        <v>RnD Industry Capital Cost Perc Reduction</v>
      </c>
      <c r="D1054" s="211" t="s">
        <v>3271</v>
      </c>
      <c r="E1054" s="53"/>
      <c r="F1054" s="9" t="s">
        <v>3306</v>
      </c>
      <c r="G1054" s="53"/>
      <c r="H1054" s="54">
        <v>1481</v>
      </c>
      <c r="I1054" s="53" t="s">
        <v>45</v>
      </c>
      <c r="J1054" s="429" t="str">
        <f>IF(ISBLANK(INDEX('Policy Characteristics'!D:D,MATCH($C1054,'Policy Characteristics'!$C:$C,0))),"",INDEX('Policy Characteristics'!D:D,MATCH($C1054,'Policy Characteristics'!$C:$C,0)))</f>
        <v>R&amp;D Capital Cost Reductions</v>
      </c>
      <c r="K1054" s="427" t="str">
        <f>IF(ISBLANK(INDEX('Policy Characteristics'!E:E,MATCH($C1054,'Policy Characteristics'!$C:$C,0))),"",INDEX('Policy Characteristics'!E:E,MATCH($C1054,'Policy Characteristics'!$C:$C,0)))</f>
        <v>RnD industry capital cost reduction</v>
      </c>
      <c r="L1054" s="450">
        <f>IF(ISBLANK(INDEX('Policy Characteristics'!F:F,MATCH($C1054,'Policy Characteristics'!$C:$C,0))),"",INDEX('Policy Characteristics'!F:F,MATCH($C1054,'Policy Characteristics'!$C:$C,0)))</f>
        <v>0</v>
      </c>
      <c r="M1054" s="450">
        <f>IF(ISBLANK(INDEX('Policy Characteristics'!G:G,MATCH($C1054,'Policy Characteristics'!$C:$C,0))),"",INDEX('Policy Characteristics'!G:G,MATCH($C1054,'Policy Characteristics'!$C:$C,0)))</f>
        <v>0.4</v>
      </c>
      <c r="N1054" s="450">
        <f>IF(ISBLANK(INDEX('Policy Characteristics'!H:H,MATCH($C1054,'Policy Characteristics'!$C:$C,0))),"",INDEX('Policy Characteristics'!H:H,MATCH($C1054,'Policy Characteristics'!$C:$C,0)))</f>
        <v>0.01</v>
      </c>
      <c r="O1054" s="427" t="str">
        <f>IF(ISBLANK(INDEX('Policy Characteristics'!I:I,MATCH($C1054,'Policy Characteristics'!$C:$C,0))),"",INDEX('Policy Characteristics'!I:I,MATCH($C1054,'Policy Characteristics'!$C:$C,0)))</f>
        <v>% reduction in cost</v>
      </c>
      <c r="P1054" s="427"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427" t="str">
        <f>IF(ISBLANK(INDEX('Policy Characteristics'!K:K,MATCH($C1054,'Policy Characteristics'!$C:$C,0))),"",INDEX('Policy Characteristics'!K:K,MATCH($C1054,'Policy Characteristics'!$C:$C,0)))</f>
        <v>architectural-design.html#rnd</v>
      </c>
      <c r="R1054" s="427" t="str">
        <f>IF(ISBLANK(INDEX('Policy Characteristics'!L:L,MATCH($C1054,'Policy Characteristics'!$C:$C,0))),"",INDEX('Policy Characteristics'!L:L,MATCH($C1054,'Policy Characteristics'!$C:$C,0)))</f>
        <v>research-and-development.html</v>
      </c>
    </row>
    <row r="1055" spans="1:18" x14ac:dyDescent="0.75">
      <c r="A1055" s="427" t="str">
        <f>IF(ISBLANK(INDEX('Policy Characteristics'!A:A,MATCH($C1055,'Policy Characteristics'!$C:$C,0))),"",INDEX('Policy Characteristics'!A:A,MATCH($C1055,'Policy Characteristics'!$C:$C,0)))</f>
        <v>Research and Development</v>
      </c>
      <c r="B1055" s="427" t="str">
        <f>IF(ISBLANK(INDEX('Policy Characteristics'!B:B,MATCH($C1055,'Policy Characteristics'!$C:$C,0))),"",INDEX('Policy Characteristics'!B:B,MATCH($C1055,'Policy Characteristics'!$C:$C,0)))</f>
        <v>Capital Cost Reduction</v>
      </c>
      <c r="C1055" s="431" t="str">
        <f t="shared" si="60"/>
        <v>RnD Industry Capital Cost Perc Reduction</v>
      </c>
      <c r="D1055" s="211" t="s">
        <v>3272</v>
      </c>
      <c r="E1055" s="53"/>
      <c r="F1055" s="9" t="s">
        <v>3307</v>
      </c>
      <c r="G1055" s="53"/>
      <c r="H1055" s="54">
        <v>1482</v>
      </c>
      <c r="I1055" s="53" t="s">
        <v>45</v>
      </c>
      <c r="J1055" s="429" t="str">
        <f>IF(ISBLANK(INDEX('Policy Characteristics'!D:D,MATCH($C1055,'Policy Characteristics'!$C:$C,0))),"",INDEX('Policy Characteristics'!D:D,MATCH($C1055,'Policy Characteristics'!$C:$C,0)))</f>
        <v>R&amp;D Capital Cost Reductions</v>
      </c>
      <c r="K1055" s="427" t="str">
        <f>IF(ISBLANK(INDEX('Policy Characteristics'!E:E,MATCH($C1055,'Policy Characteristics'!$C:$C,0))),"",INDEX('Policy Characteristics'!E:E,MATCH($C1055,'Policy Characteristics'!$C:$C,0)))</f>
        <v>RnD industry capital cost reduction</v>
      </c>
      <c r="L1055" s="450">
        <f>IF(ISBLANK(INDEX('Policy Characteristics'!F:F,MATCH($C1055,'Policy Characteristics'!$C:$C,0))),"",INDEX('Policy Characteristics'!F:F,MATCH($C1055,'Policy Characteristics'!$C:$C,0)))</f>
        <v>0</v>
      </c>
      <c r="M1055" s="450">
        <f>IF(ISBLANK(INDEX('Policy Characteristics'!G:G,MATCH($C1055,'Policy Characteristics'!$C:$C,0))),"",INDEX('Policy Characteristics'!G:G,MATCH($C1055,'Policy Characteristics'!$C:$C,0)))</f>
        <v>0.4</v>
      </c>
      <c r="N1055" s="450">
        <f>IF(ISBLANK(INDEX('Policy Characteristics'!H:H,MATCH($C1055,'Policy Characteristics'!$C:$C,0))),"",INDEX('Policy Characteristics'!H:H,MATCH($C1055,'Policy Characteristics'!$C:$C,0)))</f>
        <v>0.01</v>
      </c>
      <c r="O1055" s="427" t="str">
        <f>IF(ISBLANK(INDEX('Policy Characteristics'!I:I,MATCH($C1055,'Policy Characteristics'!$C:$C,0))),"",INDEX('Policy Characteristics'!I:I,MATCH($C1055,'Policy Characteristics'!$C:$C,0)))</f>
        <v>% reduction in cost</v>
      </c>
      <c r="P1055" s="427"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427" t="str">
        <f>IF(ISBLANK(INDEX('Policy Characteristics'!K:K,MATCH($C1055,'Policy Characteristics'!$C:$C,0))),"",INDEX('Policy Characteristics'!K:K,MATCH($C1055,'Policy Characteristics'!$C:$C,0)))</f>
        <v>architectural-design.html#rnd</v>
      </c>
      <c r="R1055" s="427" t="str">
        <f>IF(ISBLANK(INDEX('Policy Characteristics'!L:L,MATCH($C1055,'Policy Characteristics'!$C:$C,0))),"",INDEX('Policy Characteristics'!L:L,MATCH($C1055,'Policy Characteristics'!$C:$C,0)))</f>
        <v>research-and-development.html</v>
      </c>
    </row>
    <row r="1056" spans="1:18" x14ac:dyDescent="0.75">
      <c r="A1056" s="427" t="str">
        <f>IF(ISBLANK(INDEX('Policy Characteristics'!A:A,MATCH($C1056,'Policy Characteristics'!$C:$C,0))),"",INDEX('Policy Characteristics'!A:A,MATCH($C1056,'Policy Characteristics'!$C:$C,0)))</f>
        <v>Research and Development</v>
      </c>
      <c r="B1056" s="427" t="str">
        <f>IF(ISBLANK(INDEX('Policy Characteristics'!B:B,MATCH($C1056,'Policy Characteristics'!$C:$C,0))),"",INDEX('Policy Characteristics'!B:B,MATCH($C1056,'Policy Characteristics'!$C:$C,0)))</f>
        <v>Capital Cost Reduction</v>
      </c>
      <c r="C1056" s="431" t="str">
        <f t="shared" si="60"/>
        <v>RnD Industry Capital Cost Perc Reduction</v>
      </c>
      <c r="D1056" s="211" t="s">
        <v>3273</v>
      </c>
      <c r="E1056" s="53"/>
      <c r="F1056" s="9" t="s">
        <v>3308</v>
      </c>
      <c r="G1056" s="53"/>
      <c r="H1056" s="54">
        <v>1483</v>
      </c>
      <c r="I1056" s="53" t="s">
        <v>45</v>
      </c>
      <c r="J1056" s="429" t="str">
        <f>IF(ISBLANK(INDEX('Policy Characteristics'!D:D,MATCH($C1056,'Policy Characteristics'!$C:$C,0))),"",INDEX('Policy Characteristics'!D:D,MATCH($C1056,'Policy Characteristics'!$C:$C,0)))</f>
        <v>R&amp;D Capital Cost Reductions</v>
      </c>
      <c r="K1056" s="427" t="str">
        <f>IF(ISBLANK(INDEX('Policy Characteristics'!E:E,MATCH($C1056,'Policy Characteristics'!$C:$C,0))),"",INDEX('Policy Characteristics'!E:E,MATCH($C1056,'Policy Characteristics'!$C:$C,0)))</f>
        <v>RnD industry capital cost reduction</v>
      </c>
      <c r="L1056" s="450">
        <f>IF(ISBLANK(INDEX('Policy Characteristics'!F:F,MATCH($C1056,'Policy Characteristics'!$C:$C,0))),"",INDEX('Policy Characteristics'!F:F,MATCH($C1056,'Policy Characteristics'!$C:$C,0)))</f>
        <v>0</v>
      </c>
      <c r="M1056" s="450">
        <f>IF(ISBLANK(INDEX('Policy Characteristics'!G:G,MATCH($C1056,'Policy Characteristics'!$C:$C,0))),"",INDEX('Policy Characteristics'!G:G,MATCH($C1056,'Policy Characteristics'!$C:$C,0)))</f>
        <v>0.4</v>
      </c>
      <c r="N1056" s="450">
        <f>IF(ISBLANK(INDEX('Policy Characteristics'!H:H,MATCH($C1056,'Policy Characteristics'!$C:$C,0))),"",INDEX('Policy Characteristics'!H:H,MATCH($C1056,'Policy Characteristics'!$C:$C,0)))</f>
        <v>0.01</v>
      </c>
      <c r="O1056" s="427" t="str">
        <f>IF(ISBLANK(INDEX('Policy Characteristics'!I:I,MATCH($C1056,'Policy Characteristics'!$C:$C,0))),"",INDEX('Policy Characteristics'!I:I,MATCH($C1056,'Policy Characteristics'!$C:$C,0)))</f>
        <v>% reduction in cost</v>
      </c>
      <c r="P1056" s="427"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427" t="str">
        <f>IF(ISBLANK(INDEX('Policy Characteristics'!K:K,MATCH($C1056,'Policy Characteristics'!$C:$C,0))),"",INDEX('Policy Characteristics'!K:K,MATCH($C1056,'Policy Characteristics'!$C:$C,0)))</f>
        <v>architectural-design.html#rnd</v>
      </c>
      <c r="R1056" s="427" t="str">
        <f>IF(ISBLANK(INDEX('Policy Characteristics'!L:L,MATCH($C1056,'Policy Characteristics'!$C:$C,0))),"",INDEX('Policy Characteristics'!L:L,MATCH($C1056,'Policy Characteristics'!$C:$C,0)))</f>
        <v>research-and-development.html</v>
      </c>
    </row>
    <row r="1057" spans="1:18" x14ac:dyDescent="0.75">
      <c r="A1057" s="427" t="str">
        <f>IF(ISBLANK(INDEX('Policy Characteristics'!A:A,MATCH($C1057,'Policy Characteristics'!$C:$C,0))),"",INDEX('Policy Characteristics'!A:A,MATCH($C1057,'Policy Characteristics'!$C:$C,0)))</f>
        <v>Research and Development</v>
      </c>
      <c r="B1057" s="427" t="str">
        <f>IF(ISBLANK(INDEX('Policy Characteristics'!B:B,MATCH($C1057,'Policy Characteristics'!$C:$C,0))),"",INDEX('Policy Characteristics'!B:B,MATCH($C1057,'Policy Characteristics'!$C:$C,0)))</f>
        <v>Capital Cost Reduction</v>
      </c>
      <c r="C1057" s="431" t="str">
        <f t="shared" si="60"/>
        <v>RnD Industry Capital Cost Perc Reduction</v>
      </c>
      <c r="D1057" s="211" t="s">
        <v>3274</v>
      </c>
      <c r="E1057" s="53"/>
      <c r="F1057" s="9" t="s">
        <v>3309</v>
      </c>
      <c r="G1057" s="53"/>
      <c r="H1057" s="54">
        <v>1484</v>
      </c>
      <c r="I1057" s="53" t="s">
        <v>45</v>
      </c>
      <c r="J1057" s="429" t="str">
        <f>IF(ISBLANK(INDEX('Policy Characteristics'!D:D,MATCH($C1057,'Policy Characteristics'!$C:$C,0))),"",INDEX('Policy Characteristics'!D:D,MATCH($C1057,'Policy Characteristics'!$C:$C,0)))</f>
        <v>R&amp;D Capital Cost Reductions</v>
      </c>
      <c r="K1057" s="427" t="str">
        <f>IF(ISBLANK(INDEX('Policy Characteristics'!E:E,MATCH($C1057,'Policy Characteristics'!$C:$C,0))),"",INDEX('Policy Characteristics'!E:E,MATCH($C1057,'Policy Characteristics'!$C:$C,0)))</f>
        <v>RnD industry capital cost reduction</v>
      </c>
      <c r="L1057" s="450">
        <f>IF(ISBLANK(INDEX('Policy Characteristics'!F:F,MATCH($C1057,'Policy Characteristics'!$C:$C,0))),"",INDEX('Policy Characteristics'!F:F,MATCH($C1057,'Policy Characteristics'!$C:$C,0)))</f>
        <v>0</v>
      </c>
      <c r="M1057" s="450">
        <f>IF(ISBLANK(INDEX('Policy Characteristics'!G:G,MATCH($C1057,'Policy Characteristics'!$C:$C,0))),"",INDEX('Policy Characteristics'!G:G,MATCH($C1057,'Policy Characteristics'!$C:$C,0)))</f>
        <v>0.4</v>
      </c>
      <c r="N1057" s="450">
        <f>IF(ISBLANK(INDEX('Policy Characteristics'!H:H,MATCH($C1057,'Policy Characteristics'!$C:$C,0))),"",INDEX('Policy Characteristics'!H:H,MATCH($C1057,'Policy Characteristics'!$C:$C,0)))</f>
        <v>0.01</v>
      </c>
      <c r="O1057" s="427" t="str">
        <f>IF(ISBLANK(INDEX('Policy Characteristics'!I:I,MATCH($C1057,'Policy Characteristics'!$C:$C,0))),"",INDEX('Policy Characteristics'!I:I,MATCH($C1057,'Policy Characteristics'!$C:$C,0)))</f>
        <v>% reduction in cost</v>
      </c>
      <c r="P1057" s="427"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427" t="str">
        <f>IF(ISBLANK(INDEX('Policy Characteristics'!K:K,MATCH($C1057,'Policy Characteristics'!$C:$C,0))),"",INDEX('Policy Characteristics'!K:K,MATCH($C1057,'Policy Characteristics'!$C:$C,0)))</f>
        <v>architectural-design.html#rnd</v>
      </c>
      <c r="R1057" s="427" t="str">
        <f>IF(ISBLANK(INDEX('Policy Characteristics'!L:L,MATCH($C1057,'Policy Characteristics'!$C:$C,0))),"",INDEX('Policy Characteristics'!L:L,MATCH($C1057,'Policy Characteristics'!$C:$C,0)))</f>
        <v>research-and-development.html</v>
      </c>
    </row>
    <row r="1058" spans="1:18" x14ac:dyDescent="0.75">
      <c r="A1058" s="427" t="str">
        <f>IF(ISBLANK(INDEX('Policy Characteristics'!A:A,MATCH($C1058,'Policy Characteristics'!$C:$C,0))),"",INDEX('Policy Characteristics'!A:A,MATCH($C1058,'Policy Characteristics'!$C:$C,0)))</f>
        <v>Research and Development</v>
      </c>
      <c r="B1058" s="427" t="str">
        <f>IF(ISBLANK(INDEX('Policy Characteristics'!B:B,MATCH($C1058,'Policy Characteristics'!$C:$C,0))),"",INDEX('Policy Characteristics'!B:B,MATCH($C1058,'Policy Characteristics'!$C:$C,0)))</f>
        <v>Capital Cost Reduction</v>
      </c>
      <c r="C1058" s="431" t="str">
        <f t="shared" si="60"/>
        <v>RnD Industry Capital Cost Perc Reduction</v>
      </c>
      <c r="D1058" s="211" t="s">
        <v>3275</v>
      </c>
      <c r="E1058" s="53"/>
      <c r="F1058" s="9" t="s">
        <v>3310</v>
      </c>
      <c r="G1058" s="53"/>
      <c r="H1058" s="54">
        <v>1485</v>
      </c>
      <c r="I1058" s="53" t="s">
        <v>45</v>
      </c>
      <c r="J1058" s="429" t="str">
        <f>IF(ISBLANK(INDEX('Policy Characteristics'!D:D,MATCH($C1058,'Policy Characteristics'!$C:$C,0))),"",INDEX('Policy Characteristics'!D:D,MATCH($C1058,'Policy Characteristics'!$C:$C,0)))</f>
        <v>R&amp;D Capital Cost Reductions</v>
      </c>
      <c r="K1058" s="427" t="str">
        <f>IF(ISBLANK(INDEX('Policy Characteristics'!E:E,MATCH($C1058,'Policy Characteristics'!$C:$C,0))),"",INDEX('Policy Characteristics'!E:E,MATCH($C1058,'Policy Characteristics'!$C:$C,0)))</f>
        <v>RnD industry capital cost reduction</v>
      </c>
      <c r="L1058" s="450">
        <f>IF(ISBLANK(INDEX('Policy Characteristics'!F:F,MATCH($C1058,'Policy Characteristics'!$C:$C,0))),"",INDEX('Policy Characteristics'!F:F,MATCH($C1058,'Policy Characteristics'!$C:$C,0)))</f>
        <v>0</v>
      </c>
      <c r="M1058" s="450">
        <f>IF(ISBLANK(INDEX('Policy Characteristics'!G:G,MATCH($C1058,'Policy Characteristics'!$C:$C,0))),"",INDEX('Policy Characteristics'!G:G,MATCH($C1058,'Policy Characteristics'!$C:$C,0)))</f>
        <v>0.4</v>
      </c>
      <c r="N1058" s="450">
        <f>IF(ISBLANK(INDEX('Policy Characteristics'!H:H,MATCH($C1058,'Policy Characteristics'!$C:$C,0))),"",INDEX('Policy Characteristics'!H:H,MATCH($C1058,'Policy Characteristics'!$C:$C,0)))</f>
        <v>0.01</v>
      </c>
      <c r="O1058" s="427" t="str">
        <f>IF(ISBLANK(INDEX('Policy Characteristics'!I:I,MATCH($C1058,'Policy Characteristics'!$C:$C,0))),"",INDEX('Policy Characteristics'!I:I,MATCH($C1058,'Policy Characteristics'!$C:$C,0)))</f>
        <v>% reduction in cost</v>
      </c>
      <c r="P1058" s="427"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427" t="str">
        <f>IF(ISBLANK(INDEX('Policy Characteristics'!K:K,MATCH($C1058,'Policy Characteristics'!$C:$C,0))),"",INDEX('Policy Characteristics'!K:K,MATCH($C1058,'Policy Characteristics'!$C:$C,0)))</f>
        <v>architectural-design.html#rnd</v>
      </c>
      <c r="R1058" s="427" t="str">
        <f>IF(ISBLANK(INDEX('Policy Characteristics'!L:L,MATCH($C1058,'Policy Characteristics'!$C:$C,0))),"",INDEX('Policy Characteristics'!L:L,MATCH($C1058,'Policy Characteristics'!$C:$C,0)))</f>
        <v>research-and-development.html</v>
      </c>
    </row>
    <row r="1059" spans="1:18" x14ac:dyDescent="0.75">
      <c r="A1059" s="427" t="str">
        <f>IF(ISBLANK(INDEX('Policy Characteristics'!A:A,MATCH($C1059,'Policy Characteristics'!$C:$C,0))),"",INDEX('Policy Characteristics'!A:A,MATCH($C1059,'Policy Characteristics'!$C:$C,0)))</f>
        <v>Research and Development</v>
      </c>
      <c r="B1059" s="427" t="str">
        <f>IF(ISBLANK(INDEX('Policy Characteristics'!B:B,MATCH($C1059,'Policy Characteristics'!$C:$C,0))),"",INDEX('Policy Characteristics'!B:B,MATCH($C1059,'Policy Characteristics'!$C:$C,0)))</f>
        <v>Capital Cost Reduction</v>
      </c>
      <c r="C1059" s="431" t="str">
        <f t="shared" si="60"/>
        <v>RnD Industry Capital Cost Perc Reduction</v>
      </c>
      <c r="D1059" s="211" t="s">
        <v>3276</v>
      </c>
      <c r="E1059" s="53"/>
      <c r="F1059" s="9" t="s">
        <v>3311</v>
      </c>
      <c r="G1059" s="53"/>
      <c r="H1059" s="54">
        <v>1486</v>
      </c>
      <c r="I1059" s="53" t="s">
        <v>45</v>
      </c>
      <c r="J1059" s="429" t="str">
        <f>IF(ISBLANK(INDEX('Policy Characteristics'!D:D,MATCH($C1059,'Policy Characteristics'!$C:$C,0))),"",INDEX('Policy Characteristics'!D:D,MATCH($C1059,'Policy Characteristics'!$C:$C,0)))</f>
        <v>R&amp;D Capital Cost Reductions</v>
      </c>
      <c r="K1059" s="427" t="str">
        <f>IF(ISBLANK(INDEX('Policy Characteristics'!E:E,MATCH($C1059,'Policy Characteristics'!$C:$C,0))),"",INDEX('Policy Characteristics'!E:E,MATCH($C1059,'Policy Characteristics'!$C:$C,0)))</f>
        <v>RnD industry capital cost reduction</v>
      </c>
      <c r="L1059" s="450">
        <f>IF(ISBLANK(INDEX('Policy Characteristics'!F:F,MATCH($C1059,'Policy Characteristics'!$C:$C,0))),"",INDEX('Policy Characteristics'!F:F,MATCH($C1059,'Policy Characteristics'!$C:$C,0)))</f>
        <v>0</v>
      </c>
      <c r="M1059" s="450">
        <f>IF(ISBLANK(INDEX('Policy Characteristics'!G:G,MATCH($C1059,'Policy Characteristics'!$C:$C,0))),"",INDEX('Policy Characteristics'!G:G,MATCH($C1059,'Policy Characteristics'!$C:$C,0)))</f>
        <v>0.4</v>
      </c>
      <c r="N1059" s="450">
        <f>IF(ISBLANK(INDEX('Policy Characteristics'!H:H,MATCH($C1059,'Policy Characteristics'!$C:$C,0))),"",INDEX('Policy Characteristics'!H:H,MATCH($C1059,'Policy Characteristics'!$C:$C,0)))</f>
        <v>0.01</v>
      </c>
      <c r="O1059" s="427" t="str">
        <f>IF(ISBLANK(INDEX('Policy Characteristics'!I:I,MATCH($C1059,'Policy Characteristics'!$C:$C,0))),"",INDEX('Policy Characteristics'!I:I,MATCH($C1059,'Policy Characteristics'!$C:$C,0)))</f>
        <v>% reduction in cost</v>
      </c>
      <c r="P1059" s="427"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427" t="str">
        <f>IF(ISBLANK(INDEX('Policy Characteristics'!K:K,MATCH($C1059,'Policy Characteristics'!$C:$C,0))),"",INDEX('Policy Characteristics'!K:K,MATCH($C1059,'Policy Characteristics'!$C:$C,0)))</f>
        <v>architectural-design.html#rnd</v>
      </c>
      <c r="R1059" s="427" t="str">
        <f>IF(ISBLANK(INDEX('Policy Characteristics'!L:L,MATCH($C1059,'Policy Characteristics'!$C:$C,0))),"",INDEX('Policy Characteristics'!L:L,MATCH($C1059,'Policy Characteristics'!$C:$C,0)))</f>
        <v>research-and-development.html</v>
      </c>
    </row>
    <row r="1060" spans="1:18" x14ac:dyDescent="0.75">
      <c r="A1060" s="427" t="str">
        <f>IF(ISBLANK(INDEX('Policy Characteristics'!A:A,MATCH($C1060,'Policy Characteristics'!$C:$C,0))),"",INDEX('Policy Characteristics'!A:A,MATCH($C1060,'Policy Characteristics'!$C:$C,0)))</f>
        <v>Research and Development</v>
      </c>
      <c r="B1060" s="427" t="str">
        <f>IF(ISBLANK(INDEX('Policy Characteristics'!B:B,MATCH($C1060,'Policy Characteristics'!$C:$C,0))),"",INDEX('Policy Characteristics'!B:B,MATCH($C1060,'Policy Characteristics'!$C:$C,0)))</f>
        <v>Capital Cost Reduction</v>
      </c>
      <c r="C1060" s="430" t="s">
        <v>310</v>
      </c>
      <c r="D1060" s="53" t="s">
        <v>2306</v>
      </c>
      <c r="E1060" s="53"/>
      <c r="F1060" s="53" t="s">
        <v>494</v>
      </c>
      <c r="G1060" s="53"/>
      <c r="H1060" s="54">
        <v>108</v>
      </c>
      <c r="I1060" s="53" t="s">
        <v>45</v>
      </c>
      <c r="J1060" s="429" t="str">
        <f>IF(ISBLANK(INDEX('Policy Characteristics'!D:D,MATCH($C1060,'Policy Characteristics'!$C:$C,0))),"",INDEX('Policy Characteristics'!D:D,MATCH($C1060,'Policy Characteristics'!$C:$C,0)))</f>
        <v>R&amp;D Capital Cost Reductions</v>
      </c>
      <c r="K1060" s="427" t="str">
        <f>IF(ISBLANK(INDEX('Policy Characteristics'!E:E,MATCH($C1060,'Policy Characteristics'!$C:$C,0))),"",INDEX('Policy Characteristics'!E:E,MATCH($C1060,'Policy Characteristics'!$C:$C,0)))</f>
        <v>RnD transportation capital cost reduction</v>
      </c>
      <c r="L1060" s="450">
        <f>IF(ISBLANK(INDEX('Policy Characteristics'!F:F,MATCH($C1060,'Policy Characteristics'!$C:$C,0))),"",INDEX('Policy Characteristics'!F:F,MATCH($C1060,'Policy Characteristics'!$C:$C,0)))</f>
        <v>0</v>
      </c>
      <c r="M1060" s="450">
        <f>IF(ISBLANK(INDEX('Policy Characteristics'!G:G,MATCH($C1060,'Policy Characteristics'!$C:$C,0))),"",INDEX('Policy Characteristics'!G:G,MATCH($C1060,'Policy Characteristics'!$C:$C,0)))</f>
        <v>0.4</v>
      </c>
      <c r="N1060" s="450">
        <f>IF(ISBLANK(INDEX('Policy Characteristics'!H:H,MATCH($C1060,'Policy Characteristics'!$C:$C,0))),"",INDEX('Policy Characteristics'!H:H,MATCH($C1060,'Policy Characteristics'!$C:$C,0)))</f>
        <v>0.01</v>
      </c>
      <c r="O1060" s="427" t="str">
        <f>IF(ISBLANK(INDEX('Policy Characteristics'!I:I,MATCH($C1060,'Policy Characteristics'!$C:$C,0))),"",INDEX('Policy Characteristics'!I:I,MATCH($C1060,'Policy Characteristics'!$C:$C,0)))</f>
        <v>% reduction in cost</v>
      </c>
      <c r="P1060" s="427"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427" t="str">
        <f>IF(ISBLANK(INDEX('Policy Characteristics'!K:K,MATCH($C1060,'Policy Characteristics'!$C:$C,0))),"",INDEX('Policy Characteristics'!K:K,MATCH($C1060,'Policy Characteristics'!$C:$C,0)))</f>
        <v>architectural-design.html#rnd</v>
      </c>
      <c r="R1060" s="427" t="str">
        <f>IF(ISBLANK(INDEX('Policy Characteristics'!L:L,MATCH($C1060,'Policy Characteristics'!$C:$C,0))),"",INDEX('Policy Characteristics'!L:L,MATCH($C1060,'Policy Characteristics'!$C:$C,0)))</f>
        <v>research-and-development.html</v>
      </c>
    </row>
    <row r="1061" spans="1:18" x14ac:dyDescent="0.75">
      <c r="A1061" s="427" t="str">
        <f>IF(ISBLANK(INDEX('Policy Characteristics'!A:A,MATCH($C1061,'Policy Characteristics'!$C:$C,0))),"",INDEX('Policy Characteristics'!A:A,MATCH($C1061,'Policy Characteristics'!$C:$C,0)))</f>
        <v>Research and Development</v>
      </c>
      <c r="B1061" s="427" t="str">
        <f>IF(ISBLANK(INDEX('Policy Characteristics'!B:B,MATCH($C1061,'Policy Characteristics'!$C:$C,0))),"",INDEX('Policy Characteristics'!B:B,MATCH($C1061,'Policy Characteristics'!$C:$C,0)))</f>
        <v>Capital Cost Reduction</v>
      </c>
      <c r="C1061" s="431" t="str">
        <f t="shared" ref="C1061:C1066" si="61">C$1060</f>
        <v>RnD Transportation Capital Cost Perc Reduction</v>
      </c>
      <c r="D1061" s="53" t="s">
        <v>2307</v>
      </c>
      <c r="E1061" s="53"/>
      <c r="F1061" s="53" t="s">
        <v>495</v>
      </c>
      <c r="G1061" s="53"/>
      <c r="H1061" s="54">
        <v>109</v>
      </c>
      <c r="I1061" s="53" t="s">
        <v>45</v>
      </c>
      <c r="J1061" s="429" t="str">
        <f>IF(ISBLANK(INDEX('Policy Characteristics'!D:D,MATCH($C1061,'Policy Characteristics'!$C:$C,0))),"",INDEX('Policy Characteristics'!D:D,MATCH($C1061,'Policy Characteristics'!$C:$C,0)))</f>
        <v>R&amp;D Capital Cost Reductions</v>
      </c>
      <c r="K1061" s="427" t="str">
        <f>IF(ISBLANK(INDEX('Policy Characteristics'!E:E,MATCH($C1061,'Policy Characteristics'!$C:$C,0))),"",INDEX('Policy Characteristics'!E:E,MATCH($C1061,'Policy Characteristics'!$C:$C,0)))</f>
        <v>RnD transportation capital cost reduction</v>
      </c>
      <c r="L1061" s="450">
        <f>IF(ISBLANK(INDEX('Policy Characteristics'!F:F,MATCH($C1061,'Policy Characteristics'!$C:$C,0))),"",INDEX('Policy Characteristics'!F:F,MATCH($C1061,'Policy Characteristics'!$C:$C,0)))</f>
        <v>0</v>
      </c>
      <c r="M1061" s="450">
        <f>IF(ISBLANK(INDEX('Policy Characteristics'!G:G,MATCH($C1061,'Policy Characteristics'!$C:$C,0))),"",INDEX('Policy Characteristics'!G:G,MATCH($C1061,'Policy Characteristics'!$C:$C,0)))</f>
        <v>0.4</v>
      </c>
      <c r="N1061" s="450">
        <f>IF(ISBLANK(INDEX('Policy Characteristics'!H:H,MATCH($C1061,'Policy Characteristics'!$C:$C,0))),"",INDEX('Policy Characteristics'!H:H,MATCH($C1061,'Policy Characteristics'!$C:$C,0)))</f>
        <v>0.01</v>
      </c>
      <c r="O1061" s="427" t="str">
        <f>IF(ISBLANK(INDEX('Policy Characteristics'!I:I,MATCH($C1061,'Policy Characteristics'!$C:$C,0))),"",INDEX('Policy Characteristics'!I:I,MATCH($C1061,'Policy Characteristics'!$C:$C,0)))</f>
        <v>% reduction in cost</v>
      </c>
      <c r="P1061" s="427"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427" t="str">
        <f>IF(ISBLANK(INDEX('Policy Characteristics'!K:K,MATCH($C1061,'Policy Characteristics'!$C:$C,0))),"",INDEX('Policy Characteristics'!K:K,MATCH($C1061,'Policy Characteristics'!$C:$C,0)))</f>
        <v>architectural-design.html#rnd</v>
      </c>
      <c r="R1061" s="427" t="str">
        <f>IF(ISBLANK(INDEX('Policy Characteristics'!L:L,MATCH($C1061,'Policy Characteristics'!$C:$C,0))),"",INDEX('Policy Characteristics'!L:L,MATCH($C1061,'Policy Characteristics'!$C:$C,0)))</f>
        <v>research-and-development.html</v>
      </c>
    </row>
    <row r="1062" spans="1:18" x14ac:dyDescent="0.75">
      <c r="A1062" s="427" t="str">
        <f>IF(ISBLANK(INDEX('Policy Characteristics'!A:A,MATCH($C1062,'Policy Characteristics'!$C:$C,0))),"",INDEX('Policy Characteristics'!A:A,MATCH($C1062,'Policy Characteristics'!$C:$C,0)))</f>
        <v>Research and Development</v>
      </c>
      <c r="B1062" s="427" t="str">
        <f>IF(ISBLANK(INDEX('Policy Characteristics'!B:B,MATCH($C1062,'Policy Characteristics'!$C:$C,0))),"",INDEX('Policy Characteristics'!B:B,MATCH($C1062,'Policy Characteristics'!$C:$C,0)))</f>
        <v>Capital Cost Reduction</v>
      </c>
      <c r="C1062" s="431" t="str">
        <f t="shared" si="61"/>
        <v>RnD Transportation Capital Cost Perc Reduction</v>
      </c>
      <c r="D1062" s="53" t="s">
        <v>2308</v>
      </c>
      <c r="E1062" s="53"/>
      <c r="F1062" s="53" t="s">
        <v>496</v>
      </c>
      <c r="G1062" s="53"/>
      <c r="H1062" s="54">
        <v>110</v>
      </c>
      <c r="I1062" s="53" t="s">
        <v>45</v>
      </c>
      <c r="J1062" s="429" t="str">
        <f>IF(ISBLANK(INDEX('Policy Characteristics'!D:D,MATCH($C1062,'Policy Characteristics'!$C:$C,0))),"",INDEX('Policy Characteristics'!D:D,MATCH($C1062,'Policy Characteristics'!$C:$C,0)))</f>
        <v>R&amp;D Capital Cost Reductions</v>
      </c>
      <c r="K1062" s="427" t="str">
        <f>IF(ISBLANK(INDEX('Policy Characteristics'!E:E,MATCH($C1062,'Policy Characteristics'!$C:$C,0))),"",INDEX('Policy Characteristics'!E:E,MATCH($C1062,'Policy Characteristics'!$C:$C,0)))</f>
        <v>RnD transportation capital cost reduction</v>
      </c>
      <c r="L1062" s="450">
        <f>IF(ISBLANK(INDEX('Policy Characteristics'!F:F,MATCH($C1062,'Policy Characteristics'!$C:$C,0))),"",INDEX('Policy Characteristics'!F:F,MATCH($C1062,'Policy Characteristics'!$C:$C,0)))</f>
        <v>0</v>
      </c>
      <c r="M1062" s="450">
        <f>IF(ISBLANK(INDEX('Policy Characteristics'!G:G,MATCH($C1062,'Policy Characteristics'!$C:$C,0))),"",INDEX('Policy Characteristics'!G:G,MATCH($C1062,'Policy Characteristics'!$C:$C,0)))</f>
        <v>0.4</v>
      </c>
      <c r="N1062" s="450">
        <f>IF(ISBLANK(INDEX('Policy Characteristics'!H:H,MATCH($C1062,'Policy Characteristics'!$C:$C,0))),"",INDEX('Policy Characteristics'!H:H,MATCH($C1062,'Policy Characteristics'!$C:$C,0)))</f>
        <v>0.01</v>
      </c>
      <c r="O1062" s="427" t="str">
        <f>IF(ISBLANK(INDEX('Policy Characteristics'!I:I,MATCH($C1062,'Policy Characteristics'!$C:$C,0))),"",INDEX('Policy Characteristics'!I:I,MATCH($C1062,'Policy Characteristics'!$C:$C,0)))</f>
        <v>% reduction in cost</v>
      </c>
      <c r="P1062" s="427"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427" t="str">
        <f>IF(ISBLANK(INDEX('Policy Characteristics'!K:K,MATCH($C1062,'Policy Characteristics'!$C:$C,0))),"",INDEX('Policy Characteristics'!K:K,MATCH($C1062,'Policy Characteristics'!$C:$C,0)))</f>
        <v>architectural-design.html#rnd</v>
      </c>
      <c r="R1062" s="427" t="str">
        <f>IF(ISBLANK(INDEX('Policy Characteristics'!L:L,MATCH($C1062,'Policy Characteristics'!$C:$C,0))),"",INDEX('Policy Characteristics'!L:L,MATCH($C1062,'Policy Characteristics'!$C:$C,0)))</f>
        <v>research-and-development.html</v>
      </c>
    </row>
    <row r="1063" spans="1:18" x14ac:dyDescent="0.75">
      <c r="A1063" s="427" t="str">
        <f>IF(ISBLANK(INDEX('Policy Characteristics'!A:A,MATCH($C1063,'Policy Characteristics'!$C:$C,0))),"",INDEX('Policy Characteristics'!A:A,MATCH($C1063,'Policy Characteristics'!$C:$C,0)))</f>
        <v>Research and Development</v>
      </c>
      <c r="B1063" s="427" t="str">
        <f>IF(ISBLANK(INDEX('Policy Characteristics'!B:B,MATCH($C1063,'Policy Characteristics'!$C:$C,0))),"",INDEX('Policy Characteristics'!B:B,MATCH($C1063,'Policy Characteristics'!$C:$C,0)))</f>
        <v>Capital Cost Reduction</v>
      </c>
      <c r="C1063" s="431" t="str">
        <f t="shared" si="61"/>
        <v>RnD Transportation Capital Cost Perc Reduction</v>
      </c>
      <c r="D1063" s="53" t="s">
        <v>2309</v>
      </c>
      <c r="E1063" s="53"/>
      <c r="F1063" s="53" t="s">
        <v>497</v>
      </c>
      <c r="G1063" s="53"/>
      <c r="H1063" s="54">
        <v>111</v>
      </c>
      <c r="I1063" s="53" t="s">
        <v>45</v>
      </c>
      <c r="J1063" s="429" t="str">
        <f>IF(ISBLANK(INDEX('Policy Characteristics'!D:D,MATCH($C1063,'Policy Characteristics'!$C:$C,0))),"",INDEX('Policy Characteristics'!D:D,MATCH($C1063,'Policy Characteristics'!$C:$C,0)))</f>
        <v>R&amp;D Capital Cost Reductions</v>
      </c>
      <c r="K1063" s="427" t="str">
        <f>IF(ISBLANK(INDEX('Policy Characteristics'!E:E,MATCH($C1063,'Policy Characteristics'!$C:$C,0))),"",INDEX('Policy Characteristics'!E:E,MATCH($C1063,'Policy Characteristics'!$C:$C,0)))</f>
        <v>RnD transportation capital cost reduction</v>
      </c>
      <c r="L1063" s="450">
        <f>IF(ISBLANK(INDEX('Policy Characteristics'!F:F,MATCH($C1063,'Policy Characteristics'!$C:$C,0))),"",INDEX('Policy Characteristics'!F:F,MATCH($C1063,'Policy Characteristics'!$C:$C,0)))</f>
        <v>0</v>
      </c>
      <c r="M1063" s="450">
        <f>IF(ISBLANK(INDEX('Policy Characteristics'!G:G,MATCH($C1063,'Policy Characteristics'!$C:$C,0))),"",INDEX('Policy Characteristics'!G:G,MATCH($C1063,'Policy Characteristics'!$C:$C,0)))</f>
        <v>0.4</v>
      </c>
      <c r="N1063" s="450">
        <f>IF(ISBLANK(INDEX('Policy Characteristics'!H:H,MATCH($C1063,'Policy Characteristics'!$C:$C,0))),"",INDEX('Policy Characteristics'!H:H,MATCH($C1063,'Policy Characteristics'!$C:$C,0)))</f>
        <v>0.01</v>
      </c>
      <c r="O1063" s="427" t="str">
        <f>IF(ISBLANK(INDEX('Policy Characteristics'!I:I,MATCH($C1063,'Policy Characteristics'!$C:$C,0))),"",INDEX('Policy Characteristics'!I:I,MATCH($C1063,'Policy Characteristics'!$C:$C,0)))</f>
        <v>% reduction in cost</v>
      </c>
      <c r="P1063" s="427"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427" t="str">
        <f>IF(ISBLANK(INDEX('Policy Characteristics'!K:K,MATCH($C1063,'Policy Characteristics'!$C:$C,0))),"",INDEX('Policy Characteristics'!K:K,MATCH($C1063,'Policy Characteristics'!$C:$C,0)))</f>
        <v>architectural-design.html#rnd</v>
      </c>
      <c r="R1063" s="427" t="str">
        <f>IF(ISBLANK(INDEX('Policy Characteristics'!L:L,MATCH($C1063,'Policy Characteristics'!$C:$C,0))),"",INDEX('Policy Characteristics'!L:L,MATCH($C1063,'Policy Characteristics'!$C:$C,0)))</f>
        <v>research-and-development.html</v>
      </c>
    </row>
    <row r="1064" spans="1:18" x14ac:dyDescent="0.75">
      <c r="A1064" s="427" t="str">
        <f>IF(ISBLANK(INDEX('Policy Characteristics'!A:A,MATCH($C1064,'Policy Characteristics'!$C:$C,0))),"",INDEX('Policy Characteristics'!A:A,MATCH($C1064,'Policy Characteristics'!$C:$C,0)))</f>
        <v>Research and Development</v>
      </c>
      <c r="B1064" s="427" t="str">
        <f>IF(ISBLANK(INDEX('Policy Characteristics'!B:B,MATCH($C1064,'Policy Characteristics'!$C:$C,0))),"",INDEX('Policy Characteristics'!B:B,MATCH($C1064,'Policy Characteristics'!$C:$C,0)))</f>
        <v>Capital Cost Reduction</v>
      </c>
      <c r="C1064" s="431" t="str">
        <f t="shared" si="61"/>
        <v>RnD Transportation Capital Cost Perc Reduction</v>
      </c>
      <c r="D1064" s="53" t="s">
        <v>2310</v>
      </c>
      <c r="E1064" s="53"/>
      <c r="F1064" s="53" t="s">
        <v>498</v>
      </c>
      <c r="G1064" s="53"/>
      <c r="H1064" s="54">
        <v>112</v>
      </c>
      <c r="I1064" s="53" t="s">
        <v>45</v>
      </c>
      <c r="J1064" s="429" t="str">
        <f>IF(ISBLANK(INDEX('Policy Characteristics'!D:D,MATCH($C1064,'Policy Characteristics'!$C:$C,0))),"",INDEX('Policy Characteristics'!D:D,MATCH($C1064,'Policy Characteristics'!$C:$C,0)))</f>
        <v>R&amp;D Capital Cost Reductions</v>
      </c>
      <c r="K1064" s="427" t="str">
        <f>IF(ISBLANK(INDEX('Policy Characteristics'!E:E,MATCH($C1064,'Policy Characteristics'!$C:$C,0))),"",INDEX('Policy Characteristics'!E:E,MATCH($C1064,'Policy Characteristics'!$C:$C,0)))</f>
        <v>RnD transportation capital cost reduction</v>
      </c>
      <c r="L1064" s="450">
        <f>IF(ISBLANK(INDEX('Policy Characteristics'!F:F,MATCH($C1064,'Policy Characteristics'!$C:$C,0))),"",INDEX('Policy Characteristics'!F:F,MATCH($C1064,'Policy Characteristics'!$C:$C,0)))</f>
        <v>0</v>
      </c>
      <c r="M1064" s="450">
        <f>IF(ISBLANK(INDEX('Policy Characteristics'!G:G,MATCH($C1064,'Policy Characteristics'!$C:$C,0))),"",INDEX('Policy Characteristics'!G:G,MATCH($C1064,'Policy Characteristics'!$C:$C,0)))</f>
        <v>0.4</v>
      </c>
      <c r="N1064" s="450">
        <f>IF(ISBLANK(INDEX('Policy Characteristics'!H:H,MATCH($C1064,'Policy Characteristics'!$C:$C,0))),"",INDEX('Policy Characteristics'!H:H,MATCH($C1064,'Policy Characteristics'!$C:$C,0)))</f>
        <v>0.01</v>
      </c>
      <c r="O1064" s="427" t="str">
        <f>IF(ISBLANK(INDEX('Policy Characteristics'!I:I,MATCH($C1064,'Policy Characteristics'!$C:$C,0))),"",INDEX('Policy Characteristics'!I:I,MATCH($C1064,'Policy Characteristics'!$C:$C,0)))</f>
        <v>% reduction in cost</v>
      </c>
      <c r="P1064" s="427"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427" t="str">
        <f>IF(ISBLANK(INDEX('Policy Characteristics'!K:K,MATCH($C1064,'Policy Characteristics'!$C:$C,0))),"",INDEX('Policy Characteristics'!K:K,MATCH($C1064,'Policy Characteristics'!$C:$C,0)))</f>
        <v>architectural-design.html#rnd</v>
      </c>
      <c r="R1064" s="427" t="str">
        <f>IF(ISBLANK(INDEX('Policy Characteristics'!L:L,MATCH($C1064,'Policy Characteristics'!$C:$C,0))),"",INDEX('Policy Characteristics'!L:L,MATCH($C1064,'Policy Characteristics'!$C:$C,0)))</f>
        <v>research-and-development.html</v>
      </c>
    </row>
    <row r="1065" spans="1:18" x14ac:dyDescent="0.75">
      <c r="A1065" s="427" t="str">
        <f>IF(ISBLANK(INDEX('Policy Characteristics'!A:A,MATCH($C1065,'Policy Characteristics'!$C:$C,0))),"",INDEX('Policy Characteristics'!A:A,MATCH($C1065,'Policy Characteristics'!$C:$C,0)))</f>
        <v>Research and Development</v>
      </c>
      <c r="B1065" s="427" t="str">
        <f>IF(ISBLANK(INDEX('Policy Characteristics'!B:B,MATCH($C1065,'Policy Characteristics'!$C:$C,0))),"",INDEX('Policy Characteristics'!B:B,MATCH($C1065,'Policy Characteristics'!$C:$C,0)))</f>
        <v>Capital Cost Reduction</v>
      </c>
      <c r="C1065" s="431" t="str">
        <f t="shared" si="61"/>
        <v>RnD Transportation Capital Cost Perc Reduction</v>
      </c>
      <c r="D1065" s="53" t="s">
        <v>2623</v>
      </c>
      <c r="E1065" s="53"/>
      <c r="F1065" s="53" t="s">
        <v>2931</v>
      </c>
      <c r="G1065" s="53"/>
      <c r="H1065" s="54">
        <v>113</v>
      </c>
      <c r="I1065" s="53" t="s">
        <v>45</v>
      </c>
      <c r="J1065" s="429" t="str">
        <f>IF(ISBLANK(INDEX('Policy Characteristics'!D:D,MATCH($C1065,'Policy Characteristics'!$C:$C,0))),"",INDEX('Policy Characteristics'!D:D,MATCH($C1065,'Policy Characteristics'!$C:$C,0)))</f>
        <v>R&amp;D Capital Cost Reductions</v>
      </c>
      <c r="K1065" s="427" t="str">
        <f>IF(ISBLANK(INDEX('Policy Characteristics'!E:E,MATCH($C1065,'Policy Characteristics'!$C:$C,0))),"",INDEX('Policy Characteristics'!E:E,MATCH($C1065,'Policy Characteristics'!$C:$C,0)))</f>
        <v>RnD transportation capital cost reduction</v>
      </c>
      <c r="L1065" s="450">
        <f>IF(ISBLANK(INDEX('Policy Characteristics'!F:F,MATCH($C1065,'Policy Characteristics'!$C:$C,0))),"",INDEX('Policy Characteristics'!F:F,MATCH($C1065,'Policy Characteristics'!$C:$C,0)))</f>
        <v>0</v>
      </c>
      <c r="M1065" s="450">
        <f>IF(ISBLANK(INDEX('Policy Characteristics'!G:G,MATCH($C1065,'Policy Characteristics'!$C:$C,0))),"",INDEX('Policy Characteristics'!G:G,MATCH($C1065,'Policy Characteristics'!$C:$C,0)))</f>
        <v>0.4</v>
      </c>
      <c r="N1065" s="450">
        <f>IF(ISBLANK(INDEX('Policy Characteristics'!H:H,MATCH($C1065,'Policy Characteristics'!$C:$C,0))),"",INDEX('Policy Characteristics'!H:H,MATCH($C1065,'Policy Characteristics'!$C:$C,0)))</f>
        <v>0.01</v>
      </c>
      <c r="O1065" s="427" t="str">
        <f>IF(ISBLANK(INDEX('Policy Characteristics'!I:I,MATCH($C1065,'Policy Characteristics'!$C:$C,0))),"",INDEX('Policy Characteristics'!I:I,MATCH($C1065,'Policy Characteristics'!$C:$C,0)))</f>
        <v>% reduction in cost</v>
      </c>
      <c r="P1065" s="427"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427" t="str">
        <f>IF(ISBLANK(INDEX('Policy Characteristics'!K:K,MATCH($C1065,'Policy Characteristics'!$C:$C,0))),"",INDEX('Policy Characteristics'!K:K,MATCH($C1065,'Policy Characteristics'!$C:$C,0)))</f>
        <v>architectural-design.html#rnd</v>
      </c>
      <c r="R1065" s="427" t="str">
        <f>IF(ISBLANK(INDEX('Policy Characteristics'!L:L,MATCH($C1065,'Policy Characteristics'!$C:$C,0))),"",INDEX('Policy Characteristics'!L:L,MATCH($C1065,'Policy Characteristics'!$C:$C,0)))</f>
        <v>research-and-development.html</v>
      </c>
    </row>
    <row r="1066" spans="1:18" x14ac:dyDescent="0.75">
      <c r="A1066" s="427" t="str">
        <f>IF(ISBLANK(INDEX('Policy Characteristics'!A:A,MATCH($C1066,'Policy Characteristics'!$C:$C,0))),"",INDEX('Policy Characteristics'!A:A,MATCH($C1066,'Policy Characteristics'!$C:$C,0)))</f>
        <v>Research and Development</v>
      </c>
      <c r="B1066" s="427" t="str">
        <f>IF(ISBLANK(INDEX('Policy Characteristics'!B:B,MATCH($C1066,'Policy Characteristics'!$C:$C,0))),"",INDEX('Policy Characteristics'!B:B,MATCH($C1066,'Policy Characteristics'!$C:$C,0)))</f>
        <v>Capital Cost Reduction</v>
      </c>
      <c r="C1066" s="431" t="str">
        <f t="shared" si="61"/>
        <v>RnD Transportation Capital Cost Perc Reduction</v>
      </c>
      <c r="D1066" s="53" t="s">
        <v>2622</v>
      </c>
      <c r="E1066" s="53"/>
      <c r="F1066" s="53" t="s">
        <v>2932</v>
      </c>
      <c r="G1066" s="53"/>
      <c r="H1066" s="54">
        <v>523</v>
      </c>
      <c r="I1066" s="53" t="s">
        <v>45</v>
      </c>
      <c r="J1066" s="429" t="str">
        <f>IF(ISBLANK(INDEX('Policy Characteristics'!D:D,MATCH($C1066,'Policy Characteristics'!$C:$C,0))),"",INDEX('Policy Characteristics'!D:D,MATCH($C1066,'Policy Characteristics'!$C:$C,0)))</f>
        <v>R&amp;D Capital Cost Reductions</v>
      </c>
      <c r="K1066" s="427" t="str">
        <f>IF(ISBLANK(INDEX('Policy Characteristics'!E:E,MATCH($C1066,'Policy Characteristics'!$C:$C,0))),"",INDEX('Policy Characteristics'!E:E,MATCH($C1066,'Policy Characteristics'!$C:$C,0)))</f>
        <v>RnD transportation capital cost reduction</v>
      </c>
      <c r="L1066" s="450">
        <f>IF(ISBLANK(INDEX('Policy Characteristics'!F:F,MATCH($C1066,'Policy Characteristics'!$C:$C,0))),"",INDEX('Policy Characteristics'!F:F,MATCH($C1066,'Policy Characteristics'!$C:$C,0)))</f>
        <v>0</v>
      </c>
      <c r="M1066" s="450">
        <f>IF(ISBLANK(INDEX('Policy Characteristics'!G:G,MATCH($C1066,'Policy Characteristics'!$C:$C,0))),"",INDEX('Policy Characteristics'!G:G,MATCH($C1066,'Policy Characteristics'!$C:$C,0)))</f>
        <v>0.4</v>
      </c>
      <c r="N1066" s="450">
        <f>IF(ISBLANK(INDEX('Policy Characteristics'!H:H,MATCH($C1066,'Policy Characteristics'!$C:$C,0))),"",INDEX('Policy Characteristics'!H:H,MATCH($C1066,'Policy Characteristics'!$C:$C,0)))</f>
        <v>0.01</v>
      </c>
      <c r="O1066" s="427" t="str">
        <f>IF(ISBLANK(INDEX('Policy Characteristics'!I:I,MATCH($C1066,'Policy Characteristics'!$C:$C,0))),"",INDEX('Policy Characteristics'!I:I,MATCH($C1066,'Policy Characteristics'!$C:$C,0)))</f>
        <v>% reduction in cost</v>
      </c>
      <c r="P1066" s="427"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427" t="str">
        <f>IF(ISBLANK(INDEX('Policy Characteristics'!K:K,MATCH($C1066,'Policy Characteristics'!$C:$C,0))),"",INDEX('Policy Characteristics'!K:K,MATCH($C1066,'Policy Characteristics'!$C:$C,0)))</f>
        <v>architectural-design.html#rnd</v>
      </c>
      <c r="R1066" s="427" t="str">
        <f>IF(ISBLANK(INDEX('Policy Characteristics'!L:L,MATCH($C1066,'Policy Characteristics'!$C:$C,0))),"",INDEX('Policy Characteristics'!L:L,MATCH($C1066,'Policy Characteristics'!$C:$C,0)))</f>
        <v>research-and-development.html</v>
      </c>
    </row>
    <row r="1067" spans="1:18" s="2" customFormat="1" x14ac:dyDescent="0.75">
      <c r="A1067" s="427" t="str">
        <f>IF(ISBLANK(INDEX('Policy Characteristics'!A:A,MATCH($C1067,'Policy Characteristics'!$C:$C,0))),"",INDEX('Policy Characteristics'!A:A,MATCH($C1067,'Policy Characteristics'!$C:$C,0)))</f>
        <v>Research and Development</v>
      </c>
      <c r="B1067" s="427" t="str">
        <f>IF(ISBLANK(INDEX('Policy Characteristics'!B:B,MATCH($C1067,'Policy Characteristics'!$C:$C,0))),"",INDEX('Policy Characteristics'!B:B,MATCH($C1067,'Policy Characteristics'!$C:$C,0)))</f>
        <v>Direct Air Capture</v>
      </c>
      <c r="C1067" s="430" t="s">
        <v>2942</v>
      </c>
      <c r="D1067" s="9"/>
      <c r="E1067" s="9"/>
      <c r="F1067" s="9"/>
      <c r="G1067" s="9"/>
      <c r="H1067" s="56">
        <v>525</v>
      </c>
      <c r="I1067" s="9" t="s">
        <v>45</v>
      </c>
      <c r="J1067" s="429" t="str">
        <f>IF(ISBLANK(INDEX('Policy Characteristics'!D:D,MATCH($C1067,'Policy Characteristics'!$C:$C,0))),"",INDEX('Policy Characteristics'!D:D,MATCH($C1067,'Policy Characteristics'!$C:$C,0)))</f>
        <v>Direct Air Capture</v>
      </c>
      <c r="K1067" s="427" t="str">
        <f>IF(ISBLANK(INDEX('Policy Characteristics'!E:E,MATCH($C1067,'Policy Characteristics'!$C:$C,0))),"",INDEX('Policy Characteristics'!E:E,MATCH($C1067,'Policy Characteristics'!$C:$C,0)))</f>
        <v>geoeng direct air capture</v>
      </c>
      <c r="L1067" s="450">
        <f>IF(ISBLANK(INDEX('Policy Characteristics'!F:F,MATCH($C1067,'Policy Characteristics'!$C:$C,0))),"",INDEX('Policy Characteristics'!F:F,MATCH($C1067,'Policy Characteristics'!$C:$C,0)))</f>
        <v>0</v>
      </c>
      <c r="M1067" s="450">
        <f>IF(ISBLANK(INDEX('Policy Characteristics'!G:G,MATCH($C1067,'Policy Characteristics'!$C:$C,0))),"",INDEX('Policy Characteristics'!G:G,MATCH($C1067,'Policy Characteristics'!$C:$C,0)))</f>
        <v>1</v>
      </c>
      <c r="N1067" s="450">
        <f>IF(ISBLANK(INDEX('Policy Characteristics'!H:H,MATCH($C1067,'Policy Characteristics'!$C:$C,0))),"",INDEX('Policy Characteristics'!H:H,MATCH($C1067,'Policy Characteristics'!$C:$C,0)))</f>
        <v>0.01</v>
      </c>
      <c r="O1067" s="427" t="str">
        <f>IF(ISBLANK(INDEX('Policy Characteristics'!I:I,MATCH($C1067,'Policy Characteristics'!$C:$C,0))),"",INDEX('Policy Characteristics'!I:I,MATCH($C1067,'Policy Characteristics'!$C:$C,0)))</f>
        <v>% of potential achieved</v>
      </c>
      <c r="P1067" s="427" t="str">
        <f>IF(ISBLANK(INDEX('Policy Characteristics'!J:J,MATCH($C1067,'Policy Characteristics'!$C:$C,0))),"",INDEX('Policy Characteristics'!J:J,MATCH($C1067,'Policy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67" s="427" t="str">
        <f>IF(ISBLANK(INDEX('Policy Characteristics'!K:K,MATCH($C1067,'Policy Characteristics'!$C:$C,0))),"",INDEX('Policy Characteristics'!K:K,MATCH($C1067,'Policy Characteristics'!$C:$C,0)))</f>
        <v>direct-air-capture.html#dac</v>
      </c>
      <c r="R1067" s="427" t="str">
        <f>IF(ISBLANK(INDEX('Policy Characteristics'!L:L,MATCH($C1067,'Policy Characteristics'!$C:$C,0))),"",INDEX('Policy Characteristics'!L:L,MATCH($C1067,'Policy Characteristics'!$C:$C,0)))</f>
        <v>direct-air-capture.html</v>
      </c>
    </row>
    <row r="1068" spans="1:18" x14ac:dyDescent="0.75">
      <c r="A1068" s="427" t="str">
        <f>IF(ISBLANK(INDEX('Policy Characteristics'!A:A,MATCH($C1068,'Policy Characteristics'!$C:$C,0))),"",INDEX('Policy Characteristics'!A:A,MATCH($C1068,'Policy Characteristics'!$C:$C,0)))</f>
        <v>Research and Development</v>
      </c>
      <c r="B1068" s="427" t="str">
        <f>IF(ISBLANK(INDEX('Policy Characteristics'!B:B,MATCH($C1068,'Policy Characteristics'!$C:$C,0))),"",INDEX('Policy Characteristics'!B:B,MATCH($C1068,'Policy Characteristics'!$C:$C,0)))</f>
        <v>Fuel Use Reduction</v>
      </c>
      <c r="C1068" s="432" t="s">
        <v>311</v>
      </c>
      <c r="D1068" s="53" t="s">
        <v>120</v>
      </c>
      <c r="E1068" s="53"/>
      <c r="F1068" s="53" t="s">
        <v>334</v>
      </c>
      <c r="G1068" s="53"/>
      <c r="H1068" s="54">
        <v>114</v>
      </c>
      <c r="I1068" s="53" t="s">
        <v>45</v>
      </c>
      <c r="J1068" s="429" t="str">
        <f>IF(ISBLANK(INDEX('Policy Characteristics'!D:D,MATCH($C1068,'Policy Characteristics'!$C:$C,0))),"",INDEX('Policy Characteristics'!D:D,MATCH($C1068,'Policy Characteristics'!$C:$C,0)))</f>
        <v>R&amp;D Fuel Use Reductions</v>
      </c>
      <c r="K1068" s="427" t="str">
        <f>IF(ISBLANK(INDEX('Policy Characteristics'!E:E,MATCH($C1068,'Policy Characteristics'!$C:$C,0))),"",INDEX('Policy Characteristics'!E:E,MATCH($C1068,'Policy Characteristics'!$C:$C,0)))</f>
        <v>RnD building fuel use reduction</v>
      </c>
      <c r="L1068" s="450">
        <f>IF(ISBLANK(INDEX('Policy Characteristics'!F:F,MATCH($C1068,'Policy Characteristics'!$C:$C,0))),"",INDEX('Policy Characteristics'!F:F,MATCH($C1068,'Policy Characteristics'!$C:$C,0)))</f>
        <v>0</v>
      </c>
      <c r="M1068" s="450">
        <f>IF(ISBLANK(INDEX('Policy Characteristics'!G:G,MATCH($C1068,'Policy Characteristics'!$C:$C,0))),"",INDEX('Policy Characteristics'!G:G,MATCH($C1068,'Policy Characteristics'!$C:$C,0)))</f>
        <v>0.4</v>
      </c>
      <c r="N1068" s="450">
        <f>IF(ISBLANK(INDEX('Policy Characteristics'!H:H,MATCH($C1068,'Policy Characteristics'!$C:$C,0))),"",INDEX('Policy Characteristics'!H:H,MATCH($C1068,'Policy Characteristics'!$C:$C,0)))</f>
        <v>0.01</v>
      </c>
      <c r="O1068" s="427" t="str">
        <f>IF(ISBLANK(INDEX('Policy Characteristics'!I:I,MATCH($C1068,'Policy Characteristics'!$C:$C,0))),"",INDEX('Policy Characteristics'!I:I,MATCH($C1068,'Policy Characteristics'!$C:$C,0)))</f>
        <v>% reduction in fuel use</v>
      </c>
      <c r="P1068" s="427" t="str">
        <f>IF(ISBLANK(INDEX('Policy Characteristics'!J:J,MATCH($C1068,'Policy Characteristics'!$C:$C,0))),"",INDEX('Policy Characteristics'!J:J,MATCH($C1068,'Policy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427" t="str">
        <f>IF(ISBLANK(INDEX('Policy Characteristics'!K:K,MATCH($C1068,'Policy Characteristics'!$C:$C,0))),"",INDEX('Policy Characteristics'!K:K,MATCH($C1068,'Policy Characteristics'!$C:$C,0)))</f>
        <v>architectural-design.html#rnd</v>
      </c>
      <c r="R1068" s="427" t="str">
        <f>IF(ISBLANK(INDEX('Policy Characteristics'!L:L,MATCH($C1068,'Policy Characteristics'!$C:$C,0))),"",INDEX('Policy Characteristics'!L:L,MATCH($C1068,'Policy Characteristics'!$C:$C,0)))</f>
        <v>research-and-development.html</v>
      </c>
    </row>
    <row r="1069" spans="1:18" x14ac:dyDescent="0.75">
      <c r="A1069" s="427" t="str">
        <f>IF(ISBLANK(INDEX('Policy Characteristics'!A:A,MATCH($C1069,'Policy Characteristics'!$C:$C,0))),"",INDEX('Policy Characteristics'!A:A,MATCH($C1069,'Policy Characteristics'!$C:$C,0)))</f>
        <v>Research and Development</v>
      </c>
      <c r="B1069" s="427" t="str">
        <f>IF(ISBLANK(INDEX('Policy Characteristics'!B:B,MATCH($C1069,'Policy Characteristics'!$C:$C,0))),"",INDEX('Policy Characteristics'!B:B,MATCH($C1069,'Policy Characteristics'!$C:$C,0)))</f>
        <v>Fuel Use Reduction</v>
      </c>
      <c r="C1069" s="431" t="str">
        <f t="shared" ref="C1069:C1073" si="62">C$1068</f>
        <v>RnD Building Fuel Use Perc Reduction</v>
      </c>
      <c r="D1069" s="53" t="s">
        <v>121</v>
      </c>
      <c r="E1069" s="53"/>
      <c r="F1069" s="53" t="s">
        <v>335</v>
      </c>
      <c r="G1069" s="53"/>
      <c r="H1069" s="54">
        <v>115</v>
      </c>
      <c r="I1069" s="53" t="s">
        <v>45</v>
      </c>
      <c r="J1069" s="429" t="str">
        <f>IF(ISBLANK(INDEX('Policy Characteristics'!D:D,MATCH($C1069,'Policy Characteristics'!$C:$C,0))),"",INDEX('Policy Characteristics'!D:D,MATCH($C1069,'Policy Characteristics'!$C:$C,0)))</f>
        <v>R&amp;D Fuel Use Reductions</v>
      </c>
      <c r="K1069" s="427" t="str">
        <f>IF(ISBLANK(INDEX('Policy Characteristics'!E:E,MATCH($C1069,'Policy Characteristics'!$C:$C,0))),"",INDEX('Policy Characteristics'!E:E,MATCH($C1069,'Policy Characteristics'!$C:$C,0)))</f>
        <v>RnD building fuel use reduction</v>
      </c>
      <c r="L1069" s="450">
        <f>IF(ISBLANK(INDEX('Policy Characteristics'!F:F,MATCH($C1069,'Policy Characteristics'!$C:$C,0))),"",INDEX('Policy Characteristics'!F:F,MATCH($C1069,'Policy Characteristics'!$C:$C,0)))</f>
        <v>0</v>
      </c>
      <c r="M1069" s="450">
        <f>IF(ISBLANK(INDEX('Policy Characteristics'!G:G,MATCH($C1069,'Policy Characteristics'!$C:$C,0))),"",INDEX('Policy Characteristics'!G:G,MATCH($C1069,'Policy Characteristics'!$C:$C,0)))</f>
        <v>0.4</v>
      </c>
      <c r="N1069" s="450">
        <f>IF(ISBLANK(INDEX('Policy Characteristics'!H:H,MATCH($C1069,'Policy Characteristics'!$C:$C,0))),"",INDEX('Policy Characteristics'!H:H,MATCH($C1069,'Policy Characteristics'!$C:$C,0)))</f>
        <v>0.01</v>
      </c>
      <c r="O1069" s="427" t="str">
        <f>IF(ISBLANK(INDEX('Policy Characteristics'!I:I,MATCH($C1069,'Policy Characteristics'!$C:$C,0))),"",INDEX('Policy Characteristics'!I:I,MATCH($C1069,'Policy Characteristics'!$C:$C,0)))</f>
        <v>% reduction in fuel use</v>
      </c>
      <c r="P1069" s="427" t="str">
        <f>IF(ISBLANK(INDEX('Policy Characteristics'!J:J,MATCH($C1069,'Policy Characteristics'!$C:$C,0))),"",INDEX('Policy Characteristics'!J:J,MATCH($C1069,'Policy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427" t="str">
        <f>IF(ISBLANK(INDEX('Policy Characteristics'!K:K,MATCH($C1069,'Policy Characteristics'!$C:$C,0))),"",INDEX('Policy Characteristics'!K:K,MATCH($C1069,'Policy Characteristics'!$C:$C,0)))</f>
        <v>architectural-design.html#rnd</v>
      </c>
      <c r="R1069" s="427" t="str">
        <f>IF(ISBLANK(INDEX('Policy Characteristics'!L:L,MATCH($C1069,'Policy Characteristics'!$C:$C,0))),"",INDEX('Policy Characteristics'!L:L,MATCH($C1069,'Policy Characteristics'!$C:$C,0)))</f>
        <v>research-and-development.html</v>
      </c>
    </row>
    <row r="1070" spans="1:18" x14ac:dyDescent="0.75">
      <c r="A1070" s="427" t="str">
        <f>IF(ISBLANK(INDEX('Policy Characteristics'!A:A,MATCH($C1070,'Policy Characteristics'!$C:$C,0))),"",INDEX('Policy Characteristics'!A:A,MATCH($C1070,'Policy Characteristics'!$C:$C,0)))</f>
        <v>Research and Development</v>
      </c>
      <c r="B1070" s="427" t="str">
        <f>IF(ISBLANK(INDEX('Policy Characteristics'!B:B,MATCH($C1070,'Policy Characteristics'!$C:$C,0))),"",INDEX('Policy Characteristics'!B:B,MATCH($C1070,'Policy Characteristics'!$C:$C,0)))</f>
        <v>Fuel Use Reduction</v>
      </c>
      <c r="C1070" s="431" t="str">
        <f t="shared" si="62"/>
        <v>RnD Building Fuel Use Perc Reduction</v>
      </c>
      <c r="D1070" s="53" t="s">
        <v>122</v>
      </c>
      <c r="E1070" s="53"/>
      <c r="F1070" s="53" t="s">
        <v>336</v>
      </c>
      <c r="G1070" s="53"/>
      <c r="H1070" s="54">
        <v>750</v>
      </c>
      <c r="I1070" s="53" t="s">
        <v>46</v>
      </c>
      <c r="J1070" s="429" t="str">
        <f>IF(ISBLANK(INDEX('Policy Characteristics'!D:D,MATCH($C1070,'Policy Characteristics'!$C:$C,0))),"",INDEX('Policy Characteristics'!D:D,MATCH($C1070,'Policy Characteristics'!$C:$C,0)))</f>
        <v>R&amp;D Fuel Use Reductions</v>
      </c>
      <c r="K1070" s="427" t="str">
        <f>IF(ISBLANK(INDEX('Policy Characteristics'!E:E,MATCH($C1070,'Policy Characteristics'!$C:$C,0))),"",INDEX('Policy Characteristics'!E:E,MATCH($C1070,'Policy Characteristics'!$C:$C,0)))</f>
        <v>RnD building fuel use reduction</v>
      </c>
      <c r="L1070" s="450">
        <f>IF(ISBLANK(INDEX('Policy Characteristics'!F:F,MATCH($C1070,'Policy Characteristics'!$C:$C,0))),"",INDEX('Policy Characteristics'!F:F,MATCH($C1070,'Policy Characteristics'!$C:$C,0)))</f>
        <v>0</v>
      </c>
      <c r="M1070" s="450">
        <f>IF(ISBLANK(INDEX('Policy Characteristics'!G:G,MATCH($C1070,'Policy Characteristics'!$C:$C,0))),"",INDEX('Policy Characteristics'!G:G,MATCH($C1070,'Policy Characteristics'!$C:$C,0)))</f>
        <v>0.4</v>
      </c>
      <c r="N1070" s="450">
        <f>IF(ISBLANK(INDEX('Policy Characteristics'!H:H,MATCH($C1070,'Policy Characteristics'!$C:$C,0))),"",INDEX('Policy Characteristics'!H:H,MATCH($C1070,'Policy Characteristics'!$C:$C,0)))</f>
        <v>0.01</v>
      </c>
      <c r="O1070" s="427" t="str">
        <f>IF(ISBLANK(INDEX('Policy Characteristics'!I:I,MATCH($C1070,'Policy Characteristics'!$C:$C,0))),"",INDEX('Policy Characteristics'!I:I,MATCH($C1070,'Policy Characteristics'!$C:$C,0)))</f>
        <v>% reduction in fuel use</v>
      </c>
      <c r="P1070" s="427" t="str">
        <f>IF(ISBLANK(INDEX('Policy Characteristics'!J:J,MATCH($C1070,'Policy Characteristics'!$C:$C,0))),"",INDEX('Policy Characteristics'!J:J,MATCH($C1070,'Policy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427" t="str">
        <f>IF(ISBLANK(INDEX('Policy Characteristics'!K:K,MATCH($C1070,'Policy Characteristics'!$C:$C,0))),"",INDEX('Policy Characteristics'!K:K,MATCH($C1070,'Policy Characteristics'!$C:$C,0)))</f>
        <v>architectural-design.html#rnd</v>
      </c>
      <c r="R1070" s="427" t="str">
        <f>IF(ISBLANK(INDEX('Policy Characteristics'!L:L,MATCH($C1070,'Policy Characteristics'!$C:$C,0))),"",INDEX('Policy Characteristics'!L:L,MATCH($C1070,'Policy Characteristics'!$C:$C,0)))</f>
        <v>research-and-development.html</v>
      </c>
    </row>
    <row r="1071" spans="1:18" x14ac:dyDescent="0.75">
      <c r="A1071" s="427" t="str">
        <f>IF(ISBLANK(INDEX('Policy Characteristics'!A:A,MATCH($C1071,'Policy Characteristics'!$C:$C,0))),"",INDEX('Policy Characteristics'!A:A,MATCH($C1071,'Policy Characteristics'!$C:$C,0)))</f>
        <v>Research and Development</v>
      </c>
      <c r="B1071" s="427" t="str">
        <f>IF(ISBLANK(INDEX('Policy Characteristics'!B:B,MATCH($C1071,'Policy Characteristics'!$C:$C,0))),"",INDEX('Policy Characteristics'!B:B,MATCH($C1071,'Policy Characteristics'!$C:$C,0)))</f>
        <v>Fuel Use Reduction</v>
      </c>
      <c r="C1071" s="431" t="str">
        <f t="shared" si="62"/>
        <v>RnD Building Fuel Use Perc Reduction</v>
      </c>
      <c r="D1071" s="53" t="s">
        <v>123</v>
      </c>
      <c r="E1071" s="53"/>
      <c r="F1071" s="53" t="s">
        <v>337</v>
      </c>
      <c r="G1071" s="53"/>
      <c r="H1071" s="54">
        <v>117</v>
      </c>
      <c r="I1071" s="53" t="s">
        <v>45</v>
      </c>
      <c r="J1071" s="429" t="str">
        <f>IF(ISBLANK(INDEX('Policy Characteristics'!D:D,MATCH($C1071,'Policy Characteristics'!$C:$C,0))),"",INDEX('Policy Characteristics'!D:D,MATCH($C1071,'Policy Characteristics'!$C:$C,0)))</f>
        <v>R&amp;D Fuel Use Reductions</v>
      </c>
      <c r="K1071" s="427" t="str">
        <f>IF(ISBLANK(INDEX('Policy Characteristics'!E:E,MATCH($C1071,'Policy Characteristics'!$C:$C,0))),"",INDEX('Policy Characteristics'!E:E,MATCH($C1071,'Policy Characteristics'!$C:$C,0)))</f>
        <v>RnD building fuel use reduction</v>
      </c>
      <c r="L1071" s="450">
        <f>IF(ISBLANK(INDEX('Policy Characteristics'!F:F,MATCH($C1071,'Policy Characteristics'!$C:$C,0))),"",INDEX('Policy Characteristics'!F:F,MATCH($C1071,'Policy Characteristics'!$C:$C,0)))</f>
        <v>0</v>
      </c>
      <c r="M1071" s="450">
        <f>IF(ISBLANK(INDEX('Policy Characteristics'!G:G,MATCH($C1071,'Policy Characteristics'!$C:$C,0))),"",INDEX('Policy Characteristics'!G:G,MATCH($C1071,'Policy Characteristics'!$C:$C,0)))</f>
        <v>0.4</v>
      </c>
      <c r="N1071" s="450">
        <f>IF(ISBLANK(INDEX('Policy Characteristics'!H:H,MATCH($C1071,'Policy Characteristics'!$C:$C,0))),"",INDEX('Policy Characteristics'!H:H,MATCH($C1071,'Policy Characteristics'!$C:$C,0)))</f>
        <v>0.01</v>
      </c>
      <c r="O1071" s="427" t="str">
        <f>IF(ISBLANK(INDEX('Policy Characteristics'!I:I,MATCH($C1071,'Policy Characteristics'!$C:$C,0))),"",INDEX('Policy Characteristics'!I:I,MATCH($C1071,'Policy Characteristics'!$C:$C,0)))</f>
        <v>% reduction in fuel use</v>
      </c>
      <c r="P1071" s="427" t="str">
        <f>IF(ISBLANK(INDEX('Policy Characteristics'!J:J,MATCH($C1071,'Policy Characteristics'!$C:$C,0))),"",INDEX('Policy Characteristics'!J:J,MATCH($C1071,'Policy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427" t="str">
        <f>IF(ISBLANK(INDEX('Policy Characteristics'!K:K,MATCH($C1071,'Policy Characteristics'!$C:$C,0))),"",INDEX('Policy Characteristics'!K:K,MATCH($C1071,'Policy Characteristics'!$C:$C,0)))</f>
        <v>architectural-design.html#rnd</v>
      </c>
      <c r="R1071" s="427" t="str">
        <f>IF(ISBLANK(INDEX('Policy Characteristics'!L:L,MATCH($C1071,'Policy Characteristics'!$C:$C,0))),"",INDEX('Policy Characteristics'!L:L,MATCH($C1071,'Policy Characteristics'!$C:$C,0)))</f>
        <v>research-and-development.html</v>
      </c>
    </row>
    <row r="1072" spans="1:18" x14ac:dyDescent="0.75">
      <c r="A1072" s="427" t="str">
        <f>IF(ISBLANK(INDEX('Policy Characteristics'!A:A,MATCH($C1072,'Policy Characteristics'!$C:$C,0))),"",INDEX('Policy Characteristics'!A:A,MATCH($C1072,'Policy Characteristics'!$C:$C,0)))</f>
        <v>Research and Development</v>
      </c>
      <c r="B1072" s="427" t="str">
        <f>IF(ISBLANK(INDEX('Policy Characteristics'!B:B,MATCH($C1072,'Policy Characteristics'!$C:$C,0))),"",INDEX('Policy Characteristics'!B:B,MATCH($C1072,'Policy Characteristics'!$C:$C,0)))</f>
        <v>Fuel Use Reduction</v>
      </c>
      <c r="C1072" s="431" t="str">
        <f t="shared" si="62"/>
        <v>RnD Building Fuel Use Perc Reduction</v>
      </c>
      <c r="D1072" s="53" t="s">
        <v>124</v>
      </c>
      <c r="E1072" s="53"/>
      <c r="F1072" s="53" t="s">
        <v>338</v>
      </c>
      <c r="G1072" s="53"/>
      <c r="H1072" s="54">
        <v>118</v>
      </c>
      <c r="I1072" s="53" t="s">
        <v>45</v>
      </c>
      <c r="J1072" s="429" t="str">
        <f>IF(ISBLANK(INDEX('Policy Characteristics'!D:D,MATCH($C1072,'Policy Characteristics'!$C:$C,0))),"",INDEX('Policy Characteristics'!D:D,MATCH($C1072,'Policy Characteristics'!$C:$C,0)))</f>
        <v>R&amp;D Fuel Use Reductions</v>
      </c>
      <c r="K1072" s="427" t="str">
        <f>IF(ISBLANK(INDEX('Policy Characteristics'!E:E,MATCH($C1072,'Policy Characteristics'!$C:$C,0))),"",INDEX('Policy Characteristics'!E:E,MATCH($C1072,'Policy Characteristics'!$C:$C,0)))</f>
        <v>RnD building fuel use reduction</v>
      </c>
      <c r="L1072" s="450">
        <f>IF(ISBLANK(INDEX('Policy Characteristics'!F:F,MATCH($C1072,'Policy Characteristics'!$C:$C,0))),"",INDEX('Policy Characteristics'!F:F,MATCH($C1072,'Policy Characteristics'!$C:$C,0)))</f>
        <v>0</v>
      </c>
      <c r="M1072" s="450">
        <f>IF(ISBLANK(INDEX('Policy Characteristics'!G:G,MATCH($C1072,'Policy Characteristics'!$C:$C,0))),"",INDEX('Policy Characteristics'!G:G,MATCH($C1072,'Policy Characteristics'!$C:$C,0)))</f>
        <v>0.4</v>
      </c>
      <c r="N1072" s="450">
        <f>IF(ISBLANK(INDEX('Policy Characteristics'!H:H,MATCH($C1072,'Policy Characteristics'!$C:$C,0))),"",INDEX('Policy Characteristics'!H:H,MATCH($C1072,'Policy Characteristics'!$C:$C,0)))</f>
        <v>0.01</v>
      </c>
      <c r="O1072" s="427" t="str">
        <f>IF(ISBLANK(INDEX('Policy Characteristics'!I:I,MATCH($C1072,'Policy Characteristics'!$C:$C,0))),"",INDEX('Policy Characteristics'!I:I,MATCH($C1072,'Policy Characteristics'!$C:$C,0)))</f>
        <v>% reduction in fuel use</v>
      </c>
      <c r="P1072" s="427" t="str">
        <f>IF(ISBLANK(INDEX('Policy Characteristics'!J:J,MATCH($C1072,'Policy Characteristics'!$C:$C,0))),"",INDEX('Policy Characteristics'!J:J,MATCH($C1072,'Policy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427" t="str">
        <f>IF(ISBLANK(INDEX('Policy Characteristics'!K:K,MATCH($C1072,'Policy Characteristics'!$C:$C,0))),"",INDEX('Policy Characteristics'!K:K,MATCH($C1072,'Policy Characteristics'!$C:$C,0)))</f>
        <v>architectural-design.html#rnd</v>
      </c>
      <c r="R1072" s="427" t="str">
        <f>IF(ISBLANK(INDEX('Policy Characteristics'!L:L,MATCH($C1072,'Policy Characteristics'!$C:$C,0))),"",INDEX('Policy Characteristics'!L:L,MATCH($C1072,'Policy Characteristics'!$C:$C,0)))</f>
        <v>research-and-development.html</v>
      </c>
    </row>
    <row r="1073" spans="1:18" x14ac:dyDescent="0.75">
      <c r="A1073" s="427" t="str">
        <f>IF(ISBLANK(INDEX('Policy Characteristics'!A:A,MATCH($C1073,'Policy Characteristics'!$C:$C,0))),"",INDEX('Policy Characteristics'!A:A,MATCH($C1073,'Policy Characteristics'!$C:$C,0)))</f>
        <v>Research and Development</v>
      </c>
      <c r="B1073" s="427" t="str">
        <f>IF(ISBLANK(INDEX('Policy Characteristics'!B:B,MATCH($C1073,'Policy Characteristics'!$C:$C,0))),"",INDEX('Policy Characteristics'!B:B,MATCH($C1073,'Policy Characteristics'!$C:$C,0)))</f>
        <v>Fuel Use Reduction</v>
      </c>
      <c r="C1073" s="431" t="str">
        <f t="shared" si="62"/>
        <v>RnD Building Fuel Use Perc Reduction</v>
      </c>
      <c r="D1073" s="53" t="s">
        <v>125</v>
      </c>
      <c r="E1073" s="53"/>
      <c r="F1073" s="53" t="s">
        <v>339</v>
      </c>
      <c r="G1073" s="53"/>
      <c r="H1073" s="54">
        <v>119</v>
      </c>
      <c r="I1073" s="53" t="s">
        <v>45</v>
      </c>
      <c r="J1073" s="429" t="str">
        <f>IF(ISBLANK(INDEX('Policy Characteristics'!D:D,MATCH($C1073,'Policy Characteristics'!$C:$C,0))),"",INDEX('Policy Characteristics'!D:D,MATCH($C1073,'Policy Characteristics'!$C:$C,0)))</f>
        <v>R&amp;D Fuel Use Reductions</v>
      </c>
      <c r="K1073" s="427" t="str">
        <f>IF(ISBLANK(INDEX('Policy Characteristics'!E:E,MATCH($C1073,'Policy Characteristics'!$C:$C,0))),"",INDEX('Policy Characteristics'!E:E,MATCH($C1073,'Policy Characteristics'!$C:$C,0)))</f>
        <v>RnD building fuel use reduction</v>
      </c>
      <c r="L1073" s="450">
        <f>IF(ISBLANK(INDEX('Policy Characteristics'!F:F,MATCH($C1073,'Policy Characteristics'!$C:$C,0))),"",INDEX('Policy Characteristics'!F:F,MATCH($C1073,'Policy Characteristics'!$C:$C,0)))</f>
        <v>0</v>
      </c>
      <c r="M1073" s="450">
        <f>IF(ISBLANK(INDEX('Policy Characteristics'!G:G,MATCH($C1073,'Policy Characteristics'!$C:$C,0))),"",INDEX('Policy Characteristics'!G:G,MATCH($C1073,'Policy Characteristics'!$C:$C,0)))</f>
        <v>0.4</v>
      </c>
      <c r="N1073" s="450">
        <f>IF(ISBLANK(INDEX('Policy Characteristics'!H:H,MATCH($C1073,'Policy Characteristics'!$C:$C,0))),"",INDEX('Policy Characteristics'!H:H,MATCH($C1073,'Policy Characteristics'!$C:$C,0)))</f>
        <v>0.01</v>
      </c>
      <c r="O1073" s="427" t="str">
        <f>IF(ISBLANK(INDEX('Policy Characteristics'!I:I,MATCH($C1073,'Policy Characteristics'!$C:$C,0))),"",INDEX('Policy Characteristics'!I:I,MATCH($C1073,'Policy Characteristics'!$C:$C,0)))</f>
        <v>% reduction in fuel use</v>
      </c>
      <c r="P1073" s="427" t="str">
        <f>IF(ISBLANK(INDEX('Policy Characteristics'!J:J,MATCH($C1073,'Policy Characteristics'!$C:$C,0))),"",INDEX('Policy Characteristics'!J:J,MATCH($C1073,'Policy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427" t="str">
        <f>IF(ISBLANK(INDEX('Policy Characteristics'!K:K,MATCH($C1073,'Policy Characteristics'!$C:$C,0))),"",INDEX('Policy Characteristics'!K:K,MATCH($C1073,'Policy Characteristics'!$C:$C,0)))</f>
        <v>architectural-design.html#rnd</v>
      </c>
      <c r="R1073" s="427" t="str">
        <f>IF(ISBLANK(INDEX('Policy Characteristics'!L:L,MATCH($C1073,'Policy Characteristics'!$C:$C,0))),"",INDEX('Policy Characteristics'!L:L,MATCH($C1073,'Policy Characteristics'!$C:$C,0)))</f>
        <v>research-and-development.html</v>
      </c>
    </row>
    <row r="1074" spans="1:18" x14ac:dyDescent="0.75">
      <c r="A1074" s="427" t="str">
        <f>IF(ISBLANK(INDEX('Policy Characteristics'!A:A,MATCH($C1074,'Policy Characteristics'!$C:$C,0))),"",INDEX('Policy Characteristics'!A:A,MATCH($C1074,'Policy Characteristics'!$C:$C,0)))</f>
        <v>Research and Development</v>
      </c>
      <c r="B1074" s="427" t="str">
        <f>IF(ISBLANK(INDEX('Policy Characteristics'!B:B,MATCH($C1074,'Policy Characteristics'!$C:$C,0))),"",INDEX('Policy Characteristics'!B:B,MATCH($C1074,'Policy Characteristics'!$C:$C,0)))</f>
        <v>Fuel Use Reduction</v>
      </c>
      <c r="C1074" s="432" t="s">
        <v>312</v>
      </c>
      <c r="D1074" s="53"/>
      <c r="E1074" s="53"/>
      <c r="F1074" s="53" t="s">
        <v>28</v>
      </c>
      <c r="G1074" s="53"/>
      <c r="H1074" s="54">
        <v>120</v>
      </c>
      <c r="I1074" s="53" t="s">
        <v>45</v>
      </c>
      <c r="J1074" s="429" t="str">
        <f>IF(ISBLANK(INDEX('Policy Characteristics'!D:D,MATCH($C1074,'Policy Characteristics'!$C:$C,0))),"",INDEX('Policy Characteristics'!D:D,MATCH($C1074,'Policy Characteristics'!$C:$C,0)))</f>
        <v>R&amp;D Fuel Use Reductions</v>
      </c>
      <c r="K1074" s="427" t="str">
        <f>IF(ISBLANK(INDEX('Policy Characteristics'!E:E,MATCH($C1074,'Policy Characteristics'!$C:$C,0))),"",INDEX('Policy Characteristics'!E:E,MATCH($C1074,'Policy Characteristics'!$C:$C,0)))</f>
        <v>RnD CCS fuel use reduction</v>
      </c>
      <c r="L1074" s="450">
        <f>IF(ISBLANK(INDEX('Policy Characteristics'!F:F,MATCH($C1074,'Policy Characteristics'!$C:$C,0))),"",INDEX('Policy Characteristics'!F:F,MATCH($C1074,'Policy Characteristics'!$C:$C,0)))</f>
        <v>0</v>
      </c>
      <c r="M1074" s="450">
        <f>IF(ISBLANK(INDEX('Policy Characteristics'!G:G,MATCH($C1074,'Policy Characteristics'!$C:$C,0))),"",INDEX('Policy Characteristics'!G:G,MATCH($C1074,'Policy Characteristics'!$C:$C,0)))</f>
        <v>0.4</v>
      </c>
      <c r="N1074" s="450">
        <f>IF(ISBLANK(INDEX('Policy Characteristics'!H:H,MATCH($C1074,'Policy Characteristics'!$C:$C,0))),"",INDEX('Policy Characteristics'!H:H,MATCH($C1074,'Policy Characteristics'!$C:$C,0)))</f>
        <v>0.01</v>
      </c>
      <c r="O1074" s="427" t="str">
        <f>IF(ISBLANK(INDEX('Policy Characteristics'!I:I,MATCH($C1074,'Policy Characteristics'!$C:$C,0))),"",INDEX('Policy Characteristics'!I:I,MATCH($C1074,'Policy Characteristics'!$C:$C,0)))</f>
        <v>% reduction in fuel use</v>
      </c>
      <c r="P1074" s="427" t="str">
        <f>IF(ISBLANK(INDEX('Policy Characteristics'!J:J,MATCH($C1074,'Policy Characteristics'!$C:$C,0))),"",INDEX('Policy Characteristics'!J:J,MATCH($C1074,'Policy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427" t="str">
        <f>IF(ISBLANK(INDEX('Policy Characteristics'!K:K,MATCH($C1074,'Policy Characteristics'!$C:$C,0))),"",INDEX('Policy Characteristics'!K:K,MATCH($C1074,'Policy Characteristics'!$C:$C,0)))</f>
        <v>architectural-design.html#rnd</v>
      </c>
      <c r="R1074" s="427" t="str">
        <f>IF(ISBLANK(INDEX('Policy Characteristics'!L:L,MATCH($C1074,'Policy Characteristics'!$C:$C,0))),"",INDEX('Policy Characteristics'!L:L,MATCH($C1074,'Policy Characteristics'!$C:$C,0)))</f>
        <v>research-and-development.html</v>
      </c>
    </row>
    <row r="1075" spans="1:18" x14ac:dyDescent="0.75">
      <c r="A1075" s="427" t="str">
        <f>IF(ISBLANK(INDEX('Policy Characteristics'!A:A,MATCH($C1075,'Policy Characteristics'!$C:$C,0))),"",INDEX('Policy Characteristics'!A:A,MATCH($C1075,'Policy Characteristics'!$C:$C,0)))</f>
        <v>Research and Development</v>
      </c>
      <c r="B1075" s="427" t="str">
        <f>IF(ISBLANK(INDEX('Policy Characteristics'!B:B,MATCH($C1075,'Policy Characteristics'!$C:$C,0))),"",INDEX('Policy Characteristics'!B:B,MATCH($C1075,'Policy Characteristics'!$C:$C,0)))</f>
        <v>Fuel Use Reduction</v>
      </c>
      <c r="C1075" s="432" t="s">
        <v>313</v>
      </c>
      <c r="D1075" s="53" t="s">
        <v>468</v>
      </c>
      <c r="E1075" s="53"/>
      <c r="F1075" s="9" t="s">
        <v>471</v>
      </c>
      <c r="G1075" s="53"/>
      <c r="H1075" s="54">
        <v>121</v>
      </c>
      <c r="I1075" s="53" t="s">
        <v>45</v>
      </c>
      <c r="J1075" s="429" t="str">
        <f>IF(ISBLANK(INDEX('Policy Characteristics'!D:D,MATCH($C1075,'Policy Characteristics'!$C:$C,0))),"",INDEX('Policy Characteristics'!D:D,MATCH($C1075,'Policy Characteristics'!$C:$C,0)))</f>
        <v>R&amp;D Fuel Use Reductions</v>
      </c>
      <c r="K1075" s="427" t="str">
        <f>IF(ISBLANK(INDEX('Policy Characteristics'!E:E,MATCH($C1075,'Policy Characteristics'!$C:$C,0))),"",INDEX('Policy Characteristics'!E:E,MATCH($C1075,'Policy Characteristics'!$C:$C,0)))</f>
        <v>RnD electricity fuel use reduction</v>
      </c>
      <c r="L1075" s="450">
        <f>IF(ISBLANK(INDEX('Policy Characteristics'!F:F,MATCH($C1075,'Policy Characteristics'!$C:$C,0))),"",INDEX('Policy Characteristics'!F:F,MATCH($C1075,'Policy Characteristics'!$C:$C,0)))</f>
        <v>0</v>
      </c>
      <c r="M1075" s="450">
        <f>IF(ISBLANK(INDEX('Policy Characteristics'!G:G,MATCH($C1075,'Policy Characteristics'!$C:$C,0))),"",INDEX('Policy Characteristics'!G:G,MATCH($C1075,'Policy Characteristics'!$C:$C,0)))</f>
        <v>0.4</v>
      </c>
      <c r="N1075" s="450">
        <f>IF(ISBLANK(INDEX('Policy Characteristics'!H:H,MATCH($C1075,'Policy Characteristics'!$C:$C,0))),"",INDEX('Policy Characteristics'!H:H,MATCH($C1075,'Policy Characteristics'!$C:$C,0)))</f>
        <v>0.01</v>
      </c>
      <c r="O1075" s="427" t="str">
        <f>IF(ISBLANK(INDEX('Policy Characteristics'!I:I,MATCH($C1075,'Policy Characteristics'!$C:$C,0))),"",INDEX('Policy Characteristics'!I:I,MATCH($C1075,'Policy Characteristics'!$C:$C,0)))</f>
        <v>% reduction in fuel use</v>
      </c>
      <c r="P1075" s="427" t="str">
        <f>IF(ISBLANK(INDEX('Policy Characteristics'!J:J,MATCH($C1075,'Policy Characteristics'!$C:$C,0))),"",INDEX('Policy Characteristics'!J:J,MATCH($C1075,'Policy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427" t="str">
        <f>IF(ISBLANK(INDEX('Policy Characteristics'!K:K,MATCH($C1075,'Policy Characteristics'!$C:$C,0))),"",INDEX('Policy Characteristics'!K:K,MATCH($C1075,'Policy Characteristics'!$C:$C,0)))</f>
        <v>architectural-design.html#rnd</v>
      </c>
      <c r="R1075" s="427" t="str">
        <f>IF(ISBLANK(INDEX('Policy Characteristics'!L:L,MATCH($C1075,'Policy Characteristics'!$C:$C,0))),"",INDEX('Policy Characteristics'!L:L,MATCH($C1075,'Policy Characteristics'!$C:$C,0)))</f>
        <v>research-and-development.html</v>
      </c>
    </row>
    <row r="1076" spans="1:18" x14ac:dyDescent="0.75">
      <c r="A1076" s="427" t="str">
        <f>IF(ISBLANK(INDEX('Policy Characteristics'!A:A,MATCH($C1076,'Policy Characteristics'!$C:$C,0))),"",INDEX('Policy Characteristics'!A:A,MATCH($C1076,'Policy Characteristics'!$C:$C,0)))</f>
        <v>Research and Development</v>
      </c>
      <c r="B1076" s="427" t="str">
        <f>IF(ISBLANK(INDEX('Policy Characteristics'!B:B,MATCH($C1076,'Policy Characteristics'!$C:$C,0))),"",INDEX('Policy Characteristics'!B:B,MATCH($C1076,'Policy Characteristics'!$C:$C,0)))</f>
        <v>Fuel Use Reduction</v>
      </c>
      <c r="C1076" s="431" t="str">
        <f t="shared" ref="C1076:C1083" si="63">C$1075</f>
        <v>RnD Electricity Fuel Use Perc Reduction</v>
      </c>
      <c r="D1076" s="9" t="s">
        <v>324</v>
      </c>
      <c r="E1076" s="55"/>
      <c r="F1076" s="9" t="s">
        <v>2318</v>
      </c>
      <c r="G1076" s="53"/>
      <c r="H1076" s="54">
        <v>122</v>
      </c>
      <c r="I1076" s="53" t="s">
        <v>45</v>
      </c>
      <c r="J1076" s="429" t="str">
        <f>IF(ISBLANK(INDEX('Policy Characteristics'!D:D,MATCH($C1076,'Policy Characteristics'!$C:$C,0))),"",INDEX('Policy Characteristics'!D:D,MATCH($C1076,'Policy Characteristics'!$C:$C,0)))</f>
        <v>R&amp;D Fuel Use Reductions</v>
      </c>
      <c r="K1076" s="427" t="str">
        <f>IF(ISBLANK(INDEX('Policy Characteristics'!E:E,MATCH($C1076,'Policy Characteristics'!$C:$C,0))),"",INDEX('Policy Characteristics'!E:E,MATCH($C1076,'Policy Characteristics'!$C:$C,0)))</f>
        <v>RnD electricity fuel use reduction</v>
      </c>
      <c r="L1076" s="450">
        <f>IF(ISBLANK(INDEX('Policy Characteristics'!F:F,MATCH($C1076,'Policy Characteristics'!$C:$C,0))),"",INDEX('Policy Characteristics'!F:F,MATCH($C1076,'Policy Characteristics'!$C:$C,0)))</f>
        <v>0</v>
      </c>
      <c r="M1076" s="450">
        <f>IF(ISBLANK(INDEX('Policy Characteristics'!G:G,MATCH($C1076,'Policy Characteristics'!$C:$C,0))),"",INDEX('Policy Characteristics'!G:G,MATCH($C1076,'Policy Characteristics'!$C:$C,0)))</f>
        <v>0.4</v>
      </c>
      <c r="N1076" s="450">
        <f>IF(ISBLANK(INDEX('Policy Characteristics'!H:H,MATCH($C1076,'Policy Characteristics'!$C:$C,0))),"",INDEX('Policy Characteristics'!H:H,MATCH($C1076,'Policy Characteristics'!$C:$C,0)))</f>
        <v>0.01</v>
      </c>
      <c r="O1076" s="427" t="str">
        <f>IF(ISBLANK(INDEX('Policy Characteristics'!I:I,MATCH($C1076,'Policy Characteristics'!$C:$C,0))),"",INDEX('Policy Characteristics'!I:I,MATCH($C1076,'Policy Characteristics'!$C:$C,0)))</f>
        <v>% reduction in fuel use</v>
      </c>
      <c r="P1076" s="427" t="str">
        <f>IF(ISBLANK(INDEX('Policy Characteristics'!J:J,MATCH($C1076,'Policy Characteristics'!$C:$C,0))),"",INDEX('Policy Characteristics'!J:J,MATCH($C1076,'Policy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427" t="str">
        <f>IF(ISBLANK(INDEX('Policy Characteristics'!K:K,MATCH($C1076,'Policy Characteristics'!$C:$C,0))),"",INDEX('Policy Characteristics'!K:K,MATCH($C1076,'Policy Characteristics'!$C:$C,0)))</f>
        <v>architectural-design.html#rnd</v>
      </c>
      <c r="R1076" s="427" t="str">
        <f>IF(ISBLANK(INDEX('Policy Characteristics'!L:L,MATCH($C1076,'Policy Characteristics'!$C:$C,0))),"",INDEX('Policy Characteristics'!L:L,MATCH($C1076,'Policy Characteristics'!$C:$C,0)))</f>
        <v>research-and-development.html</v>
      </c>
    </row>
    <row r="1077" spans="1:18" x14ac:dyDescent="0.75">
      <c r="A1077" s="427" t="str">
        <f>IF(ISBLANK(INDEX('Policy Characteristics'!A:A,MATCH($C1077,'Policy Characteristics'!$C:$C,0))),"",INDEX('Policy Characteristics'!A:A,MATCH($C1077,'Policy Characteristics'!$C:$C,0)))</f>
        <v>Research and Development</v>
      </c>
      <c r="B1077" s="427" t="str">
        <f>IF(ISBLANK(INDEX('Policy Characteristics'!B:B,MATCH($C1077,'Policy Characteristics'!$C:$C,0))),"",INDEX('Policy Characteristics'!B:B,MATCH($C1077,'Policy Characteristics'!$C:$C,0)))</f>
        <v>Fuel Use Reduction</v>
      </c>
      <c r="C1077" s="431" t="str">
        <f t="shared" si="63"/>
        <v>RnD Electricity Fuel Use Perc Reduction</v>
      </c>
      <c r="D1077" s="9" t="s">
        <v>79</v>
      </c>
      <c r="E1077" s="55"/>
      <c r="F1077" s="9" t="s">
        <v>340</v>
      </c>
      <c r="G1077" s="53"/>
      <c r="H1077" s="54">
        <v>123</v>
      </c>
      <c r="I1077" s="53" t="s">
        <v>45</v>
      </c>
      <c r="J1077" s="429" t="str">
        <f>IF(ISBLANK(INDEX('Policy Characteristics'!D:D,MATCH($C1077,'Policy Characteristics'!$C:$C,0))),"",INDEX('Policy Characteristics'!D:D,MATCH($C1077,'Policy Characteristics'!$C:$C,0)))</f>
        <v>R&amp;D Fuel Use Reductions</v>
      </c>
      <c r="K1077" s="427" t="str">
        <f>IF(ISBLANK(INDEX('Policy Characteristics'!E:E,MATCH($C1077,'Policy Characteristics'!$C:$C,0))),"",INDEX('Policy Characteristics'!E:E,MATCH($C1077,'Policy Characteristics'!$C:$C,0)))</f>
        <v>RnD electricity fuel use reduction</v>
      </c>
      <c r="L1077" s="450">
        <f>IF(ISBLANK(INDEX('Policy Characteristics'!F:F,MATCH($C1077,'Policy Characteristics'!$C:$C,0))),"",INDEX('Policy Characteristics'!F:F,MATCH($C1077,'Policy Characteristics'!$C:$C,0)))</f>
        <v>0</v>
      </c>
      <c r="M1077" s="450">
        <f>IF(ISBLANK(INDEX('Policy Characteristics'!G:G,MATCH($C1077,'Policy Characteristics'!$C:$C,0))),"",INDEX('Policy Characteristics'!G:G,MATCH($C1077,'Policy Characteristics'!$C:$C,0)))</f>
        <v>0.4</v>
      </c>
      <c r="N1077" s="450">
        <f>IF(ISBLANK(INDEX('Policy Characteristics'!H:H,MATCH($C1077,'Policy Characteristics'!$C:$C,0))),"",INDEX('Policy Characteristics'!H:H,MATCH($C1077,'Policy Characteristics'!$C:$C,0)))</f>
        <v>0.01</v>
      </c>
      <c r="O1077" s="427" t="str">
        <f>IF(ISBLANK(INDEX('Policy Characteristics'!I:I,MATCH($C1077,'Policy Characteristics'!$C:$C,0))),"",INDEX('Policy Characteristics'!I:I,MATCH($C1077,'Policy Characteristics'!$C:$C,0)))</f>
        <v>% reduction in fuel use</v>
      </c>
      <c r="P1077" s="427" t="str">
        <f>IF(ISBLANK(INDEX('Policy Characteristics'!J:J,MATCH($C1077,'Policy Characteristics'!$C:$C,0))),"",INDEX('Policy Characteristics'!J:J,MATCH($C1077,'Policy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427" t="str">
        <f>IF(ISBLANK(INDEX('Policy Characteristics'!K:K,MATCH($C1077,'Policy Characteristics'!$C:$C,0))),"",INDEX('Policy Characteristics'!K:K,MATCH($C1077,'Policy Characteristics'!$C:$C,0)))</f>
        <v>architectural-design.html#rnd</v>
      </c>
      <c r="R1077" s="427" t="str">
        <f>IF(ISBLANK(INDEX('Policy Characteristics'!L:L,MATCH($C1077,'Policy Characteristics'!$C:$C,0))),"",INDEX('Policy Characteristics'!L:L,MATCH($C1077,'Policy Characteristics'!$C:$C,0)))</f>
        <v>research-and-development.html</v>
      </c>
    </row>
    <row r="1078" spans="1:18" x14ac:dyDescent="0.75">
      <c r="A1078" s="427" t="str">
        <f>IF(ISBLANK(INDEX('Policy Characteristics'!A:A,MATCH($C1078,'Policy Characteristics'!$C:$C,0))),"",INDEX('Policy Characteristics'!A:A,MATCH($C1078,'Policy Characteristics'!$C:$C,0)))</f>
        <v>Research and Development</v>
      </c>
      <c r="B1078" s="427" t="str">
        <f>IF(ISBLANK(INDEX('Policy Characteristics'!B:B,MATCH($C1078,'Policy Characteristics'!$C:$C,0))),"",INDEX('Policy Characteristics'!B:B,MATCH($C1078,'Policy Characteristics'!$C:$C,0)))</f>
        <v>Fuel Use Reduction</v>
      </c>
      <c r="C1078" s="431" t="str">
        <f t="shared" si="63"/>
        <v>RnD Electricity Fuel Use Perc Reduction</v>
      </c>
      <c r="D1078" s="9" t="s">
        <v>80</v>
      </c>
      <c r="E1078" s="55"/>
      <c r="F1078" s="9" t="s">
        <v>341</v>
      </c>
      <c r="G1078" s="53"/>
      <c r="H1078" s="54">
        <v>751</v>
      </c>
      <c r="I1078" s="53" t="s">
        <v>46</v>
      </c>
      <c r="J1078" s="429" t="str">
        <f>IF(ISBLANK(INDEX('Policy Characteristics'!D:D,MATCH($C1078,'Policy Characteristics'!$C:$C,0))),"",INDEX('Policy Characteristics'!D:D,MATCH($C1078,'Policy Characteristics'!$C:$C,0)))</f>
        <v>R&amp;D Fuel Use Reductions</v>
      </c>
      <c r="K1078" s="427" t="str">
        <f>IF(ISBLANK(INDEX('Policy Characteristics'!E:E,MATCH($C1078,'Policy Characteristics'!$C:$C,0))),"",INDEX('Policy Characteristics'!E:E,MATCH($C1078,'Policy Characteristics'!$C:$C,0)))</f>
        <v>RnD electricity fuel use reduction</v>
      </c>
      <c r="L1078" s="450">
        <f>IF(ISBLANK(INDEX('Policy Characteristics'!F:F,MATCH($C1078,'Policy Characteristics'!$C:$C,0))),"",INDEX('Policy Characteristics'!F:F,MATCH($C1078,'Policy Characteristics'!$C:$C,0)))</f>
        <v>0</v>
      </c>
      <c r="M1078" s="450">
        <f>IF(ISBLANK(INDEX('Policy Characteristics'!G:G,MATCH($C1078,'Policy Characteristics'!$C:$C,0))),"",INDEX('Policy Characteristics'!G:G,MATCH($C1078,'Policy Characteristics'!$C:$C,0)))</f>
        <v>0.4</v>
      </c>
      <c r="N1078" s="450">
        <f>IF(ISBLANK(INDEX('Policy Characteristics'!H:H,MATCH($C1078,'Policy Characteristics'!$C:$C,0))),"",INDEX('Policy Characteristics'!H:H,MATCH($C1078,'Policy Characteristics'!$C:$C,0)))</f>
        <v>0.01</v>
      </c>
      <c r="O1078" s="427" t="str">
        <f>IF(ISBLANK(INDEX('Policy Characteristics'!I:I,MATCH($C1078,'Policy Characteristics'!$C:$C,0))),"",INDEX('Policy Characteristics'!I:I,MATCH($C1078,'Policy Characteristics'!$C:$C,0)))</f>
        <v>% reduction in fuel use</v>
      </c>
      <c r="P1078" s="427" t="str">
        <f>IF(ISBLANK(INDEX('Policy Characteristics'!J:J,MATCH($C1078,'Policy Characteristics'!$C:$C,0))),"",INDEX('Policy Characteristics'!J:J,MATCH($C1078,'Policy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427" t="str">
        <f>IF(ISBLANK(INDEX('Policy Characteristics'!K:K,MATCH($C1078,'Policy Characteristics'!$C:$C,0))),"",INDEX('Policy Characteristics'!K:K,MATCH($C1078,'Policy Characteristics'!$C:$C,0)))</f>
        <v>architectural-design.html#rnd</v>
      </c>
      <c r="R1078" s="427" t="str">
        <f>IF(ISBLANK(INDEX('Policy Characteristics'!L:L,MATCH($C1078,'Policy Characteristics'!$C:$C,0))),"",INDEX('Policy Characteristics'!L:L,MATCH($C1078,'Policy Characteristics'!$C:$C,0)))</f>
        <v>research-and-development.html</v>
      </c>
    </row>
    <row r="1079" spans="1:18" x14ac:dyDescent="0.75">
      <c r="A1079" s="427" t="str">
        <f>IF(ISBLANK(INDEX('Policy Characteristics'!A:A,MATCH($C1079,'Policy Characteristics'!$C:$C,0))),"",INDEX('Policy Characteristics'!A:A,MATCH($C1079,'Policy Characteristics'!$C:$C,0)))</f>
        <v>Research and Development</v>
      </c>
      <c r="B1079" s="427" t="str">
        <f>IF(ISBLANK(INDEX('Policy Characteristics'!B:B,MATCH($C1079,'Policy Characteristics'!$C:$C,0))),"",INDEX('Policy Characteristics'!B:B,MATCH($C1079,'Policy Characteristics'!$C:$C,0)))</f>
        <v>Fuel Use Reduction</v>
      </c>
      <c r="C1079" s="431" t="str">
        <f t="shared" si="63"/>
        <v>RnD Electricity Fuel Use Perc Reduction</v>
      </c>
      <c r="D1079" s="9" t="s">
        <v>469</v>
      </c>
      <c r="E1079" s="55"/>
      <c r="F1079" s="9" t="s">
        <v>473</v>
      </c>
      <c r="G1079" s="53"/>
      <c r="H1079" s="54">
        <v>752</v>
      </c>
      <c r="I1079" s="53" t="s">
        <v>46</v>
      </c>
      <c r="J1079" s="429" t="str">
        <f>IF(ISBLANK(INDEX('Policy Characteristics'!D:D,MATCH($C1079,'Policy Characteristics'!$C:$C,0))),"",INDEX('Policy Characteristics'!D:D,MATCH($C1079,'Policy Characteristics'!$C:$C,0)))</f>
        <v>R&amp;D Fuel Use Reductions</v>
      </c>
      <c r="K1079" s="427" t="str">
        <f>IF(ISBLANK(INDEX('Policy Characteristics'!E:E,MATCH($C1079,'Policy Characteristics'!$C:$C,0))),"",INDEX('Policy Characteristics'!E:E,MATCH($C1079,'Policy Characteristics'!$C:$C,0)))</f>
        <v>RnD electricity fuel use reduction</v>
      </c>
      <c r="L1079" s="450">
        <f>IF(ISBLANK(INDEX('Policy Characteristics'!F:F,MATCH($C1079,'Policy Characteristics'!$C:$C,0))),"",INDEX('Policy Characteristics'!F:F,MATCH($C1079,'Policy Characteristics'!$C:$C,0)))</f>
        <v>0</v>
      </c>
      <c r="M1079" s="450">
        <f>IF(ISBLANK(INDEX('Policy Characteristics'!G:G,MATCH($C1079,'Policy Characteristics'!$C:$C,0))),"",INDEX('Policy Characteristics'!G:G,MATCH($C1079,'Policy Characteristics'!$C:$C,0)))</f>
        <v>0.4</v>
      </c>
      <c r="N1079" s="450">
        <f>IF(ISBLANK(INDEX('Policy Characteristics'!H:H,MATCH($C1079,'Policy Characteristics'!$C:$C,0))),"",INDEX('Policy Characteristics'!H:H,MATCH($C1079,'Policy Characteristics'!$C:$C,0)))</f>
        <v>0.01</v>
      </c>
      <c r="O1079" s="427" t="str">
        <f>IF(ISBLANK(INDEX('Policy Characteristics'!I:I,MATCH($C1079,'Policy Characteristics'!$C:$C,0))),"",INDEX('Policy Characteristics'!I:I,MATCH($C1079,'Policy Characteristics'!$C:$C,0)))</f>
        <v>% reduction in fuel use</v>
      </c>
      <c r="P1079" s="427" t="str">
        <f>IF(ISBLANK(INDEX('Policy Characteristics'!J:J,MATCH($C1079,'Policy Characteristics'!$C:$C,0))),"",INDEX('Policy Characteristics'!J:J,MATCH($C1079,'Policy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427" t="str">
        <f>IF(ISBLANK(INDEX('Policy Characteristics'!K:K,MATCH($C1079,'Policy Characteristics'!$C:$C,0))),"",INDEX('Policy Characteristics'!K:K,MATCH($C1079,'Policy Characteristics'!$C:$C,0)))</f>
        <v>architectural-design.html#rnd</v>
      </c>
      <c r="R1079" s="427" t="str">
        <f>IF(ISBLANK(INDEX('Policy Characteristics'!L:L,MATCH($C1079,'Policy Characteristics'!$C:$C,0))),"",INDEX('Policy Characteristics'!L:L,MATCH($C1079,'Policy Characteristics'!$C:$C,0)))</f>
        <v>research-and-development.html</v>
      </c>
    </row>
    <row r="1080" spans="1:18" x14ac:dyDescent="0.75">
      <c r="A1080" s="427" t="str">
        <f>IF(ISBLANK(INDEX('Policy Characteristics'!A:A,MATCH($C1080,'Policy Characteristics'!$C:$C,0))),"",INDEX('Policy Characteristics'!A:A,MATCH($C1080,'Policy Characteristics'!$C:$C,0)))</f>
        <v>Research and Development</v>
      </c>
      <c r="B1080" s="427" t="str">
        <f>IF(ISBLANK(INDEX('Policy Characteristics'!B:B,MATCH($C1080,'Policy Characteristics'!$C:$C,0))),"",INDEX('Policy Characteristics'!B:B,MATCH($C1080,'Policy Characteristics'!$C:$C,0)))</f>
        <v>Fuel Use Reduction</v>
      </c>
      <c r="C1080" s="431" t="str">
        <f t="shared" si="63"/>
        <v>RnD Electricity Fuel Use Perc Reduction</v>
      </c>
      <c r="D1080" s="9" t="s">
        <v>81</v>
      </c>
      <c r="E1080" s="55"/>
      <c r="F1080" s="9" t="s">
        <v>342</v>
      </c>
      <c r="G1080" s="53"/>
      <c r="H1080" s="54">
        <v>753</v>
      </c>
      <c r="I1080" s="53" t="s">
        <v>46</v>
      </c>
      <c r="J1080" s="429" t="str">
        <f>IF(ISBLANK(INDEX('Policy Characteristics'!D:D,MATCH($C1080,'Policy Characteristics'!$C:$C,0))),"",INDEX('Policy Characteristics'!D:D,MATCH($C1080,'Policy Characteristics'!$C:$C,0)))</f>
        <v>R&amp;D Fuel Use Reductions</v>
      </c>
      <c r="K1080" s="427" t="str">
        <f>IF(ISBLANK(INDEX('Policy Characteristics'!E:E,MATCH($C1080,'Policy Characteristics'!$C:$C,0))),"",INDEX('Policy Characteristics'!E:E,MATCH($C1080,'Policy Characteristics'!$C:$C,0)))</f>
        <v>RnD electricity fuel use reduction</v>
      </c>
      <c r="L1080" s="450">
        <f>IF(ISBLANK(INDEX('Policy Characteristics'!F:F,MATCH($C1080,'Policy Characteristics'!$C:$C,0))),"",INDEX('Policy Characteristics'!F:F,MATCH($C1080,'Policy Characteristics'!$C:$C,0)))</f>
        <v>0</v>
      </c>
      <c r="M1080" s="450">
        <f>IF(ISBLANK(INDEX('Policy Characteristics'!G:G,MATCH($C1080,'Policy Characteristics'!$C:$C,0))),"",INDEX('Policy Characteristics'!G:G,MATCH($C1080,'Policy Characteristics'!$C:$C,0)))</f>
        <v>0.4</v>
      </c>
      <c r="N1080" s="450">
        <f>IF(ISBLANK(INDEX('Policy Characteristics'!H:H,MATCH($C1080,'Policy Characteristics'!$C:$C,0))),"",INDEX('Policy Characteristics'!H:H,MATCH($C1080,'Policy Characteristics'!$C:$C,0)))</f>
        <v>0.01</v>
      </c>
      <c r="O1080" s="427" t="str">
        <f>IF(ISBLANK(INDEX('Policy Characteristics'!I:I,MATCH($C1080,'Policy Characteristics'!$C:$C,0))),"",INDEX('Policy Characteristics'!I:I,MATCH($C1080,'Policy Characteristics'!$C:$C,0)))</f>
        <v>% reduction in fuel use</v>
      </c>
      <c r="P1080" s="427" t="str">
        <f>IF(ISBLANK(INDEX('Policy Characteristics'!J:J,MATCH($C1080,'Policy Characteristics'!$C:$C,0))),"",INDEX('Policy Characteristics'!J:J,MATCH($C1080,'Policy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427" t="str">
        <f>IF(ISBLANK(INDEX('Policy Characteristics'!K:K,MATCH($C1080,'Policy Characteristics'!$C:$C,0))),"",INDEX('Policy Characteristics'!K:K,MATCH($C1080,'Policy Characteristics'!$C:$C,0)))</f>
        <v>architectural-design.html#rnd</v>
      </c>
      <c r="R1080" s="427" t="str">
        <f>IF(ISBLANK(INDEX('Policy Characteristics'!L:L,MATCH($C1080,'Policy Characteristics'!$C:$C,0))),"",INDEX('Policy Characteristics'!L:L,MATCH($C1080,'Policy Characteristics'!$C:$C,0)))</f>
        <v>research-and-development.html</v>
      </c>
    </row>
    <row r="1081" spans="1:18" x14ac:dyDescent="0.75">
      <c r="A1081" s="427" t="str">
        <f>IF(ISBLANK(INDEX('Policy Characteristics'!A:A,MATCH($C1081,'Policy Characteristics'!$C:$C,0))),"",INDEX('Policy Characteristics'!A:A,MATCH($C1081,'Policy Characteristics'!$C:$C,0)))</f>
        <v>Research and Development</v>
      </c>
      <c r="B1081" s="427" t="str">
        <f>IF(ISBLANK(INDEX('Policy Characteristics'!B:B,MATCH($C1081,'Policy Characteristics'!$C:$C,0))),"",INDEX('Policy Characteristics'!B:B,MATCH($C1081,'Policy Characteristics'!$C:$C,0)))</f>
        <v>Fuel Use Reduction</v>
      </c>
      <c r="C1081" s="431" t="str">
        <f t="shared" si="63"/>
        <v>RnD Electricity Fuel Use Perc Reduction</v>
      </c>
      <c r="D1081" s="9" t="s">
        <v>82</v>
      </c>
      <c r="E1081" s="55"/>
      <c r="F1081" s="9" t="s">
        <v>343</v>
      </c>
      <c r="G1081" s="53"/>
      <c r="H1081" s="54">
        <v>754</v>
      </c>
      <c r="I1081" s="53" t="s">
        <v>46</v>
      </c>
      <c r="J1081" s="429" t="str">
        <f>IF(ISBLANK(INDEX('Policy Characteristics'!D:D,MATCH($C1081,'Policy Characteristics'!$C:$C,0))),"",INDEX('Policy Characteristics'!D:D,MATCH($C1081,'Policy Characteristics'!$C:$C,0)))</f>
        <v>R&amp;D Fuel Use Reductions</v>
      </c>
      <c r="K1081" s="427" t="str">
        <f>IF(ISBLANK(INDEX('Policy Characteristics'!E:E,MATCH($C1081,'Policy Characteristics'!$C:$C,0))),"",INDEX('Policy Characteristics'!E:E,MATCH($C1081,'Policy Characteristics'!$C:$C,0)))</f>
        <v>RnD electricity fuel use reduction</v>
      </c>
      <c r="L1081" s="450">
        <f>IF(ISBLANK(INDEX('Policy Characteristics'!F:F,MATCH($C1081,'Policy Characteristics'!$C:$C,0))),"",INDEX('Policy Characteristics'!F:F,MATCH($C1081,'Policy Characteristics'!$C:$C,0)))</f>
        <v>0</v>
      </c>
      <c r="M1081" s="450">
        <f>IF(ISBLANK(INDEX('Policy Characteristics'!G:G,MATCH($C1081,'Policy Characteristics'!$C:$C,0))),"",INDEX('Policy Characteristics'!G:G,MATCH($C1081,'Policy Characteristics'!$C:$C,0)))</f>
        <v>0.4</v>
      </c>
      <c r="N1081" s="450">
        <f>IF(ISBLANK(INDEX('Policy Characteristics'!H:H,MATCH($C1081,'Policy Characteristics'!$C:$C,0))),"",INDEX('Policy Characteristics'!H:H,MATCH($C1081,'Policy Characteristics'!$C:$C,0)))</f>
        <v>0.01</v>
      </c>
      <c r="O1081" s="427" t="str">
        <f>IF(ISBLANK(INDEX('Policy Characteristics'!I:I,MATCH($C1081,'Policy Characteristics'!$C:$C,0))),"",INDEX('Policy Characteristics'!I:I,MATCH($C1081,'Policy Characteristics'!$C:$C,0)))</f>
        <v>% reduction in fuel use</v>
      </c>
      <c r="P1081" s="427" t="str">
        <f>IF(ISBLANK(INDEX('Policy Characteristics'!J:J,MATCH($C1081,'Policy Characteristics'!$C:$C,0))),"",INDEX('Policy Characteristics'!J:J,MATCH($C1081,'Policy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427" t="str">
        <f>IF(ISBLANK(INDEX('Policy Characteristics'!K:K,MATCH($C1081,'Policy Characteristics'!$C:$C,0))),"",INDEX('Policy Characteristics'!K:K,MATCH($C1081,'Policy Characteristics'!$C:$C,0)))</f>
        <v>architectural-design.html#rnd</v>
      </c>
      <c r="R1081" s="427" t="str">
        <f>IF(ISBLANK(INDEX('Policy Characteristics'!L:L,MATCH($C1081,'Policy Characteristics'!$C:$C,0))),"",INDEX('Policy Characteristics'!L:L,MATCH($C1081,'Policy Characteristics'!$C:$C,0)))</f>
        <v>research-and-development.html</v>
      </c>
    </row>
    <row r="1082" spans="1:18" x14ac:dyDescent="0.75">
      <c r="A1082" s="427" t="str">
        <f>IF(ISBLANK(INDEX('Policy Characteristics'!A:A,MATCH($C1082,'Policy Characteristics'!$C:$C,0))),"",INDEX('Policy Characteristics'!A:A,MATCH($C1082,'Policy Characteristics'!$C:$C,0)))</f>
        <v>Research and Development</v>
      </c>
      <c r="B1082" s="427" t="str">
        <f>IF(ISBLANK(INDEX('Policy Characteristics'!B:B,MATCH($C1082,'Policy Characteristics'!$C:$C,0))),"",INDEX('Policy Characteristics'!B:B,MATCH($C1082,'Policy Characteristics'!$C:$C,0)))</f>
        <v>Fuel Use Reduction</v>
      </c>
      <c r="C1082" s="431" t="str">
        <f t="shared" si="63"/>
        <v>RnD Electricity Fuel Use Perc Reduction</v>
      </c>
      <c r="D1082" s="9" t="s">
        <v>83</v>
      </c>
      <c r="E1082" s="55"/>
      <c r="F1082" s="9" t="s">
        <v>344</v>
      </c>
      <c r="G1082" s="53"/>
      <c r="H1082" s="54">
        <v>124</v>
      </c>
      <c r="I1082" s="53" t="s">
        <v>45</v>
      </c>
      <c r="J1082" s="429" t="str">
        <f>IF(ISBLANK(INDEX('Policy Characteristics'!D:D,MATCH($C1082,'Policy Characteristics'!$C:$C,0))),"",INDEX('Policy Characteristics'!D:D,MATCH($C1082,'Policy Characteristics'!$C:$C,0)))</f>
        <v>R&amp;D Fuel Use Reductions</v>
      </c>
      <c r="K1082" s="427" t="str">
        <f>IF(ISBLANK(INDEX('Policy Characteristics'!E:E,MATCH($C1082,'Policy Characteristics'!$C:$C,0))),"",INDEX('Policy Characteristics'!E:E,MATCH($C1082,'Policy Characteristics'!$C:$C,0)))</f>
        <v>RnD electricity fuel use reduction</v>
      </c>
      <c r="L1082" s="450">
        <f>IF(ISBLANK(INDEX('Policy Characteristics'!F:F,MATCH($C1082,'Policy Characteristics'!$C:$C,0))),"",INDEX('Policy Characteristics'!F:F,MATCH($C1082,'Policy Characteristics'!$C:$C,0)))</f>
        <v>0</v>
      </c>
      <c r="M1082" s="450">
        <f>IF(ISBLANK(INDEX('Policy Characteristics'!G:G,MATCH($C1082,'Policy Characteristics'!$C:$C,0))),"",INDEX('Policy Characteristics'!G:G,MATCH($C1082,'Policy Characteristics'!$C:$C,0)))</f>
        <v>0.4</v>
      </c>
      <c r="N1082" s="450">
        <f>IF(ISBLANK(INDEX('Policy Characteristics'!H:H,MATCH($C1082,'Policy Characteristics'!$C:$C,0))),"",INDEX('Policy Characteristics'!H:H,MATCH($C1082,'Policy Characteristics'!$C:$C,0)))</f>
        <v>0.01</v>
      </c>
      <c r="O1082" s="427" t="str">
        <f>IF(ISBLANK(INDEX('Policy Characteristics'!I:I,MATCH($C1082,'Policy Characteristics'!$C:$C,0))),"",INDEX('Policy Characteristics'!I:I,MATCH($C1082,'Policy Characteristics'!$C:$C,0)))</f>
        <v>% reduction in fuel use</v>
      </c>
      <c r="P1082" s="427" t="str">
        <f>IF(ISBLANK(INDEX('Policy Characteristics'!J:J,MATCH($C1082,'Policy Characteristics'!$C:$C,0))),"",INDEX('Policy Characteristics'!J:J,MATCH($C1082,'Policy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427" t="str">
        <f>IF(ISBLANK(INDEX('Policy Characteristics'!K:K,MATCH($C1082,'Policy Characteristics'!$C:$C,0))),"",INDEX('Policy Characteristics'!K:K,MATCH($C1082,'Policy Characteristics'!$C:$C,0)))</f>
        <v>architectural-design.html#rnd</v>
      </c>
      <c r="R1082" s="427" t="str">
        <f>IF(ISBLANK(INDEX('Policy Characteristics'!L:L,MATCH($C1082,'Policy Characteristics'!$C:$C,0))),"",INDEX('Policy Characteristics'!L:L,MATCH($C1082,'Policy Characteristics'!$C:$C,0)))</f>
        <v>research-and-development.html</v>
      </c>
    </row>
    <row r="1083" spans="1:18" x14ac:dyDescent="0.75">
      <c r="A1083" s="427" t="str">
        <f>IF(ISBLANK(INDEX('Policy Characteristics'!A:A,MATCH($C1083,'Policy Characteristics'!$C:$C,0))),"",INDEX('Policy Characteristics'!A:A,MATCH($C1083,'Policy Characteristics'!$C:$C,0)))</f>
        <v>Research and Development</v>
      </c>
      <c r="B1083" s="427" t="str">
        <f>IF(ISBLANK(INDEX('Policy Characteristics'!B:B,MATCH($C1083,'Policy Characteristics'!$C:$C,0))),"",INDEX('Policy Characteristics'!B:B,MATCH($C1083,'Policy Characteristics'!$C:$C,0)))</f>
        <v>Fuel Use Reduction</v>
      </c>
      <c r="C1083" s="431" t="str">
        <f t="shared" si="63"/>
        <v>RnD Electricity Fuel Use Perc Reduction</v>
      </c>
      <c r="D1083" s="9" t="s">
        <v>327</v>
      </c>
      <c r="E1083" s="55"/>
      <c r="F1083" s="9" t="s">
        <v>2319</v>
      </c>
      <c r="G1083" s="53"/>
      <c r="H1083" s="54">
        <v>193</v>
      </c>
      <c r="I1083" s="53" t="s">
        <v>45</v>
      </c>
      <c r="J1083" s="429" t="str">
        <f>IF(ISBLANK(INDEX('Policy Characteristics'!D:D,MATCH($C1083,'Policy Characteristics'!$C:$C,0))),"",INDEX('Policy Characteristics'!D:D,MATCH($C1083,'Policy Characteristics'!$C:$C,0)))</f>
        <v>R&amp;D Fuel Use Reductions</v>
      </c>
      <c r="K1083" s="427" t="str">
        <f>IF(ISBLANK(INDEX('Policy Characteristics'!E:E,MATCH($C1083,'Policy Characteristics'!$C:$C,0))),"",INDEX('Policy Characteristics'!E:E,MATCH($C1083,'Policy Characteristics'!$C:$C,0)))</f>
        <v>RnD electricity fuel use reduction</v>
      </c>
      <c r="L1083" s="450">
        <f>IF(ISBLANK(INDEX('Policy Characteristics'!F:F,MATCH($C1083,'Policy Characteristics'!$C:$C,0))),"",INDEX('Policy Characteristics'!F:F,MATCH($C1083,'Policy Characteristics'!$C:$C,0)))</f>
        <v>0</v>
      </c>
      <c r="M1083" s="450">
        <f>IF(ISBLANK(INDEX('Policy Characteristics'!G:G,MATCH($C1083,'Policy Characteristics'!$C:$C,0))),"",INDEX('Policy Characteristics'!G:G,MATCH($C1083,'Policy Characteristics'!$C:$C,0)))</f>
        <v>0.4</v>
      </c>
      <c r="N1083" s="450">
        <f>IF(ISBLANK(INDEX('Policy Characteristics'!H:H,MATCH($C1083,'Policy Characteristics'!$C:$C,0))),"",INDEX('Policy Characteristics'!H:H,MATCH($C1083,'Policy Characteristics'!$C:$C,0)))</f>
        <v>0.01</v>
      </c>
      <c r="O1083" s="427" t="str">
        <f>IF(ISBLANK(INDEX('Policy Characteristics'!I:I,MATCH($C1083,'Policy Characteristics'!$C:$C,0))),"",INDEX('Policy Characteristics'!I:I,MATCH($C1083,'Policy Characteristics'!$C:$C,0)))</f>
        <v>% reduction in fuel use</v>
      </c>
      <c r="P1083" s="427" t="str">
        <f>IF(ISBLANK(INDEX('Policy Characteristics'!J:J,MATCH($C1083,'Policy Characteristics'!$C:$C,0))),"",INDEX('Policy Characteristics'!J:J,MATCH($C1083,'Policy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427" t="str">
        <f>IF(ISBLANK(INDEX('Policy Characteristics'!K:K,MATCH($C1083,'Policy Characteristics'!$C:$C,0))),"",INDEX('Policy Characteristics'!K:K,MATCH($C1083,'Policy Characteristics'!$C:$C,0)))</f>
        <v>architectural-design.html#rnd</v>
      </c>
      <c r="R1083" s="427" t="str">
        <f>IF(ISBLANK(INDEX('Policy Characteristics'!L:L,MATCH($C1083,'Policy Characteristics'!$C:$C,0))),"",INDEX('Policy Characteristics'!L:L,MATCH($C1083,'Policy Characteristics'!$C:$C,0)))</f>
        <v>research-and-development.html</v>
      </c>
    </row>
    <row r="1084" spans="1:18" x14ac:dyDescent="0.75">
      <c r="A1084" s="427" t="str">
        <f>IF(ISBLANK(INDEX('Policy Characteristics'!A:A,MATCH($C1084,'Policy Characteristics'!$C:$C,0))),"",INDEX('Policy Characteristics'!A:A,MATCH($C1084,'Policy Characteristics'!$C:$C,0)))</f>
        <v>Research and Development</v>
      </c>
      <c r="B1084" s="427" t="str">
        <f>IF(ISBLANK(INDEX('Policy Characteristics'!B:B,MATCH($C1084,'Policy Characteristics'!$C:$C,0))),"",INDEX('Policy Characteristics'!B:B,MATCH($C1084,'Policy Characteristics'!$C:$C,0)))</f>
        <v>Fuel Use Reduction</v>
      </c>
      <c r="C1084" s="431" t="str">
        <f t="shared" ref="C1084:C1085" si="64">C$1075</f>
        <v>RnD Electricity Fuel Use Perc Reduction</v>
      </c>
      <c r="D1084" s="9" t="s">
        <v>465</v>
      </c>
      <c r="E1084" s="55"/>
      <c r="F1084" s="9" t="s">
        <v>466</v>
      </c>
      <c r="G1084" s="53"/>
      <c r="H1084" s="54">
        <v>181</v>
      </c>
      <c r="I1084" s="53" t="s">
        <v>45</v>
      </c>
      <c r="J1084" s="429" t="str">
        <f>IF(ISBLANK(INDEX('Policy Characteristics'!D:D,MATCH($C1084,'Policy Characteristics'!$C:$C,0))),"",INDEX('Policy Characteristics'!D:D,MATCH($C1084,'Policy Characteristics'!$C:$C,0)))</f>
        <v>R&amp;D Fuel Use Reductions</v>
      </c>
      <c r="K1084" s="427" t="str">
        <f>IF(ISBLANK(INDEX('Policy Characteristics'!E:E,MATCH($C1084,'Policy Characteristics'!$C:$C,0))),"",INDEX('Policy Characteristics'!E:E,MATCH($C1084,'Policy Characteristics'!$C:$C,0)))</f>
        <v>RnD electricity fuel use reduction</v>
      </c>
      <c r="L1084" s="450">
        <f>IF(ISBLANK(INDEX('Policy Characteristics'!F:F,MATCH($C1084,'Policy Characteristics'!$C:$C,0))),"",INDEX('Policy Characteristics'!F:F,MATCH($C1084,'Policy Characteristics'!$C:$C,0)))</f>
        <v>0</v>
      </c>
      <c r="M1084" s="450">
        <f>IF(ISBLANK(INDEX('Policy Characteristics'!G:G,MATCH($C1084,'Policy Characteristics'!$C:$C,0))),"",INDEX('Policy Characteristics'!G:G,MATCH($C1084,'Policy Characteristics'!$C:$C,0)))</f>
        <v>0.4</v>
      </c>
      <c r="N1084" s="450">
        <f>IF(ISBLANK(INDEX('Policy Characteristics'!H:H,MATCH($C1084,'Policy Characteristics'!$C:$C,0))),"",INDEX('Policy Characteristics'!H:H,MATCH($C1084,'Policy Characteristics'!$C:$C,0)))</f>
        <v>0.01</v>
      </c>
      <c r="O1084" s="427" t="str">
        <f>IF(ISBLANK(INDEX('Policy Characteristics'!I:I,MATCH($C1084,'Policy Characteristics'!$C:$C,0))),"",INDEX('Policy Characteristics'!I:I,MATCH($C1084,'Policy Characteristics'!$C:$C,0)))</f>
        <v>% reduction in fuel use</v>
      </c>
      <c r="P1084" s="427" t="str">
        <f>IF(ISBLANK(INDEX('Policy Characteristics'!J:J,MATCH($C1084,'Policy Characteristics'!$C:$C,0))),"",INDEX('Policy Characteristics'!J:J,MATCH($C1084,'Policy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427" t="str">
        <f>IF(ISBLANK(INDEX('Policy Characteristics'!K:K,MATCH($C1084,'Policy Characteristics'!$C:$C,0))),"",INDEX('Policy Characteristics'!K:K,MATCH($C1084,'Policy Characteristics'!$C:$C,0)))</f>
        <v>architectural-design.html#rnd</v>
      </c>
      <c r="R1084" s="427" t="str">
        <f>IF(ISBLANK(INDEX('Policy Characteristics'!L:L,MATCH($C1084,'Policy Characteristics'!$C:$C,0))),"",INDEX('Policy Characteristics'!L:L,MATCH($C1084,'Policy Characteristics'!$C:$C,0)))</f>
        <v>research-and-development.html</v>
      </c>
    </row>
    <row r="1085" spans="1:18" x14ac:dyDescent="0.75">
      <c r="A1085" s="427" t="str">
        <f>IF(ISBLANK(INDEX('Policy Characteristics'!A:A,MATCH($C1085,'Policy Characteristics'!$C:$C,0))),"",INDEX('Policy Characteristics'!A:A,MATCH($C1085,'Policy Characteristics'!$C:$C,0)))</f>
        <v>Research and Development</v>
      </c>
      <c r="B1085" s="427" t="str">
        <f>IF(ISBLANK(INDEX('Policy Characteristics'!B:B,MATCH($C1085,'Policy Characteristics'!$C:$C,0))),"",INDEX('Policy Characteristics'!B:B,MATCH($C1085,'Policy Characteristics'!$C:$C,0)))</f>
        <v>Fuel Use Reduction</v>
      </c>
      <c r="C1085" s="431" t="str">
        <f t="shared" si="64"/>
        <v>RnD Electricity Fuel Use Perc Reduction</v>
      </c>
      <c r="D1085" s="9" t="s">
        <v>474</v>
      </c>
      <c r="E1085" s="55"/>
      <c r="F1085" s="9" t="s">
        <v>476</v>
      </c>
      <c r="G1085" s="53"/>
      <c r="H1085" s="54">
        <v>755</v>
      </c>
      <c r="I1085" s="53" t="s">
        <v>46</v>
      </c>
      <c r="J1085" s="429" t="str">
        <f>IF(ISBLANK(INDEX('Policy Characteristics'!D:D,MATCH($C1085,'Policy Characteristics'!$C:$C,0))),"",INDEX('Policy Characteristics'!D:D,MATCH($C1085,'Policy Characteristics'!$C:$C,0)))</f>
        <v>R&amp;D Fuel Use Reductions</v>
      </c>
      <c r="K1085" s="427" t="str">
        <f>IF(ISBLANK(INDEX('Policy Characteristics'!E:E,MATCH($C1085,'Policy Characteristics'!$C:$C,0))),"",INDEX('Policy Characteristics'!E:E,MATCH($C1085,'Policy Characteristics'!$C:$C,0)))</f>
        <v>RnD electricity fuel use reduction</v>
      </c>
      <c r="L1085" s="450">
        <f>IF(ISBLANK(INDEX('Policy Characteristics'!F:F,MATCH($C1085,'Policy Characteristics'!$C:$C,0))),"",INDEX('Policy Characteristics'!F:F,MATCH($C1085,'Policy Characteristics'!$C:$C,0)))</f>
        <v>0</v>
      </c>
      <c r="M1085" s="450">
        <f>IF(ISBLANK(INDEX('Policy Characteristics'!G:G,MATCH($C1085,'Policy Characteristics'!$C:$C,0))),"",INDEX('Policy Characteristics'!G:G,MATCH($C1085,'Policy Characteristics'!$C:$C,0)))</f>
        <v>0.4</v>
      </c>
      <c r="N1085" s="450">
        <f>IF(ISBLANK(INDEX('Policy Characteristics'!H:H,MATCH($C1085,'Policy Characteristics'!$C:$C,0))),"",INDEX('Policy Characteristics'!H:H,MATCH($C1085,'Policy Characteristics'!$C:$C,0)))</f>
        <v>0.01</v>
      </c>
      <c r="O1085" s="427" t="str">
        <f>IF(ISBLANK(INDEX('Policy Characteristics'!I:I,MATCH($C1085,'Policy Characteristics'!$C:$C,0))),"",INDEX('Policy Characteristics'!I:I,MATCH($C1085,'Policy Characteristics'!$C:$C,0)))</f>
        <v>% reduction in fuel use</v>
      </c>
      <c r="P1085" s="427" t="str">
        <f>IF(ISBLANK(INDEX('Policy Characteristics'!J:J,MATCH($C1085,'Policy Characteristics'!$C:$C,0))),"",INDEX('Policy Characteristics'!J:J,MATCH($C1085,'Policy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427" t="str">
        <f>IF(ISBLANK(INDEX('Policy Characteristics'!K:K,MATCH($C1085,'Policy Characteristics'!$C:$C,0))),"",INDEX('Policy Characteristics'!K:K,MATCH($C1085,'Policy Characteristics'!$C:$C,0)))</f>
        <v>architectural-design.html#rnd</v>
      </c>
      <c r="R1085" s="427" t="str">
        <f>IF(ISBLANK(INDEX('Policy Characteristics'!L:L,MATCH($C1085,'Policy Characteristics'!$C:$C,0))),"",INDEX('Policy Characteristics'!L:L,MATCH($C1085,'Policy Characteristics'!$C:$C,0)))</f>
        <v>research-and-development.html</v>
      </c>
    </row>
    <row r="1086" spans="1:18" x14ac:dyDescent="0.75">
      <c r="A1086" s="427" t="str">
        <f>IF(ISBLANK(INDEX('Policy Characteristics'!A:A,MATCH($C1086,'Policy Characteristics'!$C:$C,0))),"",INDEX('Policy Characteristics'!A:A,MATCH($C1086,'Policy Characteristics'!$C:$C,0)))</f>
        <v>Research and Development</v>
      </c>
      <c r="B1086" s="427" t="str">
        <f>IF(ISBLANK(INDEX('Policy Characteristics'!B:B,MATCH($C1086,'Policy Characteristics'!$C:$C,0))),"",INDEX('Policy Characteristics'!B:B,MATCH($C1086,'Policy Characteristics'!$C:$C,0)))</f>
        <v>Fuel Use Reduction</v>
      </c>
      <c r="C1086" s="432" t="s">
        <v>314</v>
      </c>
      <c r="D1086" s="211" t="s">
        <v>3252</v>
      </c>
      <c r="E1086" s="53"/>
      <c r="F1086" s="9" t="s">
        <v>3289</v>
      </c>
      <c r="G1086" s="53"/>
      <c r="H1086" s="54">
        <v>1487</v>
      </c>
      <c r="I1086" s="53" t="s">
        <v>45</v>
      </c>
      <c r="J1086" s="429" t="str">
        <f>IF(ISBLANK(INDEX('Policy Characteristics'!D:D,MATCH($C1086,'Policy Characteristics'!$C:$C,0))),"",INDEX('Policy Characteristics'!D:D,MATCH($C1086,'Policy Characteristics'!$C:$C,0)))</f>
        <v>R&amp;D Fuel Use Reductions</v>
      </c>
      <c r="K1086" s="427" t="str">
        <f>IF(ISBLANK(INDEX('Policy Characteristics'!E:E,MATCH($C1086,'Policy Characteristics'!$C:$C,0))),"",INDEX('Policy Characteristics'!E:E,MATCH($C1086,'Policy Characteristics'!$C:$C,0)))</f>
        <v>RnD industry fuel use reduction</v>
      </c>
      <c r="L1086" s="450">
        <f>IF(ISBLANK(INDEX('Policy Characteristics'!F:F,MATCH($C1086,'Policy Characteristics'!$C:$C,0))),"",INDEX('Policy Characteristics'!F:F,MATCH($C1086,'Policy Characteristics'!$C:$C,0)))</f>
        <v>0</v>
      </c>
      <c r="M1086" s="450">
        <f>IF(ISBLANK(INDEX('Policy Characteristics'!G:G,MATCH($C1086,'Policy Characteristics'!$C:$C,0))),"",INDEX('Policy Characteristics'!G:G,MATCH($C1086,'Policy Characteristics'!$C:$C,0)))</f>
        <v>0.4</v>
      </c>
      <c r="N1086" s="450">
        <f>IF(ISBLANK(INDEX('Policy Characteristics'!H:H,MATCH($C1086,'Policy Characteristics'!$C:$C,0))),"",INDEX('Policy Characteristics'!H:H,MATCH($C1086,'Policy Characteristics'!$C:$C,0)))</f>
        <v>0.01</v>
      </c>
      <c r="O1086" s="427" t="str">
        <f>IF(ISBLANK(INDEX('Policy Characteristics'!I:I,MATCH($C1086,'Policy Characteristics'!$C:$C,0))),"",INDEX('Policy Characteristics'!I:I,MATCH($C1086,'Policy Characteristics'!$C:$C,0)))</f>
        <v>% reduction in fuel use</v>
      </c>
      <c r="P1086" s="427" t="str">
        <f>IF(ISBLANK(INDEX('Policy Characteristics'!J:J,MATCH($C1086,'Policy Characteristics'!$C:$C,0))),"",INDEX('Policy Characteristics'!J:J,MATCH($C1086,'Policy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427" t="str">
        <f>IF(ISBLANK(INDEX('Policy Characteristics'!K:K,MATCH($C1086,'Policy Characteristics'!$C:$C,0))),"",INDEX('Policy Characteristics'!K:K,MATCH($C1086,'Policy Characteristics'!$C:$C,0)))</f>
        <v>architectural-design.html#rnd</v>
      </c>
      <c r="R1086" s="427" t="str">
        <f>IF(ISBLANK(INDEX('Policy Characteristics'!L:L,MATCH($C1086,'Policy Characteristics'!$C:$C,0))),"",INDEX('Policy Characteristics'!L:L,MATCH($C1086,'Policy Characteristics'!$C:$C,0)))</f>
        <v>research-and-development.html</v>
      </c>
    </row>
    <row r="1087" spans="1:18" x14ac:dyDescent="0.75">
      <c r="A1087" s="427" t="str">
        <f>IF(ISBLANK(INDEX('Policy Characteristics'!A:A,MATCH($C1087,'Policy Characteristics'!$C:$C,0))),"",INDEX('Policy Characteristics'!A:A,MATCH($C1087,'Policy Characteristics'!$C:$C,0)))</f>
        <v>Research and Development</v>
      </c>
      <c r="B1087" s="427" t="str">
        <f>IF(ISBLANK(INDEX('Policy Characteristics'!B:B,MATCH($C1087,'Policy Characteristics'!$C:$C,0))),"",INDEX('Policy Characteristics'!B:B,MATCH($C1087,'Policy Characteristics'!$C:$C,0)))</f>
        <v>Fuel Use Reduction</v>
      </c>
      <c r="C1087" s="431" t="str">
        <f t="shared" ref="C1087:C1110" si="65">C$1086</f>
        <v>RnD Industry Fuel Use Perc Reduction</v>
      </c>
      <c r="D1087" s="211" t="s">
        <v>3253</v>
      </c>
      <c r="E1087" s="53"/>
      <c r="F1087" s="9" t="s">
        <v>3290</v>
      </c>
      <c r="G1087" s="53"/>
      <c r="H1087" s="54">
        <v>1488</v>
      </c>
      <c r="I1087" s="53" t="s">
        <v>45</v>
      </c>
      <c r="J1087" s="429" t="str">
        <f>IF(ISBLANK(INDEX('Policy Characteristics'!D:D,MATCH($C1087,'Policy Characteristics'!$C:$C,0))),"",INDEX('Policy Characteristics'!D:D,MATCH($C1087,'Policy Characteristics'!$C:$C,0)))</f>
        <v>R&amp;D Fuel Use Reductions</v>
      </c>
      <c r="K1087" s="427" t="str">
        <f>IF(ISBLANK(INDEX('Policy Characteristics'!E:E,MATCH($C1087,'Policy Characteristics'!$C:$C,0))),"",INDEX('Policy Characteristics'!E:E,MATCH($C1087,'Policy Characteristics'!$C:$C,0)))</f>
        <v>RnD industry fuel use reduction</v>
      </c>
      <c r="L1087" s="450">
        <f>IF(ISBLANK(INDEX('Policy Characteristics'!F:F,MATCH($C1087,'Policy Characteristics'!$C:$C,0))),"",INDEX('Policy Characteristics'!F:F,MATCH($C1087,'Policy Characteristics'!$C:$C,0)))</f>
        <v>0</v>
      </c>
      <c r="M1087" s="450">
        <f>IF(ISBLANK(INDEX('Policy Characteristics'!G:G,MATCH($C1087,'Policy Characteristics'!$C:$C,0))),"",INDEX('Policy Characteristics'!G:G,MATCH($C1087,'Policy Characteristics'!$C:$C,0)))</f>
        <v>0.4</v>
      </c>
      <c r="N1087" s="450">
        <f>IF(ISBLANK(INDEX('Policy Characteristics'!H:H,MATCH($C1087,'Policy Characteristics'!$C:$C,0))),"",INDEX('Policy Characteristics'!H:H,MATCH($C1087,'Policy Characteristics'!$C:$C,0)))</f>
        <v>0.01</v>
      </c>
      <c r="O1087" s="427" t="str">
        <f>IF(ISBLANK(INDEX('Policy Characteristics'!I:I,MATCH($C1087,'Policy Characteristics'!$C:$C,0))),"",INDEX('Policy Characteristics'!I:I,MATCH($C1087,'Policy Characteristics'!$C:$C,0)))</f>
        <v>% reduction in fuel use</v>
      </c>
      <c r="P1087" s="427" t="str">
        <f>IF(ISBLANK(INDEX('Policy Characteristics'!J:J,MATCH($C1087,'Policy Characteristics'!$C:$C,0))),"",INDEX('Policy Characteristics'!J:J,MATCH($C1087,'Policy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427" t="str">
        <f>IF(ISBLANK(INDEX('Policy Characteristics'!K:K,MATCH($C1087,'Policy Characteristics'!$C:$C,0))),"",INDEX('Policy Characteristics'!K:K,MATCH($C1087,'Policy Characteristics'!$C:$C,0)))</f>
        <v>architectural-design.html#rnd</v>
      </c>
      <c r="R1087" s="427" t="str">
        <f>IF(ISBLANK(INDEX('Policy Characteristics'!L:L,MATCH($C1087,'Policy Characteristics'!$C:$C,0))),"",INDEX('Policy Characteristics'!L:L,MATCH($C1087,'Policy Characteristics'!$C:$C,0)))</f>
        <v>research-and-development.html</v>
      </c>
    </row>
    <row r="1088" spans="1:18" x14ac:dyDescent="0.75">
      <c r="A1088" s="427" t="str">
        <f>IF(ISBLANK(INDEX('Policy Characteristics'!A:A,MATCH($C1088,'Policy Characteristics'!$C:$C,0))),"",INDEX('Policy Characteristics'!A:A,MATCH($C1088,'Policy Characteristics'!$C:$C,0)))</f>
        <v>Research and Development</v>
      </c>
      <c r="B1088" s="427" t="str">
        <f>IF(ISBLANK(INDEX('Policy Characteristics'!B:B,MATCH($C1088,'Policy Characteristics'!$C:$C,0))),"",INDEX('Policy Characteristics'!B:B,MATCH($C1088,'Policy Characteristics'!$C:$C,0)))</f>
        <v>Fuel Use Reduction</v>
      </c>
      <c r="C1088" s="431" t="str">
        <f t="shared" si="65"/>
        <v>RnD Industry Fuel Use Perc Reduction</v>
      </c>
      <c r="D1088" s="211" t="s">
        <v>3254</v>
      </c>
      <c r="E1088" s="53"/>
      <c r="F1088" s="9" t="s">
        <v>3291</v>
      </c>
      <c r="G1088" s="53"/>
      <c r="H1088" s="54">
        <v>1489</v>
      </c>
      <c r="I1088" s="53" t="s">
        <v>45</v>
      </c>
      <c r="J1088" s="429" t="str">
        <f>IF(ISBLANK(INDEX('Policy Characteristics'!D:D,MATCH($C1088,'Policy Characteristics'!$C:$C,0))),"",INDEX('Policy Characteristics'!D:D,MATCH($C1088,'Policy Characteristics'!$C:$C,0)))</f>
        <v>R&amp;D Fuel Use Reductions</v>
      </c>
      <c r="K1088" s="427" t="str">
        <f>IF(ISBLANK(INDEX('Policy Characteristics'!E:E,MATCH($C1088,'Policy Characteristics'!$C:$C,0))),"",INDEX('Policy Characteristics'!E:E,MATCH($C1088,'Policy Characteristics'!$C:$C,0)))</f>
        <v>RnD industry fuel use reduction</v>
      </c>
      <c r="L1088" s="450">
        <f>IF(ISBLANK(INDEX('Policy Characteristics'!F:F,MATCH($C1088,'Policy Characteristics'!$C:$C,0))),"",INDEX('Policy Characteristics'!F:F,MATCH($C1088,'Policy Characteristics'!$C:$C,0)))</f>
        <v>0</v>
      </c>
      <c r="M1088" s="450">
        <f>IF(ISBLANK(INDEX('Policy Characteristics'!G:G,MATCH($C1088,'Policy Characteristics'!$C:$C,0))),"",INDEX('Policy Characteristics'!G:G,MATCH($C1088,'Policy Characteristics'!$C:$C,0)))</f>
        <v>0.4</v>
      </c>
      <c r="N1088" s="450">
        <f>IF(ISBLANK(INDEX('Policy Characteristics'!H:H,MATCH($C1088,'Policy Characteristics'!$C:$C,0))),"",INDEX('Policy Characteristics'!H:H,MATCH($C1088,'Policy Characteristics'!$C:$C,0)))</f>
        <v>0.01</v>
      </c>
      <c r="O1088" s="427" t="str">
        <f>IF(ISBLANK(INDEX('Policy Characteristics'!I:I,MATCH($C1088,'Policy Characteristics'!$C:$C,0))),"",INDEX('Policy Characteristics'!I:I,MATCH($C1088,'Policy Characteristics'!$C:$C,0)))</f>
        <v>% reduction in fuel use</v>
      </c>
      <c r="P1088" s="427" t="str">
        <f>IF(ISBLANK(INDEX('Policy Characteristics'!J:J,MATCH($C1088,'Policy Characteristics'!$C:$C,0))),"",INDEX('Policy Characteristics'!J:J,MATCH($C1088,'Policy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427" t="str">
        <f>IF(ISBLANK(INDEX('Policy Characteristics'!K:K,MATCH($C1088,'Policy Characteristics'!$C:$C,0))),"",INDEX('Policy Characteristics'!K:K,MATCH($C1088,'Policy Characteristics'!$C:$C,0)))</f>
        <v>architectural-design.html#rnd</v>
      </c>
      <c r="R1088" s="427" t="str">
        <f>IF(ISBLANK(INDEX('Policy Characteristics'!L:L,MATCH($C1088,'Policy Characteristics'!$C:$C,0))),"",INDEX('Policy Characteristics'!L:L,MATCH($C1088,'Policy Characteristics'!$C:$C,0)))</f>
        <v>research-and-development.html</v>
      </c>
    </row>
    <row r="1089" spans="1:18" x14ac:dyDescent="0.75">
      <c r="A1089" s="427" t="str">
        <f>IF(ISBLANK(INDEX('Policy Characteristics'!A:A,MATCH($C1089,'Policy Characteristics'!$C:$C,0))),"",INDEX('Policy Characteristics'!A:A,MATCH($C1089,'Policy Characteristics'!$C:$C,0)))</f>
        <v>Research and Development</v>
      </c>
      <c r="B1089" s="427" t="str">
        <f>IF(ISBLANK(INDEX('Policy Characteristics'!B:B,MATCH($C1089,'Policy Characteristics'!$C:$C,0))),"",INDEX('Policy Characteristics'!B:B,MATCH($C1089,'Policy Characteristics'!$C:$C,0)))</f>
        <v>Fuel Use Reduction</v>
      </c>
      <c r="C1089" s="431" t="str">
        <f t="shared" si="65"/>
        <v>RnD Industry Fuel Use Perc Reduction</v>
      </c>
      <c r="D1089" s="211" t="s">
        <v>3255</v>
      </c>
      <c r="E1089" s="53"/>
      <c r="F1089" s="9" t="s">
        <v>3292</v>
      </c>
      <c r="G1089" s="53"/>
      <c r="H1089" s="54">
        <v>1490</v>
      </c>
      <c r="I1089" s="53" t="s">
        <v>45</v>
      </c>
      <c r="J1089" s="429" t="str">
        <f>IF(ISBLANK(INDEX('Policy Characteristics'!D:D,MATCH($C1089,'Policy Characteristics'!$C:$C,0))),"",INDEX('Policy Characteristics'!D:D,MATCH($C1089,'Policy Characteristics'!$C:$C,0)))</f>
        <v>R&amp;D Fuel Use Reductions</v>
      </c>
      <c r="K1089" s="427" t="str">
        <f>IF(ISBLANK(INDEX('Policy Characteristics'!E:E,MATCH($C1089,'Policy Characteristics'!$C:$C,0))),"",INDEX('Policy Characteristics'!E:E,MATCH($C1089,'Policy Characteristics'!$C:$C,0)))</f>
        <v>RnD industry fuel use reduction</v>
      </c>
      <c r="L1089" s="450">
        <f>IF(ISBLANK(INDEX('Policy Characteristics'!F:F,MATCH($C1089,'Policy Characteristics'!$C:$C,0))),"",INDEX('Policy Characteristics'!F:F,MATCH($C1089,'Policy Characteristics'!$C:$C,0)))</f>
        <v>0</v>
      </c>
      <c r="M1089" s="450">
        <f>IF(ISBLANK(INDEX('Policy Characteristics'!G:G,MATCH($C1089,'Policy Characteristics'!$C:$C,0))),"",INDEX('Policy Characteristics'!G:G,MATCH($C1089,'Policy Characteristics'!$C:$C,0)))</f>
        <v>0.4</v>
      </c>
      <c r="N1089" s="450">
        <f>IF(ISBLANK(INDEX('Policy Characteristics'!H:H,MATCH($C1089,'Policy Characteristics'!$C:$C,0))),"",INDEX('Policy Characteristics'!H:H,MATCH($C1089,'Policy Characteristics'!$C:$C,0)))</f>
        <v>0.01</v>
      </c>
      <c r="O1089" s="427" t="str">
        <f>IF(ISBLANK(INDEX('Policy Characteristics'!I:I,MATCH($C1089,'Policy Characteristics'!$C:$C,0))),"",INDEX('Policy Characteristics'!I:I,MATCH($C1089,'Policy Characteristics'!$C:$C,0)))</f>
        <v>% reduction in fuel use</v>
      </c>
      <c r="P1089" s="427" t="str">
        <f>IF(ISBLANK(INDEX('Policy Characteristics'!J:J,MATCH($C1089,'Policy Characteristics'!$C:$C,0))),"",INDEX('Policy Characteristics'!J:J,MATCH($C1089,'Policy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427" t="str">
        <f>IF(ISBLANK(INDEX('Policy Characteristics'!K:K,MATCH($C1089,'Policy Characteristics'!$C:$C,0))),"",INDEX('Policy Characteristics'!K:K,MATCH($C1089,'Policy Characteristics'!$C:$C,0)))</f>
        <v>architectural-design.html#rnd</v>
      </c>
      <c r="R1089" s="427" t="str">
        <f>IF(ISBLANK(INDEX('Policy Characteristics'!L:L,MATCH($C1089,'Policy Characteristics'!$C:$C,0))),"",INDEX('Policy Characteristics'!L:L,MATCH($C1089,'Policy Characteristics'!$C:$C,0)))</f>
        <v>research-and-development.html</v>
      </c>
    </row>
    <row r="1090" spans="1:18" x14ac:dyDescent="0.75">
      <c r="A1090" s="427" t="str">
        <f>IF(ISBLANK(INDEX('Policy Characteristics'!A:A,MATCH($C1090,'Policy Characteristics'!$C:$C,0))),"",INDEX('Policy Characteristics'!A:A,MATCH($C1090,'Policy Characteristics'!$C:$C,0)))</f>
        <v>Research and Development</v>
      </c>
      <c r="B1090" s="427" t="str">
        <f>IF(ISBLANK(INDEX('Policy Characteristics'!B:B,MATCH($C1090,'Policy Characteristics'!$C:$C,0))),"",INDEX('Policy Characteristics'!B:B,MATCH($C1090,'Policy Characteristics'!$C:$C,0)))</f>
        <v>Fuel Use Reduction</v>
      </c>
      <c r="C1090" s="431" t="str">
        <f t="shared" si="65"/>
        <v>RnD Industry Fuel Use Perc Reduction</v>
      </c>
      <c r="D1090" s="211" t="s">
        <v>3256</v>
      </c>
      <c r="E1090" s="53"/>
      <c r="F1090" s="9" t="s">
        <v>3293</v>
      </c>
      <c r="G1090" s="53"/>
      <c r="H1090" s="54">
        <v>1491</v>
      </c>
      <c r="I1090" s="53" t="s">
        <v>45</v>
      </c>
      <c r="J1090" s="429" t="str">
        <f>IF(ISBLANK(INDEX('Policy Characteristics'!D:D,MATCH($C1090,'Policy Characteristics'!$C:$C,0))),"",INDEX('Policy Characteristics'!D:D,MATCH($C1090,'Policy Characteristics'!$C:$C,0)))</f>
        <v>R&amp;D Fuel Use Reductions</v>
      </c>
      <c r="K1090" s="427" t="str">
        <f>IF(ISBLANK(INDEX('Policy Characteristics'!E:E,MATCH($C1090,'Policy Characteristics'!$C:$C,0))),"",INDEX('Policy Characteristics'!E:E,MATCH($C1090,'Policy Characteristics'!$C:$C,0)))</f>
        <v>RnD industry fuel use reduction</v>
      </c>
      <c r="L1090" s="450">
        <f>IF(ISBLANK(INDEX('Policy Characteristics'!F:F,MATCH($C1090,'Policy Characteristics'!$C:$C,0))),"",INDEX('Policy Characteristics'!F:F,MATCH($C1090,'Policy Characteristics'!$C:$C,0)))</f>
        <v>0</v>
      </c>
      <c r="M1090" s="450">
        <f>IF(ISBLANK(INDEX('Policy Characteristics'!G:G,MATCH($C1090,'Policy Characteristics'!$C:$C,0))),"",INDEX('Policy Characteristics'!G:G,MATCH($C1090,'Policy Characteristics'!$C:$C,0)))</f>
        <v>0.4</v>
      </c>
      <c r="N1090" s="450">
        <f>IF(ISBLANK(INDEX('Policy Characteristics'!H:H,MATCH($C1090,'Policy Characteristics'!$C:$C,0))),"",INDEX('Policy Characteristics'!H:H,MATCH($C1090,'Policy Characteristics'!$C:$C,0)))</f>
        <v>0.01</v>
      </c>
      <c r="O1090" s="427" t="str">
        <f>IF(ISBLANK(INDEX('Policy Characteristics'!I:I,MATCH($C1090,'Policy Characteristics'!$C:$C,0))),"",INDEX('Policy Characteristics'!I:I,MATCH($C1090,'Policy Characteristics'!$C:$C,0)))</f>
        <v>% reduction in fuel use</v>
      </c>
      <c r="P1090" s="427" t="str">
        <f>IF(ISBLANK(INDEX('Policy Characteristics'!J:J,MATCH($C1090,'Policy Characteristics'!$C:$C,0))),"",INDEX('Policy Characteristics'!J:J,MATCH($C1090,'Policy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427" t="str">
        <f>IF(ISBLANK(INDEX('Policy Characteristics'!K:K,MATCH($C1090,'Policy Characteristics'!$C:$C,0))),"",INDEX('Policy Characteristics'!K:K,MATCH($C1090,'Policy Characteristics'!$C:$C,0)))</f>
        <v>architectural-design.html#rnd</v>
      </c>
      <c r="R1090" s="427" t="str">
        <f>IF(ISBLANK(INDEX('Policy Characteristics'!L:L,MATCH($C1090,'Policy Characteristics'!$C:$C,0))),"",INDEX('Policy Characteristics'!L:L,MATCH($C1090,'Policy Characteristics'!$C:$C,0)))</f>
        <v>research-and-development.html</v>
      </c>
    </row>
    <row r="1091" spans="1:18" x14ac:dyDescent="0.75">
      <c r="A1091" s="427" t="str">
        <f>IF(ISBLANK(INDEX('Policy Characteristics'!A:A,MATCH($C1091,'Policy Characteristics'!$C:$C,0))),"",INDEX('Policy Characteristics'!A:A,MATCH($C1091,'Policy Characteristics'!$C:$C,0)))</f>
        <v>Research and Development</v>
      </c>
      <c r="B1091" s="427" t="str">
        <f>IF(ISBLANK(INDEX('Policy Characteristics'!B:B,MATCH($C1091,'Policy Characteristics'!$C:$C,0))),"",INDEX('Policy Characteristics'!B:B,MATCH($C1091,'Policy Characteristics'!$C:$C,0)))</f>
        <v>Fuel Use Reduction</v>
      </c>
      <c r="C1091" s="431" t="str">
        <f t="shared" si="65"/>
        <v>RnD Industry Fuel Use Perc Reduction</v>
      </c>
      <c r="D1091" s="211" t="s">
        <v>3257</v>
      </c>
      <c r="E1091" s="53"/>
      <c r="F1091" s="9" t="s">
        <v>3294</v>
      </c>
      <c r="G1091" s="53"/>
      <c r="H1091" s="54">
        <v>1492</v>
      </c>
      <c r="I1091" s="53" t="s">
        <v>45</v>
      </c>
      <c r="J1091" s="429" t="str">
        <f>IF(ISBLANK(INDEX('Policy Characteristics'!D:D,MATCH($C1091,'Policy Characteristics'!$C:$C,0))),"",INDEX('Policy Characteristics'!D:D,MATCH($C1091,'Policy Characteristics'!$C:$C,0)))</f>
        <v>R&amp;D Fuel Use Reductions</v>
      </c>
      <c r="K1091" s="427" t="str">
        <f>IF(ISBLANK(INDEX('Policy Characteristics'!E:E,MATCH($C1091,'Policy Characteristics'!$C:$C,0))),"",INDEX('Policy Characteristics'!E:E,MATCH($C1091,'Policy Characteristics'!$C:$C,0)))</f>
        <v>RnD industry fuel use reduction</v>
      </c>
      <c r="L1091" s="450">
        <f>IF(ISBLANK(INDEX('Policy Characteristics'!F:F,MATCH($C1091,'Policy Characteristics'!$C:$C,0))),"",INDEX('Policy Characteristics'!F:F,MATCH($C1091,'Policy Characteristics'!$C:$C,0)))</f>
        <v>0</v>
      </c>
      <c r="M1091" s="450">
        <f>IF(ISBLANK(INDEX('Policy Characteristics'!G:G,MATCH($C1091,'Policy Characteristics'!$C:$C,0))),"",INDEX('Policy Characteristics'!G:G,MATCH($C1091,'Policy Characteristics'!$C:$C,0)))</f>
        <v>0.4</v>
      </c>
      <c r="N1091" s="450">
        <f>IF(ISBLANK(INDEX('Policy Characteristics'!H:H,MATCH($C1091,'Policy Characteristics'!$C:$C,0))),"",INDEX('Policy Characteristics'!H:H,MATCH($C1091,'Policy Characteristics'!$C:$C,0)))</f>
        <v>0.01</v>
      </c>
      <c r="O1091" s="427" t="str">
        <f>IF(ISBLANK(INDEX('Policy Characteristics'!I:I,MATCH($C1091,'Policy Characteristics'!$C:$C,0))),"",INDEX('Policy Characteristics'!I:I,MATCH($C1091,'Policy Characteristics'!$C:$C,0)))</f>
        <v>% reduction in fuel use</v>
      </c>
      <c r="P1091" s="427" t="str">
        <f>IF(ISBLANK(INDEX('Policy Characteristics'!J:J,MATCH($C1091,'Policy Characteristics'!$C:$C,0))),"",INDEX('Policy Characteristics'!J:J,MATCH($C1091,'Policy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427" t="str">
        <f>IF(ISBLANK(INDEX('Policy Characteristics'!K:K,MATCH($C1091,'Policy Characteristics'!$C:$C,0))),"",INDEX('Policy Characteristics'!K:K,MATCH($C1091,'Policy Characteristics'!$C:$C,0)))</f>
        <v>architectural-design.html#rnd</v>
      </c>
      <c r="R1091" s="427" t="str">
        <f>IF(ISBLANK(INDEX('Policy Characteristics'!L:L,MATCH($C1091,'Policy Characteristics'!$C:$C,0))),"",INDEX('Policy Characteristics'!L:L,MATCH($C1091,'Policy Characteristics'!$C:$C,0)))</f>
        <v>research-and-development.html</v>
      </c>
    </row>
    <row r="1092" spans="1:18" x14ac:dyDescent="0.75">
      <c r="A1092" s="427" t="str">
        <f>IF(ISBLANK(INDEX('Policy Characteristics'!A:A,MATCH($C1092,'Policy Characteristics'!$C:$C,0))),"",INDEX('Policy Characteristics'!A:A,MATCH($C1092,'Policy Characteristics'!$C:$C,0)))</f>
        <v>Research and Development</v>
      </c>
      <c r="B1092" s="427" t="str">
        <f>IF(ISBLANK(INDEX('Policy Characteristics'!B:B,MATCH($C1092,'Policy Characteristics'!$C:$C,0))),"",INDEX('Policy Characteristics'!B:B,MATCH($C1092,'Policy Characteristics'!$C:$C,0)))</f>
        <v>Fuel Use Reduction</v>
      </c>
      <c r="C1092" s="431" t="str">
        <f t="shared" si="65"/>
        <v>RnD Industry Fuel Use Perc Reduction</v>
      </c>
      <c r="D1092" s="211" t="s">
        <v>3258</v>
      </c>
      <c r="E1092" s="53"/>
      <c r="F1092" s="9" t="s">
        <v>3295</v>
      </c>
      <c r="G1092" s="53"/>
      <c r="H1092" s="54">
        <v>1493</v>
      </c>
      <c r="I1092" s="53" t="s">
        <v>45</v>
      </c>
      <c r="J1092" s="429" t="str">
        <f>IF(ISBLANK(INDEX('Policy Characteristics'!D:D,MATCH($C1092,'Policy Characteristics'!$C:$C,0))),"",INDEX('Policy Characteristics'!D:D,MATCH($C1092,'Policy Characteristics'!$C:$C,0)))</f>
        <v>R&amp;D Fuel Use Reductions</v>
      </c>
      <c r="K1092" s="427" t="str">
        <f>IF(ISBLANK(INDEX('Policy Characteristics'!E:E,MATCH($C1092,'Policy Characteristics'!$C:$C,0))),"",INDEX('Policy Characteristics'!E:E,MATCH($C1092,'Policy Characteristics'!$C:$C,0)))</f>
        <v>RnD industry fuel use reduction</v>
      </c>
      <c r="L1092" s="450">
        <f>IF(ISBLANK(INDEX('Policy Characteristics'!F:F,MATCH($C1092,'Policy Characteristics'!$C:$C,0))),"",INDEX('Policy Characteristics'!F:F,MATCH($C1092,'Policy Characteristics'!$C:$C,0)))</f>
        <v>0</v>
      </c>
      <c r="M1092" s="450">
        <f>IF(ISBLANK(INDEX('Policy Characteristics'!G:G,MATCH($C1092,'Policy Characteristics'!$C:$C,0))),"",INDEX('Policy Characteristics'!G:G,MATCH($C1092,'Policy Characteristics'!$C:$C,0)))</f>
        <v>0.4</v>
      </c>
      <c r="N1092" s="450">
        <f>IF(ISBLANK(INDEX('Policy Characteristics'!H:H,MATCH($C1092,'Policy Characteristics'!$C:$C,0))),"",INDEX('Policy Characteristics'!H:H,MATCH($C1092,'Policy Characteristics'!$C:$C,0)))</f>
        <v>0.01</v>
      </c>
      <c r="O1092" s="427" t="str">
        <f>IF(ISBLANK(INDEX('Policy Characteristics'!I:I,MATCH($C1092,'Policy Characteristics'!$C:$C,0))),"",INDEX('Policy Characteristics'!I:I,MATCH($C1092,'Policy Characteristics'!$C:$C,0)))</f>
        <v>% reduction in fuel use</v>
      </c>
      <c r="P1092" s="427" t="str">
        <f>IF(ISBLANK(INDEX('Policy Characteristics'!J:J,MATCH($C1092,'Policy Characteristics'!$C:$C,0))),"",INDEX('Policy Characteristics'!J:J,MATCH($C1092,'Policy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427" t="str">
        <f>IF(ISBLANK(INDEX('Policy Characteristics'!K:K,MATCH($C1092,'Policy Characteristics'!$C:$C,0))),"",INDEX('Policy Characteristics'!K:K,MATCH($C1092,'Policy Characteristics'!$C:$C,0)))</f>
        <v>architectural-design.html#rnd</v>
      </c>
      <c r="R1092" s="427" t="str">
        <f>IF(ISBLANK(INDEX('Policy Characteristics'!L:L,MATCH($C1092,'Policy Characteristics'!$C:$C,0))),"",INDEX('Policy Characteristics'!L:L,MATCH($C1092,'Policy Characteristics'!$C:$C,0)))</f>
        <v>research-and-development.html</v>
      </c>
    </row>
    <row r="1093" spans="1:18" x14ac:dyDescent="0.75">
      <c r="A1093" s="427" t="str">
        <f>IF(ISBLANK(INDEX('Policy Characteristics'!A:A,MATCH($C1093,'Policy Characteristics'!$C:$C,0))),"",INDEX('Policy Characteristics'!A:A,MATCH($C1093,'Policy Characteristics'!$C:$C,0)))</f>
        <v>Research and Development</v>
      </c>
      <c r="B1093" s="427" t="str">
        <f>IF(ISBLANK(INDEX('Policy Characteristics'!B:B,MATCH($C1093,'Policy Characteristics'!$C:$C,0))),"",INDEX('Policy Characteristics'!B:B,MATCH($C1093,'Policy Characteristics'!$C:$C,0)))</f>
        <v>Fuel Use Reduction</v>
      </c>
      <c r="C1093" s="431" t="str">
        <f t="shared" si="65"/>
        <v>RnD Industry Fuel Use Perc Reduction</v>
      </c>
      <c r="D1093" s="211" t="s">
        <v>3259</v>
      </c>
      <c r="E1093" s="53"/>
      <c r="F1093" s="9" t="s">
        <v>3296</v>
      </c>
      <c r="G1093" s="53"/>
      <c r="H1093" s="54">
        <v>1494</v>
      </c>
      <c r="I1093" s="53" t="s">
        <v>45</v>
      </c>
      <c r="J1093" s="429" t="str">
        <f>IF(ISBLANK(INDEX('Policy Characteristics'!D:D,MATCH($C1093,'Policy Characteristics'!$C:$C,0))),"",INDEX('Policy Characteristics'!D:D,MATCH($C1093,'Policy Characteristics'!$C:$C,0)))</f>
        <v>R&amp;D Fuel Use Reductions</v>
      </c>
      <c r="K1093" s="427" t="str">
        <f>IF(ISBLANK(INDEX('Policy Characteristics'!E:E,MATCH($C1093,'Policy Characteristics'!$C:$C,0))),"",INDEX('Policy Characteristics'!E:E,MATCH($C1093,'Policy Characteristics'!$C:$C,0)))</f>
        <v>RnD industry fuel use reduction</v>
      </c>
      <c r="L1093" s="450">
        <f>IF(ISBLANK(INDEX('Policy Characteristics'!F:F,MATCH($C1093,'Policy Characteristics'!$C:$C,0))),"",INDEX('Policy Characteristics'!F:F,MATCH($C1093,'Policy Characteristics'!$C:$C,0)))</f>
        <v>0</v>
      </c>
      <c r="M1093" s="450">
        <f>IF(ISBLANK(INDEX('Policy Characteristics'!G:G,MATCH($C1093,'Policy Characteristics'!$C:$C,0))),"",INDEX('Policy Characteristics'!G:G,MATCH($C1093,'Policy Characteristics'!$C:$C,0)))</f>
        <v>0.4</v>
      </c>
      <c r="N1093" s="450">
        <f>IF(ISBLANK(INDEX('Policy Characteristics'!H:H,MATCH($C1093,'Policy Characteristics'!$C:$C,0))),"",INDEX('Policy Characteristics'!H:H,MATCH($C1093,'Policy Characteristics'!$C:$C,0)))</f>
        <v>0.01</v>
      </c>
      <c r="O1093" s="427" t="str">
        <f>IF(ISBLANK(INDEX('Policy Characteristics'!I:I,MATCH($C1093,'Policy Characteristics'!$C:$C,0))),"",INDEX('Policy Characteristics'!I:I,MATCH($C1093,'Policy Characteristics'!$C:$C,0)))</f>
        <v>% reduction in fuel use</v>
      </c>
      <c r="P1093" s="427" t="str">
        <f>IF(ISBLANK(INDEX('Policy Characteristics'!J:J,MATCH($C1093,'Policy Characteristics'!$C:$C,0))),"",INDEX('Policy Characteristics'!J:J,MATCH($C1093,'Policy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427" t="str">
        <f>IF(ISBLANK(INDEX('Policy Characteristics'!K:K,MATCH($C1093,'Policy Characteristics'!$C:$C,0))),"",INDEX('Policy Characteristics'!K:K,MATCH($C1093,'Policy Characteristics'!$C:$C,0)))</f>
        <v>architectural-design.html#rnd</v>
      </c>
      <c r="R1093" s="427" t="str">
        <f>IF(ISBLANK(INDEX('Policy Characteristics'!L:L,MATCH($C1093,'Policy Characteristics'!$C:$C,0))),"",INDEX('Policy Characteristics'!L:L,MATCH($C1093,'Policy Characteristics'!$C:$C,0)))</f>
        <v>research-and-development.html</v>
      </c>
    </row>
    <row r="1094" spans="1:18" x14ac:dyDescent="0.75">
      <c r="A1094" s="427" t="str">
        <f>IF(ISBLANK(INDEX('Policy Characteristics'!A:A,MATCH($C1094,'Policy Characteristics'!$C:$C,0))),"",INDEX('Policy Characteristics'!A:A,MATCH($C1094,'Policy Characteristics'!$C:$C,0)))</f>
        <v>Research and Development</v>
      </c>
      <c r="B1094" s="427" t="str">
        <f>IF(ISBLANK(INDEX('Policy Characteristics'!B:B,MATCH($C1094,'Policy Characteristics'!$C:$C,0))),"",INDEX('Policy Characteristics'!B:B,MATCH($C1094,'Policy Characteristics'!$C:$C,0)))</f>
        <v>Fuel Use Reduction</v>
      </c>
      <c r="C1094" s="431" t="str">
        <f t="shared" si="65"/>
        <v>RnD Industry Fuel Use Perc Reduction</v>
      </c>
      <c r="D1094" s="211" t="s">
        <v>3260</v>
      </c>
      <c r="E1094" s="53"/>
      <c r="F1094" s="9" t="s">
        <v>3297</v>
      </c>
      <c r="G1094" s="53"/>
      <c r="H1094" s="54">
        <v>1495</v>
      </c>
      <c r="I1094" s="53" t="s">
        <v>45</v>
      </c>
      <c r="J1094" s="429" t="str">
        <f>IF(ISBLANK(INDEX('Policy Characteristics'!D:D,MATCH($C1094,'Policy Characteristics'!$C:$C,0))),"",INDEX('Policy Characteristics'!D:D,MATCH($C1094,'Policy Characteristics'!$C:$C,0)))</f>
        <v>R&amp;D Fuel Use Reductions</v>
      </c>
      <c r="K1094" s="427" t="str">
        <f>IF(ISBLANK(INDEX('Policy Characteristics'!E:E,MATCH($C1094,'Policy Characteristics'!$C:$C,0))),"",INDEX('Policy Characteristics'!E:E,MATCH($C1094,'Policy Characteristics'!$C:$C,0)))</f>
        <v>RnD industry fuel use reduction</v>
      </c>
      <c r="L1094" s="450">
        <f>IF(ISBLANK(INDEX('Policy Characteristics'!F:F,MATCH($C1094,'Policy Characteristics'!$C:$C,0))),"",INDEX('Policy Characteristics'!F:F,MATCH($C1094,'Policy Characteristics'!$C:$C,0)))</f>
        <v>0</v>
      </c>
      <c r="M1094" s="450">
        <f>IF(ISBLANK(INDEX('Policy Characteristics'!G:G,MATCH($C1094,'Policy Characteristics'!$C:$C,0))),"",INDEX('Policy Characteristics'!G:G,MATCH($C1094,'Policy Characteristics'!$C:$C,0)))</f>
        <v>0.4</v>
      </c>
      <c r="N1094" s="450">
        <f>IF(ISBLANK(INDEX('Policy Characteristics'!H:H,MATCH($C1094,'Policy Characteristics'!$C:$C,0))),"",INDEX('Policy Characteristics'!H:H,MATCH($C1094,'Policy Characteristics'!$C:$C,0)))</f>
        <v>0.01</v>
      </c>
      <c r="O1094" s="427" t="str">
        <f>IF(ISBLANK(INDEX('Policy Characteristics'!I:I,MATCH($C1094,'Policy Characteristics'!$C:$C,0))),"",INDEX('Policy Characteristics'!I:I,MATCH($C1094,'Policy Characteristics'!$C:$C,0)))</f>
        <v>% reduction in fuel use</v>
      </c>
      <c r="P1094" s="427"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427" t="str">
        <f>IF(ISBLANK(INDEX('Policy Characteristics'!K:K,MATCH($C1094,'Policy Characteristics'!$C:$C,0))),"",INDEX('Policy Characteristics'!K:K,MATCH($C1094,'Policy Characteristics'!$C:$C,0)))</f>
        <v>architectural-design.html#rnd</v>
      </c>
      <c r="R1094" s="427" t="str">
        <f>IF(ISBLANK(INDEX('Policy Characteristics'!L:L,MATCH($C1094,'Policy Characteristics'!$C:$C,0))),"",INDEX('Policy Characteristics'!L:L,MATCH($C1094,'Policy Characteristics'!$C:$C,0)))</f>
        <v>research-and-development.html</v>
      </c>
    </row>
    <row r="1095" spans="1:18" x14ac:dyDescent="0.75">
      <c r="A1095" s="427" t="str">
        <f>IF(ISBLANK(INDEX('Policy Characteristics'!A:A,MATCH($C1095,'Policy Characteristics'!$C:$C,0))),"",INDEX('Policy Characteristics'!A:A,MATCH($C1095,'Policy Characteristics'!$C:$C,0)))</f>
        <v>Research and Development</v>
      </c>
      <c r="B1095" s="427" t="str">
        <f>IF(ISBLANK(INDEX('Policy Characteristics'!B:B,MATCH($C1095,'Policy Characteristics'!$C:$C,0))),"",INDEX('Policy Characteristics'!B:B,MATCH($C1095,'Policy Characteristics'!$C:$C,0)))</f>
        <v>Fuel Use Reduction</v>
      </c>
      <c r="C1095" s="431" t="str">
        <f t="shared" si="65"/>
        <v>RnD Industry Fuel Use Perc Reduction</v>
      </c>
      <c r="D1095" s="211" t="s">
        <v>3261</v>
      </c>
      <c r="E1095" s="53"/>
      <c r="F1095" s="9" t="s">
        <v>346</v>
      </c>
      <c r="G1095" s="53"/>
      <c r="H1095" s="54">
        <v>1496</v>
      </c>
      <c r="I1095" s="53" t="s">
        <v>45</v>
      </c>
      <c r="J1095" s="429" t="str">
        <f>IF(ISBLANK(INDEX('Policy Characteristics'!D:D,MATCH($C1095,'Policy Characteristics'!$C:$C,0))),"",INDEX('Policy Characteristics'!D:D,MATCH($C1095,'Policy Characteristics'!$C:$C,0)))</f>
        <v>R&amp;D Fuel Use Reductions</v>
      </c>
      <c r="K1095" s="427" t="str">
        <f>IF(ISBLANK(INDEX('Policy Characteristics'!E:E,MATCH($C1095,'Policy Characteristics'!$C:$C,0))),"",INDEX('Policy Characteristics'!E:E,MATCH($C1095,'Policy Characteristics'!$C:$C,0)))</f>
        <v>RnD industry fuel use reduction</v>
      </c>
      <c r="L1095" s="450">
        <f>IF(ISBLANK(INDEX('Policy Characteristics'!F:F,MATCH($C1095,'Policy Characteristics'!$C:$C,0))),"",INDEX('Policy Characteristics'!F:F,MATCH($C1095,'Policy Characteristics'!$C:$C,0)))</f>
        <v>0</v>
      </c>
      <c r="M1095" s="450">
        <f>IF(ISBLANK(INDEX('Policy Characteristics'!G:G,MATCH($C1095,'Policy Characteristics'!$C:$C,0))),"",INDEX('Policy Characteristics'!G:G,MATCH($C1095,'Policy Characteristics'!$C:$C,0)))</f>
        <v>0.4</v>
      </c>
      <c r="N1095" s="450">
        <f>IF(ISBLANK(INDEX('Policy Characteristics'!H:H,MATCH($C1095,'Policy Characteristics'!$C:$C,0))),"",INDEX('Policy Characteristics'!H:H,MATCH($C1095,'Policy Characteristics'!$C:$C,0)))</f>
        <v>0.01</v>
      </c>
      <c r="O1095" s="427" t="str">
        <f>IF(ISBLANK(INDEX('Policy Characteristics'!I:I,MATCH($C1095,'Policy Characteristics'!$C:$C,0))),"",INDEX('Policy Characteristics'!I:I,MATCH($C1095,'Policy Characteristics'!$C:$C,0)))</f>
        <v>% reduction in fuel use</v>
      </c>
      <c r="P1095" s="427"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427" t="str">
        <f>IF(ISBLANK(INDEX('Policy Characteristics'!K:K,MATCH($C1095,'Policy Characteristics'!$C:$C,0))),"",INDEX('Policy Characteristics'!K:K,MATCH($C1095,'Policy Characteristics'!$C:$C,0)))</f>
        <v>architectural-design.html#rnd</v>
      </c>
      <c r="R1095" s="427" t="str">
        <f>IF(ISBLANK(INDEX('Policy Characteristics'!L:L,MATCH($C1095,'Policy Characteristics'!$C:$C,0))),"",INDEX('Policy Characteristics'!L:L,MATCH($C1095,'Policy Characteristics'!$C:$C,0)))</f>
        <v>research-and-development.html</v>
      </c>
    </row>
    <row r="1096" spans="1:18" x14ac:dyDescent="0.75">
      <c r="A1096" s="427" t="str">
        <f>IF(ISBLANK(INDEX('Policy Characteristics'!A:A,MATCH($C1096,'Policy Characteristics'!$C:$C,0))),"",INDEX('Policy Characteristics'!A:A,MATCH($C1096,'Policy Characteristics'!$C:$C,0)))</f>
        <v>Research and Development</v>
      </c>
      <c r="B1096" s="427" t="str">
        <f>IF(ISBLANK(INDEX('Policy Characteristics'!B:B,MATCH($C1096,'Policy Characteristics'!$C:$C,0))),"",INDEX('Policy Characteristics'!B:B,MATCH($C1096,'Policy Characteristics'!$C:$C,0)))</f>
        <v>Fuel Use Reduction</v>
      </c>
      <c r="C1096" s="431" t="str">
        <f t="shared" si="65"/>
        <v>RnD Industry Fuel Use Perc Reduction</v>
      </c>
      <c r="D1096" s="211" t="s">
        <v>3262</v>
      </c>
      <c r="E1096" s="53"/>
      <c r="F1096" s="9" t="s">
        <v>3298</v>
      </c>
      <c r="G1096" s="53"/>
      <c r="H1096" s="54">
        <v>1497</v>
      </c>
      <c r="I1096" s="53" t="s">
        <v>45</v>
      </c>
      <c r="J1096" s="429" t="str">
        <f>IF(ISBLANK(INDEX('Policy Characteristics'!D:D,MATCH($C1096,'Policy Characteristics'!$C:$C,0))),"",INDEX('Policy Characteristics'!D:D,MATCH($C1096,'Policy Characteristics'!$C:$C,0)))</f>
        <v>R&amp;D Fuel Use Reductions</v>
      </c>
      <c r="K1096" s="427" t="str">
        <f>IF(ISBLANK(INDEX('Policy Characteristics'!E:E,MATCH($C1096,'Policy Characteristics'!$C:$C,0))),"",INDEX('Policy Characteristics'!E:E,MATCH($C1096,'Policy Characteristics'!$C:$C,0)))</f>
        <v>RnD industry fuel use reduction</v>
      </c>
      <c r="L1096" s="450">
        <f>IF(ISBLANK(INDEX('Policy Characteristics'!F:F,MATCH($C1096,'Policy Characteristics'!$C:$C,0))),"",INDEX('Policy Characteristics'!F:F,MATCH($C1096,'Policy Characteristics'!$C:$C,0)))</f>
        <v>0</v>
      </c>
      <c r="M1096" s="450">
        <f>IF(ISBLANK(INDEX('Policy Characteristics'!G:G,MATCH($C1096,'Policy Characteristics'!$C:$C,0))),"",INDEX('Policy Characteristics'!G:G,MATCH($C1096,'Policy Characteristics'!$C:$C,0)))</f>
        <v>0.4</v>
      </c>
      <c r="N1096" s="450">
        <f>IF(ISBLANK(INDEX('Policy Characteristics'!H:H,MATCH($C1096,'Policy Characteristics'!$C:$C,0))),"",INDEX('Policy Characteristics'!H:H,MATCH($C1096,'Policy Characteristics'!$C:$C,0)))</f>
        <v>0.01</v>
      </c>
      <c r="O1096" s="427" t="str">
        <f>IF(ISBLANK(INDEX('Policy Characteristics'!I:I,MATCH($C1096,'Policy Characteristics'!$C:$C,0))),"",INDEX('Policy Characteristics'!I:I,MATCH($C1096,'Policy Characteristics'!$C:$C,0)))</f>
        <v>% reduction in fuel use</v>
      </c>
      <c r="P1096" s="427"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427" t="str">
        <f>IF(ISBLANK(INDEX('Policy Characteristics'!K:K,MATCH($C1096,'Policy Characteristics'!$C:$C,0))),"",INDEX('Policy Characteristics'!K:K,MATCH($C1096,'Policy Characteristics'!$C:$C,0)))</f>
        <v>architectural-design.html#rnd</v>
      </c>
      <c r="R1096" s="427" t="str">
        <f>IF(ISBLANK(INDEX('Policy Characteristics'!L:L,MATCH($C1096,'Policy Characteristics'!$C:$C,0))),"",INDEX('Policy Characteristics'!L:L,MATCH($C1096,'Policy Characteristics'!$C:$C,0)))</f>
        <v>research-and-development.html</v>
      </c>
    </row>
    <row r="1097" spans="1:18" x14ac:dyDescent="0.75">
      <c r="A1097" s="427" t="str">
        <f>IF(ISBLANK(INDEX('Policy Characteristics'!A:A,MATCH($C1097,'Policy Characteristics'!$C:$C,0))),"",INDEX('Policy Characteristics'!A:A,MATCH($C1097,'Policy Characteristics'!$C:$C,0)))</f>
        <v>Research and Development</v>
      </c>
      <c r="B1097" s="427" t="str">
        <f>IF(ISBLANK(INDEX('Policy Characteristics'!B:B,MATCH($C1097,'Policy Characteristics'!$C:$C,0))),"",INDEX('Policy Characteristics'!B:B,MATCH($C1097,'Policy Characteristics'!$C:$C,0)))</f>
        <v>Fuel Use Reduction</v>
      </c>
      <c r="C1097" s="431" t="str">
        <f t="shared" si="65"/>
        <v>RnD Industry Fuel Use Perc Reduction</v>
      </c>
      <c r="D1097" s="211" t="s">
        <v>3263</v>
      </c>
      <c r="E1097" s="53"/>
      <c r="F1097" s="9" t="s">
        <v>3299</v>
      </c>
      <c r="G1097" s="53"/>
      <c r="H1097" s="54">
        <v>1498</v>
      </c>
      <c r="I1097" s="53" t="s">
        <v>45</v>
      </c>
      <c r="J1097" s="429" t="str">
        <f>IF(ISBLANK(INDEX('Policy Characteristics'!D:D,MATCH($C1097,'Policy Characteristics'!$C:$C,0))),"",INDEX('Policy Characteristics'!D:D,MATCH($C1097,'Policy Characteristics'!$C:$C,0)))</f>
        <v>R&amp;D Fuel Use Reductions</v>
      </c>
      <c r="K1097" s="427" t="str">
        <f>IF(ISBLANK(INDEX('Policy Characteristics'!E:E,MATCH($C1097,'Policy Characteristics'!$C:$C,0))),"",INDEX('Policy Characteristics'!E:E,MATCH($C1097,'Policy Characteristics'!$C:$C,0)))</f>
        <v>RnD industry fuel use reduction</v>
      </c>
      <c r="L1097" s="450">
        <f>IF(ISBLANK(INDEX('Policy Characteristics'!F:F,MATCH($C1097,'Policy Characteristics'!$C:$C,0))),"",INDEX('Policy Characteristics'!F:F,MATCH($C1097,'Policy Characteristics'!$C:$C,0)))</f>
        <v>0</v>
      </c>
      <c r="M1097" s="450">
        <f>IF(ISBLANK(INDEX('Policy Characteristics'!G:G,MATCH($C1097,'Policy Characteristics'!$C:$C,0))),"",INDEX('Policy Characteristics'!G:G,MATCH($C1097,'Policy Characteristics'!$C:$C,0)))</f>
        <v>0.4</v>
      </c>
      <c r="N1097" s="450">
        <f>IF(ISBLANK(INDEX('Policy Characteristics'!H:H,MATCH($C1097,'Policy Characteristics'!$C:$C,0))),"",INDEX('Policy Characteristics'!H:H,MATCH($C1097,'Policy Characteristics'!$C:$C,0)))</f>
        <v>0.01</v>
      </c>
      <c r="O1097" s="427" t="str">
        <f>IF(ISBLANK(INDEX('Policy Characteristics'!I:I,MATCH($C1097,'Policy Characteristics'!$C:$C,0))),"",INDEX('Policy Characteristics'!I:I,MATCH($C1097,'Policy Characteristics'!$C:$C,0)))</f>
        <v>% reduction in fuel use</v>
      </c>
      <c r="P1097" s="427"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427" t="str">
        <f>IF(ISBLANK(INDEX('Policy Characteristics'!K:K,MATCH($C1097,'Policy Characteristics'!$C:$C,0))),"",INDEX('Policy Characteristics'!K:K,MATCH($C1097,'Policy Characteristics'!$C:$C,0)))</f>
        <v>architectural-design.html#rnd</v>
      </c>
      <c r="R1097" s="427" t="str">
        <f>IF(ISBLANK(INDEX('Policy Characteristics'!L:L,MATCH($C1097,'Policy Characteristics'!$C:$C,0))),"",INDEX('Policy Characteristics'!L:L,MATCH($C1097,'Policy Characteristics'!$C:$C,0)))</f>
        <v>research-and-development.html</v>
      </c>
    </row>
    <row r="1098" spans="1:18" x14ac:dyDescent="0.75">
      <c r="A1098" s="427" t="str">
        <f>IF(ISBLANK(INDEX('Policy Characteristics'!A:A,MATCH($C1098,'Policy Characteristics'!$C:$C,0))),"",INDEX('Policy Characteristics'!A:A,MATCH($C1098,'Policy Characteristics'!$C:$C,0)))</f>
        <v>Research and Development</v>
      </c>
      <c r="B1098" s="427" t="str">
        <f>IF(ISBLANK(INDEX('Policy Characteristics'!B:B,MATCH($C1098,'Policy Characteristics'!$C:$C,0))),"",INDEX('Policy Characteristics'!B:B,MATCH($C1098,'Policy Characteristics'!$C:$C,0)))</f>
        <v>Fuel Use Reduction</v>
      </c>
      <c r="C1098" s="431" t="str">
        <f t="shared" si="65"/>
        <v>RnD Industry Fuel Use Perc Reduction</v>
      </c>
      <c r="D1098" s="211" t="s">
        <v>3264</v>
      </c>
      <c r="E1098" s="53"/>
      <c r="F1098" s="9" t="s">
        <v>3300</v>
      </c>
      <c r="G1098" s="53"/>
      <c r="H1098" s="54">
        <v>1499</v>
      </c>
      <c r="I1098" s="53" t="s">
        <v>45</v>
      </c>
      <c r="J1098" s="429" t="str">
        <f>IF(ISBLANK(INDEX('Policy Characteristics'!D:D,MATCH($C1098,'Policy Characteristics'!$C:$C,0))),"",INDEX('Policy Characteristics'!D:D,MATCH($C1098,'Policy Characteristics'!$C:$C,0)))</f>
        <v>R&amp;D Fuel Use Reductions</v>
      </c>
      <c r="K1098" s="427" t="str">
        <f>IF(ISBLANK(INDEX('Policy Characteristics'!E:E,MATCH($C1098,'Policy Characteristics'!$C:$C,0))),"",INDEX('Policy Characteristics'!E:E,MATCH($C1098,'Policy Characteristics'!$C:$C,0)))</f>
        <v>RnD industry fuel use reduction</v>
      </c>
      <c r="L1098" s="450">
        <f>IF(ISBLANK(INDEX('Policy Characteristics'!F:F,MATCH($C1098,'Policy Characteristics'!$C:$C,0))),"",INDEX('Policy Characteristics'!F:F,MATCH($C1098,'Policy Characteristics'!$C:$C,0)))</f>
        <v>0</v>
      </c>
      <c r="M1098" s="450">
        <f>IF(ISBLANK(INDEX('Policy Characteristics'!G:G,MATCH($C1098,'Policy Characteristics'!$C:$C,0))),"",INDEX('Policy Characteristics'!G:G,MATCH($C1098,'Policy Characteristics'!$C:$C,0)))</f>
        <v>0.4</v>
      </c>
      <c r="N1098" s="450">
        <f>IF(ISBLANK(INDEX('Policy Characteristics'!H:H,MATCH($C1098,'Policy Characteristics'!$C:$C,0))),"",INDEX('Policy Characteristics'!H:H,MATCH($C1098,'Policy Characteristics'!$C:$C,0)))</f>
        <v>0.01</v>
      </c>
      <c r="O1098" s="427" t="str">
        <f>IF(ISBLANK(INDEX('Policy Characteristics'!I:I,MATCH($C1098,'Policy Characteristics'!$C:$C,0))),"",INDEX('Policy Characteristics'!I:I,MATCH($C1098,'Policy Characteristics'!$C:$C,0)))</f>
        <v>% reduction in fuel use</v>
      </c>
      <c r="P1098" s="427"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427" t="str">
        <f>IF(ISBLANK(INDEX('Policy Characteristics'!K:K,MATCH($C1098,'Policy Characteristics'!$C:$C,0))),"",INDEX('Policy Characteristics'!K:K,MATCH($C1098,'Policy Characteristics'!$C:$C,0)))</f>
        <v>architectural-design.html#rnd</v>
      </c>
      <c r="R1098" s="427" t="str">
        <f>IF(ISBLANK(INDEX('Policy Characteristics'!L:L,MATCH($C1098,'Policy Characteristics'!$C:$C,0))),"",INDEX('Policy Characteristics'!L:L,MATCH($C1098,'Policy Characteristics'!$C:$C,0)))</f>
        <v>research-and-development.html</v>
      </c>
    </row>
    <row r="1099" spans="1:18" x14ac:dyDescent="0.75">
      <c r="A1099" s="427" t="str">
        <f>IF(ISBLANK(INDEX('Policy Characteristics'!A:A,MATCH($C1099,'Policy Characteristics'!$C:$C,0))),"",INDEX('Policy Characteristics'!A:A,MATCH($C1099,'Policy Characteristics'!$C:$C,0)))</f>
        <v>Research and Development</v>
      </c>
      <c r="B1099" s="427" t="str">
        <f>IF(ISBLANK(INDEX('Policy Characteristics'!B:B,MATCH($C1099,'Policy Characteristics'!$C:$C,0))),"",INDEX('Policy Characteristics'!B:B,MATCH($C1099,'Policy Characteristics'!$C:$C,0)))</f>
        <v>Fuel Use Reduction</v>
      </c>
      <c r="C1099" s="431" t="str">
        <f t="shared" si="65"/>
        <v>RnD Industry Fuel Use Perc Reduction</v>
      </c>
      <c r="D1099" s="211" t="s">
        <v>3265</v>
      </c>
      <c r="E1099" s="53"/>
      <c r="F1099" s="9" t="s">
        <v>345</v>
      </c>
      <c r="G1099" s="53"/>
      <c r="H1099" s="54">
        <v>1500</v>
      </c>
      <c r="I1099" s="53" t="s">
        <v>45</v>
      </c>
      <c r="J1099" s="429" t="str">
        <f>IF(ISBLANK(INDEX('Policy Characteristics'!D:D,MATCH($C1099,'Policy Characteristics'!$C:$C,0))),"",INDEX('Policy Characteristics'!D:D,MATCH($C1099,'Policy Characteristics'!$C:$C,0)))</f>
        <v>R&amp;D Fuel Use Reductions</v>
      </c>
      <c r="K1099" s="427" t="str">
        <f>IF(ISBLANK(INDEX('Policy Characteristics'!E:E,MATCH($C1099,'Policy Characteristics'!$C:$C,0))),"",INDEX('Policy Characteristics'!E:E,MATCH($C1099,'Policy Characteristics'!$C:$C,0)))</f>
        <v>RnD industry fuel use reduction</v>
      </c>
      <c r="L1099" s="450">
        <f>IF(ISBLANK(INDEX('Policy Characteristics'!F:F,MATCH($C1099,'Policy Characteristics'!$C:$C,0))),"",INDEX('Policy Characteristics'!F:F,MATCH($C1099,'Policy Characteristics'!$C:$C,0)))</f>
        <v>0</v>
      </c>
      <c r="M1099" s="450">
        <f>IF(ISBLANK(INDEX('Policy Characteristics'!G:G,MATCH($C1099,'Policy Characteristics'!$C:$C,0))),"",INDEX('Policy Characteristics'!G:G,MATCH($C1099,'Policy Characteristics'!$C:$C,0)))</f>
        <v>0.4</v>
      </c>
      <c r="N1099" s="450">
        <f>IF(ISBLANK(INDEX('Policy Characteristics'!H:H,MATCH($C1099,'Policy Characteristics'!$C:$C,0))),"",INDEX('Policy Characteristics'!H:H,MATCH($C1099,'Policy Characteristics'!$C:$C,0)))</f>
        <v>0.01</v>
      </c>
      <c r="O1099" s="427" t="str">
        <f>IF(ISBLANK(INDEX('Policy Characteristics'!I:I,MATCH($C1099,'Policy Characteristics'!$C:$C,0))),"",INDEX('Policy Characteristics'!I:I,MATCH($C1099,'Policy Characteristics'!$C:$C,0)))</f>
        <v>% reduction in fuel use</v>
      </c>
      <c r="P1099" s="427"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427" t="str">
        <f>IF(ISBLANK(INDEX('Policy Characteristics'!K:K,MATCH($C1099,'Policy Characteristics'!$C:$C,0))),"",INDEX('Policy Characteristics'!K:K,MATCH($C1099,'Policy Characteristics'!$C:$C,0)))</f>
        <v>architectural-design.html#rnd</v>
      </c>
      <c r="R1099" s="427" t="str">
        <f>IF(ISBLANK(INDEX('Policy Characteristics'!L:L,MATCH($C1099,'Policy Characteristics'!$C:$C,0))),"",INDEX('Policy Characteristics'!L:L,MATCH($C1099,'Policy Characteristics'!$C:$C,0)))</f>
        <v>research-and-development.html</v>
      </c>
    </row>
    <row r="1100" spans="1:18" x14ac:dyDescent="0.75">
      <c r="A1100" s="427" t="str">
        <f>IF(ISBLANK(INDEX('Policy Characteristics'!A:A,MATCH($C1100,'Policy Characteristics'!$C:$C,0))),"",INDEX('Policy Characteristics'!A:A,MATCH($C1100,'Policy Characteristics'!$C:$C,0)))</f>
        <v>Research and Development</v>
      </c>
      <c r="B1100" s="427" t="str">
        <f>IF(ISBLANK(INDEX('Policy Characteristics'!B:B,MATCH($C1100,'Policy Characteristics'!$C:$C,0))),"",INDEX('Policy Characteristics'!B:B,MATCH($C1100,'Policy Characteristics'!$C:$C,0)))</f>
        <v>Fuel Use Reduction</v>
      </c>
      <c r="C1100" s="431" t="str">
        <f t="shared" si="65"/>
        <v>RnD Industry Fuel Use Perc Reduction</v>
      </c>
      <c r="D1100" s="211" t="s">
        <v>3266</v>
      </c>
      <c r="E1100" s="53"/>
      <c r="F1100" s="9" t="s">
        <v>3301</v>
      </c>
      <c r="G1100" s="53"/>
      <c r="H1100" s="54">
        <v>1501</v>
      </c>
      <c r="I1100" s="53" t="s">
        <v>45</v>
      </c>
      <c r="J1100" s="429" t="str">
        <f>IF(ISBLANK(INDEX('Policy Characteristics'!D:D,MATCH($C1100,'Policy Characteristics'!$C:$C,0))),"",INDEX('Policy Characteristics'!D:D,MATCH($C1100,'Policy Characteristics'!$C:$C,0)))</f>
        <v>R&amp;D Fuel Use Reductions</v>
      </c>
      <c r="K1100" s="427" t="str">
        <f>IF(ISBLANK(INDEX('Policy Characteristics'!E:E,MATCH($C1100,'Policy Characteristics'!$C:$C,0))),"",INDEX('Policy Characteristics'!E:E,MATCH($C1100,'Policy Characteristics'!$C:$C,0)))</f>
        <v>RnD industry fuel use reduction</v>
      </c>
      <c r="L1100" s="450">
        <f>IF(ISBLANK(INDEX('Policy Characteristics'!F:F,MATCH($C1100,'Policy Characteristics'!$C:$C,0))),"",INDEX('Policy Characteristics'!F:F,MATCH($C1100,'Policy Characteristics'!$C:$C,0)))</f>
        <v>0</v>
      </c>
      <c r="M1100" s="450">
        <f>IF(ISBLANK(INDEX('Policy Characteristics'!G:G,MATCH($C1100,'Policy Characteristics'!$C:$C,0))),"",INDEX('Policy Characteristics'!G:G,MATCH($C1100,'Policy Characteristics'!$C:$C,0)))</f>
        <v>0.4</v>
      </c>
      <c r="N1100" s="450">
        <f>IF(ISBLANK(INDEX('Policy Characteristics'!H:H,MATCH($C1100,'Policy Characteristics'!$C:$C,0))),"",INDEX('Policy Characteristics'!H:H,MATCH($C1100,'Policy Characteristics'!$C:$C,0)))</f>
        <v>0.01</v>
      </c>
      <c r="O1100" s="427" t="str">
        <f>IF(ISBLANK(INDEX('Policy Characteristics'!I:I,MATCH($C1100,'Policy Characteristics'!$C:$C,0))),"",INDEX('Policy Characteristics'!I:I,MATCH($C1100,'Policy Characteristics'!$C:$C,0)))</f>
        <v>% reduction in fuel use</v>
      </c>
      <c r="P1100" s="427"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427" t="str">
        <f>IF(ISBLANK(INDEX('Policy Characteristics'!K:K,MATCH($C1100,'Policy Characteristics'!$C:$C,0))),"",INDEX('Policy Characteristics'!K:K,MATCH($C1100,'Policy Characteristics'!$C:$C,0)))</f>
        <v>architectural-design.html#rnd</v>
      </c>
      <c r="R1100" s="427" t="str">
        <f>IF(ISBLANK(INDEX('Policy Characteristics'!L:L,MATCH($C1100,'Policy Characteristics'!$C:$C,0))),"",INDEX('Policy Characteristics'!L:L,MATCH($C1100,'Policy Characteristics'!$C:$C,0)))</f>
        <v>research-and-development.html</v>
      </c>
    </row>
    <row r="1101" spans="1:18" ht="29.5" x14ac:dyDescent="0.75">
      <c r="A1101" s="427" t="str">
        <f>IF(ISBLANK(INDEX('Policy Characteristics'!A:A,MATCH($C1101,'Policy Characteristics'!$C:$C,0))),"",INDEX('Policy Characteristics'!A:A,MATCH($C1101,'Policy Characteristics'!$C:$C,0)))</f>
        <v>Research and Development</v>
      </c>
      <c r="B1101" s="427" t="str">
        <f>IF(ISBLANK(INDEX('Policy Characteristics'!B:B,MATCH($C1101,'Policy Characteristics'!$C:$C,0))),"",INDEX('Policy Characteristics'!B:B,MATCH($C1101,'Policy Characteristics'!$C:$C,0)))</f>
        <v>Fuel Use Reduction</v>
      </c>
      <c r="C1101" s="431" t="str">
        <f t="shared" si="65"/>
        <v>RnD Industry Fuel Use Perc Reduction</v>
      </c>
      <c r="D1101" s="211" t="s">
        <v>3267</v>
      </c>
      <c r="E1101" s="53"/>
      <c r="F1101" s="9" t="s">
        <v>3302</v>
      </c>
      <c r="G1101" s="53"/>
      <c r="H1101" s="54">
        <v>1502</v>
      </c>
      <c r="I1101" s="53" t="s">
        <v>45</v>
      </c>
      <c r="J1101" s="429" t="str">
        <f>IF(ISBLANK(INDEX('Policy Characteristics'!D:D,MATCH($C1101,'Policy Characteristics'!$C:$C,0))),"",INDEX('Policy Characteristics'!D:D,MATCH($C1101,'Policy Characteristics'!$C:$C,0)))</f>
        <v>R&amp;D Fuel Use Reductions</v>
      </c>
      <c r="K1101" s="427" t="str">
        <f>IF(ISBLANK(INDEX('Policy Characteristics'!E:E,MATCH($C1101,'Policy Characteristics'!$C:$C,0))),"",INDEX('Policy Characteristics'!E:E,MATCH($C1101,'Policy Characteristics'!$C:$C,0)))</f>
        <v>RnD industry fuel use reduction</v>
      </c>
      <c r="L1101" s="450">
        <f>IF(ISBLANK(INDEX('Policy Characteristics'!F:F,MATCH($C1101,'Policy Characteristics'!$C:$C,0))),"",INDEX('Policy Characteristics'!F:F,MATCH($C1101,'Policy Characteristics'!$C:$C,0)))</f>
        <v>0</v>
      </c>
      <c r="M1101" s="450">
        <f>IF(ISBLANK(INDEX('Policy Characteristics'!G:G,MATCH($C1101,'Policy Characteristics'!$C:$C,0))),"",INDEX('Policy Characteristics'!G:G,MATCH($C1101,'Policy Characteristics'!$C:$C,0)))</f>
        <v>0.4</v>
      </c>
      <c r="N1101" s="450">
        <f>IF(ISBLANK(INDEX('Policy Characteristics'!H:H,MATCH($C1101,'Policy Characteristics'!$C:$C,0))),"",INDEX('Policy Characteristics'!H:H,MATCH($C1101,'Policy Characteristics'!$C:$C,0)))</f>
        <v>0.01</v>
      </c>
      <c r="O1101" s="427" t="str">
        <f>IF(ISBLANK(INDEX('Policy Characteristics'!I:I,MATCH($C1101,'Policy Characteristics'!$C:$C,0))),"",INDEX('Policy Characteristics'!I:I,MATCH($C1101,'Policy Characteristics'!$C:$C,0)))</f>
        <v>% reduction in fuel use</v>
      </c>
      <c r="P1101" s="427"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427" t="str">
        <f>IF(ISBLANK(INDEX('Policy Characteristics'!K:K,MATCH($C1101,'Policy Characteristics'!$C:$C,0))),"",INDEX('Policy Characteristics'!K:K,MATCH($C1101,'Policy Characteristics'!$C:$C,0)))</f>
        <v>architectural-design.html#rnd</v>
      </c>
      <c r="R1101" s="427" t="str">
        <f>IF(ISBLANK(INDEX('Policy Characteristics'!L:L,MATCH($C1101,'Policy Characteristics'!$C:$C,0))),"",INDEX('Policy Characteristics'!L:L,MATCH($C1101,'Policy Characteristics'!$C:$C,0)))</f>
        <v>research-and-development.html</v>
      </c>
    </row>
    <row r="1102" spans="1:18" x14ac:dyDescent="0.75">
      <c r="A1102" s="427" t="str">
        <f>IF(ISBLANK(INDEX('Policy Characteristics'!A:A,MATCH($C1102,'Policy Characteristics'!$C:$C,0))),"",INDEX('Policy Characteristics'!A:A,MATCH($C1102,'Policy Characteristics'!$C:$C,0)))</f>
        <v>Research and Development</v>
      </c>
      <c r="B1102" s="427" t="str">
        <f>IF(ISBLANK(INDEX('Policy Characteristics'!B:B,MATCH($C1102,'Policy Characteristics'!$C:$C,0))),"",INDEX('Policy Characteristics'!B:B,MATCH($C1102,'Policy Characteristics'!$C:$C,0)))</f>
        <v>Fuel Use Reduction</v>
      </c>
      <c r="C1102" s="431" t="str">
        <f t="shared" si="65"/>
        <v>RnD Industry Fuel Use Perc Reduction</v>
      </c>
      <c r="D1102" s="211" t="s">
        <v>3268</v>
      </c>
      <c r="E1102" s="53"/>
      <c r="F1102" s="9" t="s">
        <v>3303</v>
      </c>
      <c r="G1102" s="53"/>
      <c r="H1102" s="54">
        <v>1503</v>
      </c>
      <c r="I1102" s="53" t="s">
        <v>45</v>
      </c>
      <c r="J1102" s="429" t="str">
        <f>IF(ISBLANK(INDEX('Policy Characteristics'!D:D,MATCH($C1102,'Policy Characteristics'!$C:$C,0))),"",INDEX('Policy Characteristics'!D:D,MATCH($C1102,'Policy Characteristics'!$C:$C,0)))</f>
        <v>R&amp;D Fuel Use Reductions</v>
      </c>
      <c r="K1102" s="427" t="str">
        <f>IF(ISBLANK(INDEX('Policy Characteristics'!E:E,MATCH($C1102,'Policy Characteristics'!$C:$C,0))),"",INDEX('Policy Characteristics'!E:E,MATCH($C1102,'Policy Characteristics'!$C:$C,0)))</f>
        <v>RnD industry fuel use reduction</v>
      </c>
      <c r="L1102" s="450">
        <f>IF(ISBLANK(INDEX('Policy Characteristics'!F:F,MATCH($C1102,'Policy Characteristics'!$C:$C,0))),"",INDEX('Policy Characteristics'!F:F,MATCH($C1102,'Policy Characteristics'!$C:$C,0)))</f>
        <v>0</v>
      </c>
      <c r="M1102" s="450">
        <f>IF(ISBLANK(INDEX('Policy Characteristics'!G:G,MATCH($C1102,'Policy Characteristics'!$C:$C,0))),"",INDEX('Policy Characteristics'!G:G,MATCH($C1102,'Policy Characteristics'!$C:$C,0)))</f>
        <v>0.4</v>
      </c>
      <c r="N1102" s="450">
        <f>IF(ISBLANK(INDEX('Policy Characteristics'!H:H,MATCH($C1102,'Policy Characteristics'!$C:$C,0))),"",INDEX('Policy Characteristics'!H:H,MATCH($C1102,'Policy Characteristics'!$C:$C,0)))</f>
        <v>0.01</v>
      </c>
      <c r="O1102" s="427" t="str">
        <f>IF(ISBLANK(INDEX('Policy Characteristics'!I:I,MATCH($C1102,'Policy Characteristics'!$C:$C,0))),"",INDEX('Policy Characteristics'!I:I,MATCH($C1102,'Policy Characteristics'!$C:$C,0)))</f>
        <v>% reduction in fuel use</v>
      </c>
      <c r="P1102" s="427"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427" t="str">
        <f>IF(ISBLANK(INDEX('Policy Characteristics'!K:K,MATCH($C1102,'Policy Characteristics'!$C:$C,0))),"",INDEX('Policy Characteristics'!K:K,MATCH($C1102,'Policy Characteristics'!$C:$C,0)))</f>
        <v>architectural-design.html#rnd</v>
      </c>
      <c r="R1102" s="427" t="str">
        <f>IF(ISBLANK(INDEX('Policy Characteristics'!L:L,MATCH($C1102,'Policy Characteristics'!$C:$C,0))),"",INDEX('Policy Characteristics'!L:L,MATCH($C1102,'Policy Characteristics'!$C:$C,0)))</f>
        <v>research-and-development.html</v>
      </c>
    </row>
    <row r="1103" spans="1:18" x14ac:dyDescent="0.75">
      <c r="A1103" s="427" t="str">
        <f>IF(ISBLANK(INDEX('Policy Characteristics'!A:A,MATCH($C1103,'Policy Characteristics'!$C:$C,0))),"",INDEX('Policy Characteristics'!A:A,MATCH($C1103,'Policy Characteristics'!$C:$C,0)))</f>
        <v>Research and Development</v>
      </c>
      <c r="B1103" s="427" t="str">
        <f>IF(ISBLANK(INDEX('Policy Characteristics'!B:B,MATCH($C1103,'Policy Characteristics'!$C:$C,0))),"",INDEX('Policy Characteristics'!B:B,MATCH($C1103,'Policy Characteristics'!$C:$C,0)))</f>
        <v>Fuel Use Reduction</v>
      </c>
      <c r="C1103" s="431" t="str">
        <f t="shared" si="65"/>
        <v>RnD Industry Fuel Use Perc Reduction</v>
      </c>
      <c r="D1103" s="211" t="s">
        <v>3269</v>
      </c>
      <c r="E1103" s="53"/>
      <c r="F1103" s="9" t="s">
        <v>3304</v>
      </c>
      <c r="G1103" s="53"/>
      <c r="H1103" s="54">
        <v>1504</v>
      </c>
      <c r="I1103" s="53" t="s">
        <v>45</v>
      </c>
      <c r="J1103" s="429" t="str">
        <f>IF(ISBLANK(INDEX('Policy Characteristics'!D:D,MATCH($C1103,'Policy Characteristics'!$C:$C,0))),"",INDEX('Policy Characteristics'!D:D,MATCH($C1103,'Policy Characteristics'!$C:$C,0)))</f>
        <v>R&amp;D Fuel Use Reductions</v>
      </c>
      <c r="K1103" s="427" t="str">
        <f>IF(ISBLANK(INDEX('Policy Characteristics'!E:E,MATCH($C1103,'Policy Characteristics'!$C:$C,0))),"",INDEX('Policy Characteristics'!E:E,MATCH($C1103,'Policy Characteristics'!$C:$C,0)))</f>
        <v>RnD industry fuel use reduction</v>
      </c>
      <c r="L1103" s="450">
        <f>IF(ISBLANK(INDEX('Policy Characteristics'!F:F,MATCH($C1103,'Policy Characteristics'!$C:$C,0))),"",INDEX('Policy Characteristics'!F:F,MATCH($C1103,'Policy Characteristics'!$C:$C,0)))</f>
        <v>0</v>
      </c>
      <c r="M1103" s="450">
        <f>IF(ISBLANK(INDEX('Policy Characteristics'!G:G,MATCH($C1103,'Policy Characteristics'!$C:$C,0))),"",INDEX('Policy Characteristics'!G:G,MATCH($C1103,'Policy Characteristics'!$C:$C,0)))</f>
        <v>0.4</v>
      </c>
      <c r="N1103" s="450">
        <f>IF(ISBLANK(INDEX('Policy Characteristics'!H:H,MATCH($C1103,'Policy Characteristics'!$C:$C,0))),"",INDEX('Policy Characteristics'!H:H,MATCH($C1103,'Policy Characteristics'!$C:$C,0)))</f>
        <v>0.01</v>
      </c>
      <c r="O1103" s="427" t="str">
        <f>IF(ISBLANK(INDEX('Policy Characteristics'!I:I,MATCH($C1103,'Policy Characteristics'!$C:$C,0))),"",INDEX('Policy Characteristics'!I:I,MATCH($C1103,'Policy Characteristics'!$C:$C,0)))</f>
        <v>% reduction in fuel use</v>
      </c>
      <c r="P1103" s="427"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427" t="str">
        <f>IF(ISBLANK(INDEX('Policy Characteristics'!K:K,MATCH($C1103,'Policy Characteristics'!$C:$C,0))),"",INDEX('Policy Characteristics'!K:K,MATCH($C1103,'Policy Characteristics'!$C:$C,0)))</f>
        <v>architectural-design.html#rnd</v>
      </c>
      <c r="R1103" s="427" t="str">
        <f>IF(ISBLANK(INDEX('Policy Characteristics'!L:L,MATCH($C1103,'Policy Characteristics'!$C:$C,0))),"",INDEX('Policy Characteristics'!L:L,MATCH($C1103,'Policy Characteristics'!$C:$C,0)))</f>
        <v>research-and-development.html</v>
      </c>
    </row>
    <row r="1104" spans="1:18" x14ac:dyDescent="0.75">
      <c r="A1104" s="427" t="str">
        <f>IF(ISBLANK(INDEX('Policy Characteristics'!A:A,MATCH($C1104,'Policy Characteristics'!$C:$C,0))),"",INDEX('Policy Characteristics'!A:A,MATCH($C1104,'Policy Characteristics'!$C:$C,0)))</f>
        <v>Research and Development</v>
      </c>
      <c r="B1104" s="427" t="str">
        <f>IF(ISBLANK(INDEX('Policy Characteristics'!B:B,MATCH($C1104,'Policy Characteristics'!$C:$C,0))),"",INDEX('Policy Characteristics'!B:B,MATCH($C1104,'Policy Characteristics'!$C:$C,0)))</f>
        <v>Fuel Use Reduction</v>
      </c>
      <c r="C1104" s="431" t="str">
        <f t="shared" si="65"/>
        <v>RnD Industry Fuel Use Perc Reduction</v>
      </c>
      <c r="D1104" s="211" t="s">
        <v>3270</v>
      </c>
      <c r="E1104" s="53"/>
      <c r="F1104" s="9" t="s">
        <v>3305</v>
      </c>
      <c r="G1104" s="53"/>
      <c r="H1104" s="54">
        <v>1505</v>
      </c>
      <c r="I1104" s="53" t="s">
        <v>45</v>
      </c>
      <c r="J1104" s="429" t="str">
        <f>IF(ISBLANK(INDEX('Policy Characteristics'!D:D,MATCH($C1104,'Policy Characteristics'!$C:$C,0))),"",INDEX('Policy Characteristics'!D:D,MATCH($C1104,'Policy Characteristics'!$C:$C,0)))</f>
        <v>R&amp;D Fuel Use Reductions</v>
      </c>
      <c r="K1104" s="427" t="str">
        <f>IF(ISBLANK(INDEX('Policy Characteristics'!E:E,MATCH($C1104,'Policy Characteristics'!$C:$C,0))),"",INDEX('Policy Characteristics'!E:E,MATCH($C1104,'Policy Characteristics'!$C:$C,0)))</f>
        <v>RnD industry fuel use reduction</v>
      </c>
      <c r="L1104" s="450">
        <f>IF(ISBLANK(INDEX('Policy Characteristics'!F:F,MATCH($C1104,'Policy Characteristics'!$C:$C,0))),"",INDEX('Policy Characteristics'!F:F,MATCH($C1104,'Policy Characteristics'!$C:$C,0)))</f>
        <v>0</v>
      </c>
      <c r="M1104" s="450">
        <f>IF(ISBLANK(INDEX('Policy Characteristics'!G:G,MATCH($C1104,'Policy Characteristics'!$C:$C,0))),"",INDEX('Policy Characteristics'!G:G,MATCH($C1104,'Policy Characteristics'!$C:$C,0)))</f>
        <v>0.4</v>
      </c>
      <c r="N1104" s="450">
        <f>IF(ISBLANK(INDEX('Policy Characteristics'!H:H,MATCH($C1104,'Policy Characteristics'!$C:$C,0))),"",INDEX('Policy Characteristics'!H:H,MATCH($C1104,'Policy Characteristics'!$C:$C,0)))</f>
        <v>0.01</v>
      </c>
      <c r="O1104" s="427" t="str">
        <f>IF(ISBLANK(INDEX('Policy Characteristics'!I:I,MATCH($C1104,'Policy Characteristics'!$C:$C,0))),"",INDEX('Policy Characteristics'!I:I,MATCH($C1104,'Policy Characteristics'!$C:$C,0)))</f>
        <v>% reduction in fuel use</v>
      </c>
      <c r="P1104" s="427"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427" t="str">
        <f>IF(ISBLANK(INDEX('Policy Characteristics'!K:K,MATCH($C1104,'Policy Characteristics'!$C:$C,0))),"",INDEX('Policy Characteristics'!K:K,MATCH($C1104,'Policy Characteristics'!$C:$C,0)))</f>
        <v>architectural-design.html#rnd</v>
      </c>
      <c r="R1104" s="427" t="str">
        <f>IF(ISBLANK(INDEX('Policy Characteristics'!L:L,MATCH($C1104,'Policy Characteristics'!$C:$C,0))),"",INDEX('Policy Characteristics'!L:L,MATCH($C1104,'Policy Characteristics'!$C:$C,0)))</f>
        <v>research-and-development.html</v>
      </c>
    </row>
    <row r="1105" spans="1:18" x14ac:dyDescent="0.75">
      <c r="A1105" s="427" t="str">
        <f>IF(ISBLANK(INDEX('Policy Characteristics'!A:A,MATCH($C1105,'Policy Characteristics'!$C:$C,0))),"",INDEX('Policy Characteristics'!A:A,MATCH($C1105,'Policy Characteristics'!$C:$C,0)))</f>
        <v>Research and Development</v>
      </c>
      <c r="B1105" s="427" t="str">
        <f>IF(ISBLANK(INDEX('Policy Characteristics'!B:B,MATCH($C1105,'Policy Characteristics'!$C:$C,0))),"",INDEX('Policy Characteristics'!B:B,MATCH($C1105,'Policy Characteristics'!$C:$C,0)))</f>
        <v>Fuel Use Reduction</v>
      </c>
      <c r="C1105" s="431" t="str">
        <f t="shared" si="65"/>
        <v>RnD Industry Fuel Use Perc Reduction</v>
      </c>
      <c r="D1105" s="211" t="s">
        <v>3271</v>
      </c>
      <c r="E1105" s="53"/>
      <c r="F1105" s="9" t="s">
        <v>3306</v>
      </c>
      <c r="G1105" s="53"/>
      <c r="H1105" s="54">
        <v>1506</v>
      </c>
      <c r="I1105" s="53" t="s">
        <v>45</v>
      </c>
      <c r="J1105" s="429" t="str">
        <f>IF(ISBLANK(INDEX('Policy Characteristics'!D:D,MATCH($C1105,'Policy Characteristics'!$C:$C,0))),"",INDEX('Policy Characteristics'!D:D,MATCH($C1105,'Policy Characteristics'!$C:$C,0)))</f>
        <v>R&amp;D Fuel Use Reductions</v>
      </c>
      <c r="K1105" s="427" t="str">
        <f>IF(ISBLANK(INDEX('Policy Characteristics'!E:E,MATCH($C1105,'Policy Characteristics'!$C:$C,0))),"",INDEX('Policy Characteristics'!E:E,MATCH($C1105,'Policy Characteristics'!$C:$C,0)))</f>
        <v>RnD industry fuel use reduction</v>
      </c>
      <c r="L1105" s="450">
        <f>IF(ISBLANK(INDEX('Policy Characteristics'!F:F,MATCH($C1105,'Policy Characteristics'!$C:$C,0))),"",INDEX('Policy Characteristics'!F:F,MATCH($C1105,'Policy Characteristics'!$C:$C,0)))</f>
        <v>0</v>
      </c>
      <c r="M1105" s="450">
        <f>IF(ISBLANK(INDEX('Policy Characteristics'!G:G,MATCH($C1105,'Policy Characteristics'!$C:$C,0))),"",INDEX('Policy Characteristics'!G:G,MATCH($C1105,'Policy Characteristics'!$C:$C,0)))</f>
        <v>0.4</v>
      </c>
      <c r="N1105" s="450">
        <f>IF(ISBLANK(INDEX('Policy Characteristics'!H:H,MATCH($C1105,'Policy Characteristics'!$C:$C,0))),"",INDEX('Policy Characteristics'!H:H,MATCH($C1105,'Policy Characteristics'!$C:$C,0)))</f>
        <v>0.01</v>
      </c>
      <c r="O1105" s="427" t="str">
        <f>IF(ISBLANK(INDEX('Policy Characteristics'!I:I,MATCH($C1105,'Policy Characteristics'!$C:$C,0))),"",INDEX('Policy Characteristics'!I:I,MATCH($C1105,'Policy Characteristics'!$C:$C,0)))</f>
        <v>% reduction in fuel use</v>
      </c>
      <c r="P1105" s="427"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427" t="str">
        <f>IF(ISBLANK(INDEX('Policy Characteristics'!K:K,MATCH($C1105,'Policy Characteristics'!$C:$C,0))),"",INDEX('Policy Characteristics'!K:K,MATCH($C1105,'Policy Characteristics'!$C:$C,0)))</f>
        <v>architectural-design.html#rnd</v>
      </c>
      <c r="R1105" s="427" t="str">
        <f>IF(ISBLANK(INDEX('Policy Characteristics'!L:L,MATCH($C1105,'Policy Characteristics'!$C:$C,0))),"",INDEX('Policy Characteristics'!L:L,MATCH($C1105,'Policy Characteristics'!$C:$C,0)))</f>
        <v>research-and-development.html</v>
      </c>
    </row>
    <row r="1106" spans="1:18" x14ac:dyDescent="0.75">
      <c r="A1106" s="427" t="str">
        <f>IF(ISBLANK(INDEX('Policy Characteristics'!A:A,MATCH($C1106,'Policy Characteristics'!$C:$C,0))),"",INDEX('Policy Characteristics'!A:A,MATCH($C1106,'Policy Characteristics'!$C:$C,0)))</f>
        <v>Research and Development</v>
      </c>
      <c r="B1106" s="427" t="str">
        <f>IF(ISBLANK(INDEX('Policy Characteristics'!B:B,MATCH($C1106,'Policy Characteristics'!$C:$C,0))),"",INDEX('Policy Characteristics'!B:B,MATCH($C1106,'Policy Characteristics'!$C:$C,0)))</f>
        <v>Fuel Use Reduction</v>
      </c>
      <c r="C1106" s="431" t="str">
        <f t="shared" si="65"/>
        <v>RnD Industry Fuel Use Perc Reduction</v>
      </c>
      <c r="D1106" s="211" t="s">
        <v>3272</v>
      </c>
      <c r="E1106" s="53"/>
      <c r="F1106" s="9" t="s">
        <v>3307</v>
      </c>
      <c r="G1106" s="53"/>
      <c r="H1106" s="54">
        <v>1507</v>
      </c>
      <c r="I1106" s="53" t="s">
        <v>45</v>
      </c>
      <c r="J1106" s="429" t="str">
        <f>IF(ISBLANK(INDEX('Policy Characteristics'!D:D,MATCH($C1106,'Policy Characteristics'!$C:$C,0))),"",INDEX('Policy Characteristics'!D:D,MATCH($C1106,'Policy Characteristics'!$C:$C,0)))</f>
        <v>R&amp;D Fuel Use Reductions</v>
      </c>
      <c r="K1106" s="427" t="str">
        <f>IF(ISBLANK(INDEX('Policy Characteristics'!E:E,MATCH($C1106,'Policy Characteristics'!$C:$C,0))),"",INDEX('Policy Characteristics'!E:E,MATCH($C1106,'Policy Characteristics'!$C:$C,0)))</f>
        <v>RnD industry fuel use reduction</v>
      </c>
      <c r="L1106" s="450">
        <f>IF(ISBLANK(INDEX('Policy Characteristics'!F:F,MATCH($C1106,'Policy Characteristics'!$C:$C,0))),"",INDEX('Policy Characteristics'!F:F,MATCH($C1106,'Policy Characteristics'!$C:$C,0)))</f>
        <v>0</v>
      </c>
      <c r="M1106" s="450">
        <f>IF(ISBLANK(INDEX('Policy Characteristics'!G:G,MATCH($C1106,'Policy Characteristics'!$C:$C,0))),"",INDEX('Policy Characteristics'!G:G,MATCH($C1106,'Policy Characteristics'!$C:$C,0)))</f>
        <v>0.4</v>
      </c>
      <c r="N1106" s="450">
        <f>IF(ISBLANK(INDEX('Policy Characteristics'!H:H,MATCH($C1106,'Policy Characteristics'!$C:$C,0))),"",INDEX('Policy Characteristics'!H:H,MATCH($C1106,'Policy Characteristics'!$C:$C,0)))</f>
        <v>0.01</v>
      </c>
      <c r="O1106" s="427" t="str">
        <f>IF(ISBLANK(INDEX('Policy Characteristics'!I:I,MATCH($C1106,'Policy Characteristics'!$C:$C,0))),"",INDEX('Policy Characteristics'!I:I,MATCH($C1106,'Policy Characteristics'!$C:$C,0)))</f>
        <v>% reduction in fuel use</v>
      </c>
      <c r="P1106" s="427"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427" t="str">
        <f>IF(ISBLANK(INDEX('Policy Characteristics'!K:K,MATCH($C1106,'Policy Characteristics'!$C:$C,0))),"",INDEX('Policy Characteristics'!K:K,MATCH($C1106,'Policy Characteristics'!$C:$C,0)))</f>
        <v>architectural-design.html#rnd</v>
      </c>
      <c r="R1106" s="427" t="str">
        <f>IF(ISBLANK(INDEX('Policy Characteristics'!L:L,MATCH($C1106,'Policy Characteristics'!$C:$C,0))),"",INDEX('Policy Characteristics'!L:L,MATCH($C1106,'Policy Characteristics'!$C:$C,0)))</f>
        <v>research-and-development.html</v>
      </c>
    </row>
    <row r="1107" spans="1:18" x14ac:dyDescent="0.75">
      <c r="A1107" s="427" t="str">
        <f>IF(ISBLANK(INDEX('Policy Characteristics'!A:A,MATCH($C1107,'Policy Characteristics'!$C:$C,0))),"",INDEX('Policy Characteristics'!A:A,MATCH($C1107,'Policy Characteristics'!$C:$C,0)))</f>
        <v>Research and Development</v>
      </c>
      <c r="B1107" s="427" t="str">
        <f>IF(ISBLANK(INDEX('Policy Characteristics'!B:B,MATCH($C1107,'Policy Characteristics'!$C:$C,0))),"",INDEX('Policy Characteristics'!B:B,MATCH($C1107,'Policy Characteristics'!$C:$C,0)))</f>
        <v>Fuel Use Reduction</v>
      </c>
      <c r="C1107" s="431" t="str">
        <f t="shared" si="65"/>
        <v>RnD Industry Fuel Use Perc Reduction</v>
      </c>
      <c r="D1107" s="211" t="s">
        <v>3273</v>
      </c>
      <c r="E1107" s="53"/>
      <c r="F1107" s="9" t="s">
        <v>3308</v>
      </c>
      <c r="G1107" s="53"/>
      <c r="H1107" s="54">
        <v>1508</v>
      </c>
      <c r="I1107" s="53" t="s">
        <v>45</v>
      </c>
      <c r="J1107" s="429" t="str">
        <f>IF(ISBLANK(INDEX('Policy Characteristics'!D:D,MATCH($C1107,'Policy Characteristics'!$C:$C,0))),"",INDEX('Policy Characteristics'!D:D,MATCH($C1107,'Policy Characteristics'!$C:$C,0)))</f>
        <v>R&amp;D Fuel Use Reductions</v>
      </c>
      <c r="K1107" s="427" t="str">
        <f>IF(ISBLANK(INDEX('Policy Characteristics'!E:E,MATCH($C1107,'Policy Characteristics'!$C:$C,0))),"",INDEX('Policy Characteristics'!E:E,MATCH($C1107,'Policy Characteristics'!$C:$C,0)))</f>
        <v>RnD industry fuel use reduction</v>
      </c>
      <c r="L1107" s="450">
        <f>IF(ISBLANK(INDEX('Policy Characteristics'!F:F,MATCH($C1107,'Policy Characteristics'!$C:$C,0))),"",INDEX('Policy Characteristics'!F:F,MATCH($C1107,'Policy Characteristics'!$C:$C,0)))</f>
        <v>0</v>
      </c>
      <c r="M1107" s="450">
        <f>IF(ISBLANK(INDEX('Policy Characteristics'!G:G,MATCH($C1107,'Policy Characteristics'!$C:$C,0))),"",INDEX('Policy Characteristics'!G:G,MATCH($C1107,'Policy Characteristics'!$C:$C,0)))</f>
        <v>0.4</v>
      </c>
      <c r="N1107" s="450">
        <f>IF(ISBLANK(INDEX('Policy Characteristics'!H:H,MATCH($C1107,'Policy Characteristics'!$C:$C,0))),"",INDEX('Policy Characteristics'!H:H,MATCH($C1107,'Policy Characteristics'!$C:$C,0)))</f>
        <v>0.01</v>
      </c>
      <c r="O1107" s="427" t="str">
        <f>IF(ISBLANK(INDEX('Policy Characteristics'!I:I,MATCH($C1107,'Policy Characteristics'!$C:$C,0))),"",INDEX('Policy Characteristics'!I:I,MATCH($C1107,'Policy Characteristics'!$C:$C,0)))</f>
        <v>% reduction in fuel use</v>
      </c>
      <c r="P1107" s="427"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427" t="str">
        <f>IF(ISBLANK(INDEX('Policy Characteristics'!K:K,MATCH($C1107,'Policy Characteristics'!$C:$C,0))),"",INDEX('Policy Characteristics'!K:K,MATCH($C1107,'Policy Characteristics'!$C:$C,0)))</f>
        <v>architectural-design.html#rnd</v>
      </c>
      <c r="R1107" s="427" t="str">
        <f>IF(ISBLANK(INDEX('Policy Characteristics'!L:L,MATCH($C1107,'Policy Characteristics'!$C:$C,0))),"",INDEX('Policy Characteristics'!L:L,MATCH($C1107,'Policy Characteristics'!$C:$C,0)))</f>
        <v>research-and-development.html</v>
      </c>
    </row>
    <row r="1108" spans="1:18" x14ac:dyDescent="0.75">
      <c r="A1108" s="427" t="str">
        <f>IF(ISBLANK(INDEX('Policy Characteristics'!A:A,MATCH($C1108,'Policy Characteristics'!$C:$C,0))),"",INDEX('Policy Characteristics'!A:A,MATCH($C1108,'Policy Characteristics'!$C:$C,0)))</f>
        <v>Research and Development</v>
      </c>
      <c r="B1108" s="427" t="str">
        <f>IF(ISBLANK(INDEX('Policy Characteristics'!B:B,MATCH($C1108,'Policy Characteristics'!$C:$C,0))),"",INDEX('Policy Characteristics'!B:B,MATCH($C1108,'Policy Characteristics'!$C:$C,0)))</f>
        <v>Fuel Use Reduction</v>
      </c>
      <c r="C1108" s="431" t="str">
        <f t="shared" si="65"/>
        <v>RnD Industry Fuel Use Perc Reduction</v>
      </c>
      <c r="D1108" s="211" t="s">
        <v>3274</v>
      </c>
      <c r="E1108" s="53"/>
      <c r="F1108" s="9" t="s">
        <v>3309</v>
      </c>
      <c r="G1108" s="53"/>
      <c r="H1108" s="54">
        <v>1509</v>
      </c>
      <c r="I1108" s="53" t="s">
        <v>45</v>
      </c>
      <c r="J1108" s="429" t="str">
        <f>IF(ISBLANK(INDEX('Policy Characteristics'!D:D,MATCH($C1108,'Policy Characteristics'!$C:$C,0))),"",INDEX('Policy Characteristics'!D:D,MATCH($C1108,'Policy Characteristics'!$C:$C,0)))</f>
        <v>R&amp;D Fuel Use Reductions</v>
      </c>
      <c r="K1108" s="427" t="str">
        <f>IF(ISBLANK(INDEX('Policy Characteristics'!E:E,MATCH($C1108,'Policy Characteristics'!$C:$C,0))),"",INDEX('Policy Characteristics'!E:E,MATCH($C1108,'Policy Characteristics'!$C:$C,0)))</f>
        <v>RnD industry fuel use reduction</v>
      </c>
      <c r="L1108" s="450">
        <f>IF(ISBLANK(INDEX('Policy Characteristics'!F:F,MATCH($C1108,'Policy Characteristics'!$C:$C,0))),"",INDEX('Policy Characteristics'!F:F,MATCH($C1108,'Policy Characteristics'!$C:$C,0)))</f>
        <v>0</v>
      </c>
      <c r="M1108" s="450">
        <f>IF(ISBLANK(INDEX('Policy Characteristics'!G:G,MATCH($C1108,'Policy Characteristics'!$C:$C,0))),"",INDEX('Policy Characteristics'!G:G,MATCH($C1108,'Policy Characteristics'!$C:$C,0)))</f>
        <v>0.4</v>
      </c>
      <c r="N1108" s="450">
        <f>IF(ISBLANK(INDEX('Policy Characteristics'!H:H,MATCH($C1108,'Policy Characteristics'!$C:$C,0))),"",INDEX('Policy Characteristics'!H:H,MATCH($C1108,'Policy Characteristics'!$C:$C,0)))</f>
        <v>0.01</v>
      </c>
      <c r="O1108" s="427" t="str">
        <f>IF(ISBLANK(INDEX('Policy Characteristics'!I:I,MATCH($C1108,'Policy Characteristics'!$C:$C,0))),"",INDEX('Policy Characteristics'!I:I,MATCH($C1108,'Policy Characteristics'!$C:$C,0)))</f>
        <v>% reduction in fuel use</v>
      </c>
      <c r="P1108" s="427"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427" t="str">
        <f>IF(ISBLANK(INDEX('Policy Characteristics'!K:K,MATCH($C1108,'Policy Characteristics'!$C:$C,0))),"",INDEX('Policy Characteristics'!K:K,MATCH($C1108,'Policy Characteristics'!$C:$C,0)))</f>
        <v>architectural-design.html#rnd</v>
      </c>
      <c r="R1108" s="427" t="str">
        <f>IF(ISBLANK(INDEX('Policy Characteristics'!L:L,MATCH($C1108,'Policy Characteristics'!$C:$C,0))),"",INDEX('Policy Characteristics'!L:L,MATCH($C1108,'Policy Characteristics'!$C:$C,0)))</f>
        <v>research-and-development.html</v>
      </c>
    </row>
    <row r="1109" spans="1:18" x14ac:dyDescent="0.75">
      <c r="A1109" s="427" t="str">
        <f>IF(ISBLANK(INDEX('Policy Characteristics'!A:A,MATCH($C1109,'Policy Characteristics'!$C:$C,0))),"",INDEX('Policy Characteristics'!A:A,MATCH($C1109,'Policy Characteristics'!$C:$C,0)))</f>
        <v>Research and Development</v>
      </c>
      <c r="B1109" s="427" t="str">
        <f>IF(ISBLANK(INDEX('Policy Characteristics'!B:B,MATCH($C1109,'Policy Characteristics'!$C:$C,0))),"",INDEX('Policy Characteristics'!B:B,MATCH($C1109,'Policy Characteristics'!$C:$C,0)))</f>
        <v>Fuel Use Reduction</v>
      </c>
      <c r="C1109" s="431" t="str">
        <f t="shared" si="65"/>
        <v>RnD Industry Fuel Use Perc Reduction</v>
      </c>
      <c r="D1109" s="211" t="s">
        <v>3275</v>
      </c>
      <c r="E1109" s="53"/>
      <c r="F1109" s="9" t="s">
        <v>3310</v>
      </c>
      <c r="G1109" s="53"/>
      <c r="H1109" s="54">
        <v>1510</v>
      </c>
      <c r="I1109" s="53" t="s">
        <v>45</v>
      </c>
      <c r="J1109" s="429" t="str">
        <f>IF(ISBLANK(INDEX('Policy Characteristics'!D:D,MATCH($C1109,'Policy Characteristics'!$C:$C,0))),"",INDEX('Policy Characteristics'!D:D,MATCH($C1109,'Policy Characteristics'!$C:$C,0)))</f>
        <v>R&amp;D Fuel Use Reductions</v>
      </c>
      <c r="K1109" s="427" t="str">
        <f>IF(ISBLANK(INDEX('Policy Characteristics'!E:E,MATCH($C1109,'Policy Characteristics'!$C:$C,0))),"",INDEX('Policy Characteristics'!E:E,MATCH($C1109,'Policy Characteristics'!$C:$C,0)))</f>
        <v>RnD industry fuel use reduction</v>
      </c>
      <c r="L1109" s="450">
        <f>IF(ISBLANK(INDEX('Policy Characteristics'!F:F,MATCH($C1109,'Policy Characteristics'!$C:$C,0))),"",INDEX('Policy Characteristics'!F:F,MATCH($C1109,'Policy Characteristics'!$C:$C,0)))</f>
        <v>0</v>
      </c>
      <c r="M1109" s="450">
        <f>IF(ISBLANK(INDEX('Policy Characteristics'!G:G,MATCH($C1109,'Policy Characteristics'!$C:$C,0))),"",INDEX('Policy Characteristics'!G:G,MATCH($C1109,'Policy Characteristics'!$C:$C,0)))</f>
        <v>0.4</v>
      </c>
      <c r="N1109" s="450">
        <f>IF(ISBLANK(INDEX('Policy Characteristics'!H:H,MATCH($C1109,'Policy Characteristics'!$C:$C,0))),"",INDEX('Policy Characteristics'!H:H,MATCH($C1109,'Policy Characteristics'!$C:$C,0)))</f>
        <v>0.01</v>
      </c>
      <c r="O1109" s="427" t="str">
        <f>IF(ISBLANK(INDEX('Policy Characteristics'!I:I,MATCH($C1109,'Policy Characteristics'!$C:$C,0))),"",INDEX('Policy Characteristics'!I:I,MATCH($C1109,'Policy Characteristics'!$C:$C,0)))</f>
        <v>% reduction in fuel use</v>
      </c>
      <c r="P1109" s="427"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427" t="str">
        <f>IF(ISBLANK(INDEX('Policy Characteristics'!K:K,MATCH($C1109,'Policy Characteristics'!$C:$C,0))),"",INDEX('Policy Characteristics'!K:K,MATCH($C1109,'Policy Characteristics'!$C:$C,0)))</f>
        <v>architectural-design.html#rnd</v>
      </c>
      <c r="R1109" s="427" t="str">
        <f>IF(ISBLANK(INDEX('Policy Characteristics'!L:L,MATCH($C1109,'Policy Characteristics'!$C:$C,0))),"",INDEX('Policy Characteristics'!L:L,MATCH($C1109,'Policy Characteristics'!$C:$C,0)))</f>
        <v>research-and-development.html</v>
      </c>
    </row>
    <row r="1110" spans="1:18" x14ac:dyDescent="0.75">
      <c r="A1110" s="427" t="str">
        <f>IF(ISBLANK(INDEX('Policy Characteristics'!A:A,MATCH($C1110,'Policy Characteristics'!$C:$C,0))),"",INDEX('Policy Characteristics'!A:A,MATCH($C1110,'Policy Characteristics'!$C:$C,0)))</f>
        <v>Research and Development</v>
      </c>
      <c r="B1110" s="427" t="str">
        <f>IF(ISBLANK(INDEX('Policy Characteristics'!B:B,MATCH($C1110,'Policy Characteristics'!$C:$C,0))),"",INDEX('Policy Characteristics'!B:B,MATCH($C1110,'Policy Characteristics'!$C:$C,0)))</f>
        <v>Fuel Use Reduction</v>
      </c>
      <c r="C1110" s="431" t="str">
        <f t="shared" si="65"/>
        <v>RnD Industry Fuel Use Perc Reduction</v>
      </c>
      <c r="D1110" s="211" t="s">
        <v>3276</v>
      </c>
      <c r="E1110" s="53"/>
      <c r="F1110" s="9" t="s">
        <v>3311</v>
      </c>
      <c r="G1110" s="53"/>
      <c r="H1110" s="54">
        <v>1511</v>
      </c>
      <c r="I1110" s="53" t="s">
        <v>45</v>
      </c>
      <c r="J1110" s="429" t="str">
        <f>IF(ISBLANK(INDEX('Policy Characteristics'!D:D,MATCH($C1110,'Policy Characteristics'!$C:$C,0))),"",INDEX('Policy Characteristics'!D:D,MATCH($C1110,'Policy Characteristics'!$C:$C,0)))</f>
        <v>R&amp;D Fuel Use Reductions</v>
      </c>
      <c r="K1110" s="427" t="str">
        <f>IF(ISBLANK(INDEX('Policy Characteristics'!E:E,MATCH($C1110,'Policy Characteristics'!$C:$C,0))),"",INDEX('Policy Characteristics'!E:E,MATCH($C1110,'Policy Characteristics'!$C:$C,0)))</f>
        <v>RnD industry fuel use reduction</v>
      </c>
      <c r="L1110" s="450">
        <f>IF(ISBLANK(INDEX('Policy Characteristics'!F:F,MATCH($C1110,'Policy Characteristics'!$C:$C,0))),"",INDEX('Policy Characteristics'!F:F,MATCH($C1110,'Policy Characteristics'!$C:$C,0)))</f>
        <v>0</v>
      </c>
      <c r="M1110" s="450">
        <f>IF(ISBLANK(INDEX('Policy Characteristics'!G:G,MATCH($C1110,'Policy Characteristics'!$C:$C,0))),"",INDEX('Policy Characteristics'!G:G,MATCH($C1110,'Policy Characteristics'!$C:$C,0)))</f>
        <v>0.4</v>
      </c>
      <c r="N1110" s="450">
        <f>IF(ISBLANK(INDEX('Policy Characteristics'!H:H,MATCH($C1110,'Policy Characteristics'!$C:$C,0))),"",INDEX('Policy Characteristics'!H:H,MATCH($C1110,'Policy Characteristics'!$C:$C,0)))</f>
        <v>0.01</v>
      </c>
      <c r="O1110" s="427" t="str">
        <f>IF(ISBLANK(INDEX('Policy Characteristics'!I:I,MATCH($C1110,'Policy Characteristics'!$C:$C,0))),"",INDEX('Policy Characteristics'!I:I,MATCH($C1110,'Policy Characteristics'!$C:$C,0)))</f>
        <v>% reduction in fuel use</v>
      </c>
      <c r="P1110" s="427"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427" t="str">
        <f>IF(ISBLANK(INDEX('Policy Characteristics'!K:K,MATCH($C1110,'Policy Characteristics'!$C:$C,0))),"",INDEX('Policy Characteristics'!K:K,MATCH($C1110,'Policy Characteristics'!$C:$C,0)))</f>
        <v>architectural-design.html#rnd</v>
      </c>
      <c r="R1110" s="427" t="str">
        <f>IF(ISBLANK(INDEX('Policy Characteristics'!L:L,MATCH($C1110,'Policy Characteristics'!$C:$C,0))),"",INDEX('Policy Characteristics'!L:L,MATCH($C1110,'Policy Characteristics'!$C:$C,0)))</f>
        <v>research-and-development.html</v>
      </c>
    </row>
    <row r="1111" spans="1:18" x14ac:dyDescent="0.75">
      <c r="A1111" s="427" t="str">
        <f>IF(ISBLANK(INDEX('Policy Characteristics'!A:A,MATCH($C1111,'Policy Characteristics'!$C:$C,0))),"",INDEX('Policy Characteristics'!A:A,MATCH($C1111,'Policy Characteristics'!$C:$C,0)))</f>
        <v>Research and Development</v>
      </c>
      <c r="B1111" s="427" t="str">
        <f>IF(ISBLANK(INDEX('Policy Characteristics'!B:B,MATCH($C1111,'Policy Characteristics'!$C:$C,0))),"",INDEX('Policy Characteristics'!B:B,MATCH($C1111,'Policy Characteristics'!$C:$C,0)))</f>
        <v>Fuel Use Reduction</v>
      </c>
      <c r="C1111" s="432" t="s">
        <v>315</v>
      </c>
      <c r="D1111" s="53" t="s">
        <v>2306</v>
      </c>
      <c r="E1111" s="53"/>
      <c r="F1111" s="53" t="s">
        <v>494</v>
      </c>
      <c r="G1111" s="53"/>
      <c r="H1111" s="54">
        <v>133</v>
      </c>
      <c r="I1111" s="53" t="s">
        <v>45</v>
      </c>
      <c r="J1111" s="429" t="str">
        <f>IF(ISBLANK(INDEX('Policy Characteristics'!D:D,MATCH($C1111,'Policy Characteristics'!$C:$C,0))),"",INDEX('Policy Characteristics'!D:D,MATCH($C1111,'Policy Characteristics'!$C:$C,0)))</f>
        <v>R&amp;D Fuel Use Reductions</v>
      </c>
      <c r="K1111" s="427" t="str">
        <f>IF(ISBLANK(INDEX('Policy Characteristics'!E:E,MATCH($C1111,'Policy Characteristics'!$C:$C,0))),"",INDEX('Policy Characteristics'!E:E,MATCH($C1111,'Policy Characteristics'!$C:$C,0)))</f>
        <v>RnD transportation fuel use reduction</v>
      </c>
      <c r="L1111" s="450">
        <f>IF(ISBLANK(INDEX('Policy Characteristics'!F:F,MATCH($C1111,'Policy Characteristics'!$C:$C,0))),"",INDEX('Policy Characteristics'!F:F,MATCH($C1111,'Policy Characteristics'!$C:$C,0)))</f>
        <v>0</v>
      </c>
      <c r="M1111" s="450">
        <f>IF(ISBLANK(INDEX('Policy Characteristics'!G:G,MATCH($C1111,'Policy Characteristics'!$C:$C,0))),"",INDEX('Policy Characteristics'!G:G,MATCH($C1111,'Policy Characteristics'!$C:$C,0)))</f>
        <v>0.4</v>
      </c>
      <c r="N1111" s="450">
        <f>IF(ISBLANK(INDEX('Policy Characteristics'!H:H,MATCH($C1111,'Policy Characteristics'!$C:$C,0))),"",INDEX('Policy Characteristics'!H:H,MATCH($C1111,'Policy Characteristics'!$C:$C,0)))</f>
        <v>0.01</v>
      </c>
      <c r="O1111" s="427" t="str">
        <f>IF(ISBLANK(INDEX('Policy Characteristics'!I:I,MATCH($C1111,'Policy Characteristics'!$C:$C,0))),"",INDEX('Policy Characteristics'!I:I,MATCH($C1111,'Policy Characteristics'!$C:$C,0)))</f>
        <v>% reduction in fuel use</v>
      </c>
      <c r="P1111" s="427"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427" t="str">
        <f>IF(ISBLANK(INDEX('Policy Characteristics'!K:K,MATCH($C1111,'Policy Characteristics'!$C:$C,0))),"",INDEX('Policy Characteristics'!K:K,MATCH($C1111,'Policy Characteristics'!$C:$C,0)))</f>
        <v>architectural-design.html#rnd</v>
      </c>
      <c r="R1111" s="427" t="str">
        <f>IF(ISBLANK(INDEX('Policy Characteristics'!L:L,MATCH($C1111,'Policy Characteristics'!$C:$C,0))),"",INDEX('Policy Characteristics'!L:L,MATCH($C1111,'Policy Characteristics'!$C:$C,0)))</f>
        <v>research-and-development.html</v>
      </c>
    </row>
    <row r="1112" spans="1:18" x14ac:dyDescent="0.75">
      <c r="A1112" s="427" t="str">
        <f>IF(ISBLANK(INDEX('Policy Characteristics'!A:A,MATCH($C1112,'Policy Characteristics'!$C:$C,0))),"",INDEX('Policy Characteristics'!A:A,MATCH($C1112,'Policy Characteristics'!$C:$C,0)))</f>
        <v>Research and Development</v>
      </c>
      <c r="B1112" s="427" t="str">
        <f>IF(ISBLANK(INDEX('Policy Characteristics'!B:B,MATCH($C1112,'Policy Characteristics'!$C:$C,0))),"",INDEX('Policy Characteristics'!B:B,MATCH($C1112,'Policy Characteristics'!$C:$C,0)))</f>
        <v>Fuel Use Reduction</v>
      </c>
      <c r="C1112" s="431" t="str">
        <f t="shared" ref="C1112:C1117" si="66">C$1111</f>
        <v>RnD Transportation Fuel Use Perc Reduction</v>
      </c>
      <c r="D1112" s="53" t="s">
        <v>2307</v>
      </c>
      <c r="E1112" s="53"/>
      <c r="F1112" s="53" t="s">
        <v>495</v>
      </c>
      <c r="G1112" s="53"/>
      <c r="H1112" s="54">
        <v>134</v>
      </c>
      <c r="I1112" s="53" t="s">
        <v>45</v>
      </c>
      <c r="J1112" s="429" t="str">
        <f>IF(ISBLANK(INDEX('Policy Characteristics'!D:D,MATCH($C1112,'Policy Characteristics'!$C:$C,0))),"",INDEX('Policy Characteristics'!D:D,MATCH($C1112,'Policy Characteristics'!$C:$C,0)))</f>
        <v>R&amp;D Fuel Use Reductions</v>
      </c>
      <c r="K1112" s="427" t="str">
        <f>IF(ISBLANK(INDEX('Policy Characteristics'!E:E,MATCH($C1112,'Policy Characteristics'!$C:$C,0))),"",INDEX('Policy Characteristics'!E:E,MATCH($C1112,'Policy Characteristics'!$C:$C,0)))</f>
        <v>RnD transportation fuel use reduction</v>
      </c>
      <c r="L1112" s="450">
        <f>IF(ISBLANK(INDEX('Policy Characteristics'!F:F,MATCH($C1112,'Policy Characteristics'!$C:$C,0))),"",INDEX('Policy Characteristics'!F:F,MATCH($C1112,'Policy Characteristics'!$C:$C,0)))</f>
        <v>0</v>
      </c>
      <c r="M1112" s="450">
        <f>IF(ISBLANK(INDEX('Policy Characteristics'!G:G,MATCH($C1112,'Policy Characteristics'!$C:$C,0))),"",INDEX('Policy Characteristics'!G:G,MATCH($C1112,'Policy Characteristics'!$C:$C,0)))</f>
        <v>0.4</v>
      </c>
      <c r="N1112" s="450">
        <f>IF(ISBLANK(INDEX('Policy Characteristics'!H:H,MATCH($C1112,'Policy Characteristics'!$C:$C,0))),"",INDEX('Policy Characteristics'!H:H,MATCH($C1112,'Policy Characteristics'!$C:$C,0)))</f>
        <v>0.01</v>
      </c>
      <c r="O1112" s="427" t="str">
        <f>IF(ISBLANK(INDEX('Policy Characteristics'!I:I,MATCH($C1112,'Policy Characteristics'!$C:$C,0))),"",INDEX('Policy Characteristics'!I:I,MATCH($C1112,'Policy Characteristics'!$C:$C,0)))</f>
        <v>% reduction in fuel use</v>
      </c>
      <c r="P1112" s="427"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427" t="str">
        <f>IF(ISBLANK(INDEX('Policy Characteristics'!K:K,MATCH($C1112,'Policy Characteristics'!$C:$C,0))),"",INDEX('Policy Characteristics'!K:K,MATCH($C1112,'Policy Characteristics'!$C:$C,0)))</f>
        <v>architectural-design.html#rnd</v>
      </c>
      <c r="R1112" s="427" t="str">
        <f>IF(ISBLANK(INDEX('Policy Characteristics'!L:L,MATCH($C1112,'Policy Characteristics'!$C:$C,0))),"",INDEX('Policy Characteristics'!L:L,MATCH($C1112,'Policy Characteristics'!$C:$C,0)))</f>
        <v>research-and-development.html</v>
      </c>
    </row>
    <row r="1113" spans="1:18" x14ac:dyDescent="0.75">
      <c r="A1113" s="427" t="str">
        <f>IF(ISBLANK(INDEX('Policy Characteristics'!A:A,MATCH($C1113,'Policy Characteristics'!$C:$C,0))),"",INDEX('Policy Characteristics'!A:A,MATCH($C1113,'Policy Characteristics'!$C:$C,0)))</f>
        <v>Research and Development</v>
      </c>
      <c r="B1113" s="427" t="str">
        <f>IF(ISBLANK(INDEX('Policy Characteristics'!B:B,MATCH($C1113,'Policy Characteristics'!$C:$C,0))),"",INDEX('Policy Characteristics'!B:B,MATCH($C1113,'Policy Characteristics'!$C:$C,0)))</f>
        <v>Fuel Use Reduction</v>
      </c>
      <c r="C1113" s="431" t="str">
        <f t="shared" si="66"/>
        <v>RnD Transportation Fuel Use Perc Reduction</v>
      </c>
      <c r="D1113" s="53" t="s">
        <v>2308</v>
      </c>
      <c r="E1113" s="53"/>
      <c r="F1113" s="53" t="s">
        <v>496</v>
      </c>
      <c r="G1113" s="53"/>
      <c r="H1113" s="54">
        <v>135</v>
      </c>
      <c r="I1113" s="53" t="s">
        <v>45</v>
      </c>
      <c r="J1113" s="429" t="str">
        <f>IF(ISBLANK(INDEX('Policy Characteristics'!D:D,MATCH($C1113,'Policy Characteristics'!$C:$C,0))),"",INDEX('Policy Characteristics'!D:D,MATCH($C1113,'Policy Characteristics'!$C:$C,0)))</f>
        <v>R&amp;D Fuel Use Reductions</v>
      </c>
      <c r="K1113" s="427" t="str">
        <f>IF(ISBLANK(INDEX('Policy Characteristics'!E:E,MATCH($C1113,'Policy Characteristics'!$C:$C,0))),"",INDEX('Policy Characteristics'!E:E,MATCH($C1113,'Policy Characteristics'!$C:$C,0)))</f>
        <v>RnD transportation fuel use reduction</v>
      </c>
      <c r="L1113" s="450">
        <f>IF(ISBLANK(INDEX('Policy Characteristics'!F:F,MATCH($C1113,'Policy Characteristics'!$C:$C,0))),"",INDEX('Policy Characteristics'!F:F,MATCH($C1113,'Policy Characteristics'!$C:$C,0)))</f>
        <v>0</v>
      </c>
      <c r="M1113" s="450">
        <f>IF(ISBLANK(INDEX('Policy Characteristics'!G:G,MATCH($C1113,'Policy Characteristics'!$C:$C,0))),"",INDEX('Policy Characteristics'!G:G,MATCH($C1113,'Policy Characteristics'!$C:$C,0)))</f>
        <v>0.4</v>
      </c>
      <c r="N1113" s="450">
        <f>IF(ISBLANK(INDEX('Policy Characteristics'!H:H,MATCH($C1113,'Policy Characteristics'!$C:$C,0))),"",INDEX('Policy Characteristics'!H:H,MATCH($C1113,'Policy Characteristics'!$C:$C,0)))</f>
        <v>0.01</v>
      </c>
      <c r="O1113" s="427" t="str">
        <f>IF(ISBLANK(INDEX('Policy Characteristics'!I:I,MATCH($C1113,'Policy Characteristics'!$C:$C,0))),"",INDEX('Policy Characteristics'!I:I,MATCH($C1113,'Policy Characteristics'!$C:$C,0)))</f>
        <v>% reduction in fuel use</v>
      </c>
      <c r="P1113" s="427"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427" t="str">
        <f>IF(ISBLANK(INDEX('Policy Characteristics'!K:K,MATCH($C1113,'Policy Characteristics'!$C:$C,0))),"",INDEX('Policy Characteristics'!K:K,MATCH($C1113,'Policy Characteristics'!$C:$C,0)))</f>
        <v>architectural-design.html#rnd</v>
      </c>
      <c r="R1113" s="427" t="str">
        <f>IF(ISBLANK(INDEX('Policy Characteristics'!L:L,MATCH($C1113,'Policy Characteristics'!$C:$C,0))),"",INDEX('Policy Characteristics'!L:L,MATCH($C1113,'Policy Characteristics'!$C:$C,0)))</f>
        <v>research-and-development.html</v>
      </c>
    </row>
    <row r="1114" spans="1:18" x14ac:dyDescent="0.75">
      <c r="A1114" s="427" t="str">
        <f>IF(ISBLANK(INDEX('Policy Characteristics'!A:A,MATCH($C1114,'Policy Characteristics'!$C:$C,0))),"",INDEX('Policy Characteristics'!A:A,MATCH($C1114,'Policy Characteristics'!$C:$C,0)))</f>
        <v>Research and Development</v>
      </c>
      <c r="B1114" s="427" t="str">
        <f>IF(ISBLANK(INDEX('Policy Characteristics'!B:B,MATCH($C1114,'Policy Characteristics'!$C:$C,0))),"",INDEX('Policy Characteristics'!B:B,MATCH($C1114,'Policy Characteristics'!$C:$C,0)))</f>
        <v>Fuel Use Reduction</v>
      </c>
      <c r="C1114" s="431" t="str">
        <f t="shared" si="66"/>
        <v>RnD Transportation Fuel Use Perc Reduction</v>
      </c>
      <c r="D1114" s="53" t="s">
        <v>2309</v>
      </c>
      <c r="E1114" s="53"/>
      <c r="F1114" s="53" t="s">
        <v>497</v>
      </c>
      <c r="G1114" s="53"/>
      <c r="H1114" s="54">
        <v>136</v>
      </c>
      <c r="I1114" s="53" t="s">
        <v>45</v>
      </c>
      <c r="J1114" s="429" t="str">
        <f>IF(ISBLANK(INDEX('Policy Characteristics'!D:D,MATCH($C1114,'Policy Characteristics'!$C:$C,0))),"",INDEX('Policy Characteristics'!D:D,MATCH($C1114,'Policy Characteristics'!$C:$C,0)))</f>
        <v>R&amp;D Fuel Use Reductions</v>
      </c>
      <c r="K1114" s="427" t="str">
        <f>IF(ISBLANK(INDEX('Policy Characteristics'!E:E,MATCH($C1114,'Policy Characteristics'!$C:$C,0))),"",INDEX('Policy Characteristics'!E:E,MATCH($C1114,'Policy Characteristics'!$C:$C,0)))</f>
        <v>RnD transportation fuel use reduction</v>
      </c>
      <c r="L1114" s="450">
        <f>IF(ISBLANK(INDEX('Policy Characteristics'!F:F,MATCH($C1114,'Policy Characteristics'!$C:$C,0))),"",INDEX('Policy Characteristics'!F:F,MATCH($C1114,'Policy Characteristics'!$C:$C,0)))</f>
        <v>0</v>
      </c>
      <c r="M1114" s="450">
        <f>IF(ISBLANK(INDEX('Policy Characteristics'!G:G,MATCH($C1114,'Policy Characteristics'!$C:$C,0))),"",INDEX('Policy Characteristics'!G:G,MATCH($C1114,'Policy Characteristics'!$C:$C,0)))</f>
        <v>0.4</v>
      </c>
      <c r="N1114" s="450">
        <f>IF(ISBLANK(INDEX('Policy Characteristics'!H:H,MATCH($C1114,'Policy Characteristics'!$C:$C,0))),"",INDEX('Policy Characteristics'!H:H,MATCH($C1114,'Policy Characteristics'!$C:$C,0)))</f>
        <v>0.01</v>
      </c>
      <c r="O1114" s="427" t="str">
        <f>IF(ISBLANK(INDEX('Policy Characteristics'!I:I,MATCH($C1114,'Policy Characteristics'!$C:$C,0))),"",INDEX('Policy Characteristics'!I:I,MATCH($C1114,'Policy Characteristics'!$C:$C,0)))</f>
        <v>% reduction in fuel use</v>
      </c>
      <c r="P1114" s="427"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427" t="str">
        <f>IF(ISBLANK(INDEX('Policy Characteristics'!K:K,MATCH($C1114,'Policy Characteristics'!$C:$C,0))),"",INDEX('Policy Characteristics'!K:K,MATCH($C1114,'Policy Characteristics'!$C:$C,0)))</f>
        <v>architectural-design.html#rnd</v>
      </c>
      <c r="R1114" s="427" t="str">
        <f>IF(ISBLANK(INDEX('Policy Characteristics'!L:L,MATCH($C1114,'Policy Characteristics'!$C:$C,0))),"",INDEX('Policy Characteristics'!L:L,MATCH($C1114,'Policy Characteristics'!$C:$C,0)))</f>
        <v>research-and-development.html</v>
      </c>
    </row>
    <row r="1115" spans="1:18" x14ac:dyDescent="0.75">
      <c r="A1115" s="427" t="str">
        <f>IF(ISBLANK(INDEX('Policy Characteristics'!A:A,MATCH($C1115,'Policy Characteristics'!$C:$C,0))),"",INDEX('Policy Characteristics'!A:A,MATCH($C1115,'Policy Characteristics'!$C:$C,0)))</f>
        <v>Research and Development</v>
      </c>
      <c r="B1115" s="427" t="str">
        <f>IF(ISBLANK(INDEX('Policy Characteristics'!B:B,MATCH($C1115,'Policy Characteristics'!$C:$C,0))),"",INDEX('Policy Characteristics'!B:B,MATCH($C1115,'Policy Characteristics'!$C:$C,0)))</f>
        <v>Fuel Use Reduction</v>
      </c>
      <c r="C1115" s="431" t="str">
        <f t="shared" si="66"/>
        <v>RnD Transportation Fuel Use Perc Reduction</v>
      </c>
      <c r="D1115" s="53" t="s">
        <v>2310</v>
      </c>
      <c r="E1115" s="53"/>
      <c r="F1115" s="53" t="s">
        <v>498</v>
      </c>
      <c r="G1115" s="53"/>
      <c r="H1115" s="54">
        <v>137</v>
      </c>
      <c r="I1115" s="53" t="s">
        <v>45</v>
      </c>
      <c r="J1115" s="429" t="str">
        <f>IF(ISBLANK(INDEX('Policy Characteristics'!D:D,MATCH($C1115,'Policy Characteristics'!$C:$C,0))),"",INDEX('Policy Characteristics'!D:D,MATCH($C1115,'Policy Characteristics'!$C:$C,0)))</f>
        <v>R&amp;D Fuel Use Reductions</v>
      </c>
      <c r="K1115" s="427" t="str">
        <f>IF(ISBLANK(INDEX('Policy Characteristics'!E:E,MATCH($C1115,'Policy Characteristics'!$C:$C,0))),"",INDEX('Policy Characteristics'!E:E,MATCH($C1115,'Policy Characteristics'!$C:$C,0)))</f>
        <v>RnD transportation fuel use reduction</v>
      </c>
      <c r="L1115" s="450">
        <f>IF(ISBLANK(INDEX('Policy Characteristics'!F:F,MATCH($C1115,'Policy Characteristics'!$C:$C,0))),"",INDEX('Policy Characteristics'!F:F,MATCH($C1115,'Policy Characteristics'!$C:$C,0)))</f>
        <v>0</v>
      </c>
      <c r="M1115" s="450">
        <f>IF(ISBLANK(INDEX('Policy Characteristics'!G:G,MATCH($C1115,'Policy Characteristics'!$C:$C,0))),"",INDEX('Policy Characteristics'!G:G,MATCH($C1115,'Policy Characteristics'!$C:$C,0)))</f>
        <v>0.4</v>
      </c>
      <c r="N1115" s="450">
        <f>IF(ISBLANK(INDEX('Policy Characteristics'!H:H,MATCH($C1115,'Policy Characteristics'!$C:$C,0))),"",INDEX('Policy Characteristics'!H:H,MATCH($C1115,'Policy Characteristics'!$C:$C,0)))</f>
        <v>0.01</v>
      </c>
      <c r="O1115" s="427" t="str">
        <f>IF(ISBLANK(INDEX('Policy Characteristics'!I:I,MATCH($C1115,'Policy Characteristics'!$C:$C,0))),"",INDEX('Policy Characteristics'!I:I,MATCH($C1115,'Policy Characteristics'!$C:$C,0)))</f>
        <v>% reduction in fuel use</v>
      </c>
      <c r="P1115" s="427"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427" t="str">
        <f>IF(ISBLANK(INDEX('Policy Characteristics'!K:K,MATCH($C1115,'Policy Characteristics'!$C:$C,0))),"",INDEX('Policy Characteristics'!K:K,MATCH($C1115,'Policy Characteristics'!$C:$C,0)))</f>
        <v>architectural-design.html#rnd</v>
      </c>
      <c r="R1115" s="427" t="str">
        <f>IF(ISBLANK(INDEX('Policy Characteristics'!L:L,MATCH($C1115,'Policy Characteristics'!$C:$C,0))),"",INDEX('Policy Characteristics'!L:L,MATCH($C1115,'Policy Characteristics'!$C:$C,0)))</f>
        <v>research-and-development.html</v>
      </c>
    </row>
    <row r="1116" spans="1:18" x14ac:dyDescent="0.75">
      <c r="A1116" s="427" t="str">
        <f>IF(ISBLANK(INDEX('Policy Characteristics'!A:A,MATCH($C1116,'Policy Characteristics'!$C:$C,0))),"",INDEX('Policy Characteristics'!A:A,MATCH($C1116,'Policy Characteristics'!$C:$C,0)))</f>
        <v>Research and Development</v>
      </c>
      <c r="B1116" s="427" t="str">
        <f>IF(ISBLANK(INDEX('Policy Characteristics'!B:B,MATCH($C1116,'Policy Characteristics'!$C:$C,0))),"",INDEX('Policy Characteristics'!B:B,MATCH($C1116,'Policy Characteristics'!$C:$C,0)))</f>
        <v>Fuel Use Reduction</v>
      </c>
      <c r="C1116" s="431" t="str">
        <f t="shared" si="66"/>
        <v>RnD Transportation Fuel Use Perc Reduction</v>
      </c>
      <c r="D1116" s="53" t="s">
        <v>2623</v>
      </c>
      <c r="E1116" s="53"/>
      <c r="F1116" s="53" t="s">
        <v>2931</v>
      </c>
      <c r="G1116" s="53"/>
      <c r="H1116" s="54">
        <v>138</v>
      </c>
      <c r="I1116" s="53" t="s">
        <v>45</v>
      </c>
      <c r="J1116" s="429" t="str">
        <f>IF(ISBLANK(INDEX('Policy Characteristics'!D:D,MATCH($C1116,'Policy Characteristics'!$C:$C,0))),"",INDEX('Policy Characteristics'!D:D,MATCH($C1116,'Policy Characteristics'!$C:$C,0)))</f>
        <v>R&amp;D Fuel Use Reductions</v>
      </c>
      <c r="K1116" s="427" t="str">
        <f>IF(ISBLANK(INDEX('Policy Characteristics'!E:E,MATCH($C1116,'Policy Characteristics'!$C:$C,0))),"",INDEX('Policy Characteristics'!E:E,MATCH($C1116,'Policy Characteristics'!$C:$C,0)))</f>
        <v>RnD transportation fuel use reduction</v>
      </c>
      <c r="L1116" s="450">
        <f>IF(ISBLANK(INDEX('Policy Characteristics'!F:F,MATCH($C1116,'Policy Characteristics'!$C:$C,0))),"",INDEX('Policy Characteristics'!F:F,MATCH($C1116,'Policy Characteristics'!$C:$C,0)))</f>
        <v>0</v>
      </c>
      <c r="M1116" s="450">
        <f>IF(ISBLANK(INDEX('Policy Characteristics'!G:G,MATCH($C1116,'Policy Characteristics'!$C:$C,0))),"",INDEX('Policy Characteristics'!G:G,MATCH($C1116,'Policy Characteristics'!$C:$C,0)))</f>
        <v>0.4</v>
      </c>
      <c r="N1116" s="450">
        <f>IF(ISBLANK(INDEX('Policy Characteristics'!H:H,MATCH($C1116,'Policy Characteristics'!$C:$C,0))),"",INDEX('Policy Characteristics'!H:H,MATCH($C1116,'Policy Characteristics'!$C:$C,0)))</f>
        <v>0.01</v>
      </c>
      <c r="O1116" s="427" t="str">
        <f>IF(ISBLANK(INDEX('Policy Characteristics'!I:I,MATCH($C1116,'Policy Characteristics'!$C:$C,0))),"",INDEX('Policy Characteristics'!I:I,MATCH($C1116,'Policy Characteristics'!$C:$C,0)))</f>
        <v>% reduction in fuel use</v>
      </c>
      <c r="P1116" s="427"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427" t="str">
        <f>IF(ISBLANK(INDEX('Policy Characteristics'!K:K,MATCH($C1116,'Policy Characteristics'!$C:$C,0))),"",INDEX('Policy Characteristics'!K:K,MATCH($C1116,'Policy Characteristics'!$C:$C,0)))</f>
        <v>architectural-design.html#rnd</v>
      </c>
      <c r="R1116" s="427" t="str">
        <f>IF(ISBLANK(INDEX('Policy Characteristics'!L:L,MATCH($C1116,'Policy Characteristics'!$C:$C,0))),"",INDEX('Policy Characteristics'!L:L,MATCH($C1116,'Policy Characteristics'!$C:$C,0)))</f>
        <v>research-and-development.html</v>
      </c>
    </row>
    <row r="1117" spans="1:18" x14ac:dyDescent="0.75">
      <c r="A1117" s="427" t="str">
        <f>IF(ISBLANK(INDEX('Policy Characteristics'!A:A,MATCH($C1117,'Policy Characteristics'!$C:$C,0))),"",INDEX('Policy Characteristics'!A:A,MATCH($C1117,'Policy Characteristics'!$C:$C,0)))</f>
        <v>Research and Development</v>
      </c>
      <c r="B1117" s="427" t="str">
        <f>IF(ISBLANK(INDEX('Policy Characteristics'!B:B,MATCH($C1117,'Policy Characteristics'!$C:$C,0))),"",INDEX('Policy Characteristics'!B:B,MATCH($C1117,'Policy Characteristics'!$C:$C,0)))</f>
        <v>Fuel Use Reduction</v>
      </c>
      <c r="C1117" s="431" t="str">
        <f t="shared" si="66"/>
        <v>RnD Transportation Fuel Use Perc Reduction</v>
      </c>
      <c r="D1117" s="53" t="s">
        <v>2622</v>
      </c>
      <c r="E1117" s="53"/>
      <c r="F1117" s="53" t="s">
        <v>2932</v>
      </c>
      <c r="G1117" s="53"/>
      <c r="H1117" s="54">
        <v>524</v>
      </c>
      <c r="I1117" s="53" t="s">
        <v>45</v>
      </c>
      <c r="J1117" s="429" t="str">
        <f>IF(ISBLANK(INDEX('Policy Characteristics'!D:D,MATCH($C1117,'Policy Characteristics'!$C:$C,0))),"",INDEX('Policy Characteristics'!D:D,MATCH($C1117,'Policy Characteristics'!$C:$C,0)))</f>
        <v>R&amp;D Fuel Use Reductions</v>
      </c>
      <c r="K1117" s="427" t="str">
        <f>IF(ISBLANK(INDEX('Policy Characteristics'!E:E,MATCH($C1117,'Policy Characteristics'!$C:$C,0))),"",INDEX('Policy Characteristics'!E:E,MATCH($C1117,'Policy Characteristics'!$C:$C,0)))</f>
        <v>RnD transportation fuel use reduction</v>
      </c>
      <c r="L1117" s="450">
        <f>IF(ISBLANK(INDEX('Policy Characteristics'!F:F,MATCH($C1117,'Policy Characteristics'!$C:$C,0))),"",INDEX('Policy Characteristics'!F:F,MATCH($C1117,'Policy Characteristics'!$C:$C,0)))</f>
        <v>0</v>
      </c>
      <c r="M1117" s="450">
        <f>IF(ISBLANK(INDEX('Policy Characteristics'!G:G,MATCH($C1117,'Policy Characteristics'!$C:$C,0))),"",INDEX('Policy Characteristics'!G:G,MATCH($C1117,'Policy Characteristics'!$C:$C,0)))</f>
        <v>0.4</v>
      </c>
      <c r="N1117" s="450">
        <f>IF(ISBLANK(INDEX('Policy Characteristics'!H:H,MATCH($C1117,'Policy Characteristics'!$C:$C,0))),"",INDEX('Policy Characteristics'!H:H,MATCH($C1117,'Policy Characteristics'!$C:$C,0)))</f>
        <v>0.01</v>
      </c>
      <c r="O1117" s="427" t="str">
        <f>IF(ISBLANK(INDEX('Policy Characteristics'!I:I,MATCH($C1117,'Policy Characteristics'!$C:$C,0))),"",INDEX('Policy Characteristics'!I:I,MATCH($C1117,'Policy Characteristics'!$C:$C,0)))</f>
        <v>% reduction in fuel use</v>
      </c>
      <c r="P1117" s="427"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427" t="str">
        <f>IF(ISBLANK(INDEX('Policy Characteristics'!K:K,MATCH($C1117,'Policy Characteristics'!$C:$C,0))),"",INDEX('Policy Characteristics'!K:K,MATCH($C1117,'Policy Characteristics'!$C:$C,0)))</f>
        <v>architectural-design.html#rnd</v>
      </c>
      <c r="R1117" s="427" t="str">
        <f>IF(ISBLANK(INDEX('Policy Characteristics'!L:L,MATCH($C1117,'Policy Characteristics'!$C:$C,0))),"",INDEX('Policy Characteristics'!L:L,MATCH($C1117,'Policy Characteristics'!$C:$C,0)))</f>
        <v>research-and-development.html</v>
      </c>
    </row>
    <row r="1118" spans="1:18" x14ac:dyDescent="0.75">
      <c r="A1118" s="427" t="str">
        <f>IF(ISBLANK(INDEX('Policy Characteristics'!A:A,MATCH($C1118,'Policy Characteristics'!$C:$C,0))),"",INDEX('Policy Characteristics'!A:A,MATCH($C1118,'Policy Characteristics'!$C:$C,0)))</f>
        <v>Control Settings</v>
      </c>
      <c r="B1118" s="427" t="str">
        <f>IF(ISBLANK(INDEX('Policy Characteristics'!B:B,MATCH($C1118,'Policy Characteristics'!$C:$C,0))),"",INDEX('Policy Characteristics'!B:B,MATCH($C1118,'Policy Characteristics'!$C:$C,0)))</f>
        <v>COVID-19 Recession</v>
      </c>
      <c r="C1118" s="437" t="s">
        <v>2969</v>
      </c>
      <c r="H1118" s="275">
        <v>543</v>
      </c>
      <c r="I1118" s="53" t="s">
        <v>45</v>
      </c>
      <c r="J1118" s="429" t="str">
        <f>IF(ISBLANK(INDEX('Policy Characteristics'!D:D,MATCH($C1118,'Policy Characteristics'!$C:$C,0))),"",INDEX('Policy Characteristics'!D:D,MATCH($C1118,'Policy Characteristics'!$C:$C,0)))</f>
        <v/>
      </c>
      <c r="K1118" s="427" t="str">
        <f>IF(ISBLANK(INDEX('Policy Characteristics'!E:E,MATCH($C1118,'Policy Characteristics'!$C:$C,0))),"",INDEX('Policy Characteristics'!E:E,MATCH($C1118,'Policy Characteristics'!$C:$C,0)))</f>
        <v>settings exogenous GDP adjustment</v>
      </c>
      <c r="L1118" s="450">
        <f>IF(ISBLANK(INDEX('Policy Characteristics'!F:F,MATCH($C1118,'Policy Characteristics'!$C:$C,0))),"",INDEX('Policy Characteristics'!F:F,MATCH($C1118,'Policy Characteristics'!$C:$C,0)))</f>
        <v>-0.08</v>
      </c>
      <c r="M1118" s="450">
        <f>IF(ISBLANK(INDEX('Policy Characteristics'!G:G,MATCH($C1118,'Policy Characteristics'!$C:$C,0))),"",INDEX('Policy Characteristics'!G:G,MATCH($C1118,'Policy Characteristics'!$C:$C,0)))</f>
        <v>0.02</v>
      </c>
      <c r="N1118" s="450">
        <f>IF(ISBLANK(INDEX('Policy Characteristics'!H:H,MATCH($C1118,'Policy Characteristics'!$C:$C,0))),"",INDEX('Policy Characteristics'!H:H,MATCH($C1118,'Policy Characteristics'!$C:$C,0)))</f>
        <v>1E-3</v>
      </c>
      <c r="O1118" s="427" t="str">
        <f>IF(ISBLANK(INDEX('Policy Characteristics'!I:I,MATCH($C1118,'Policy Characteristics'!$C:$C,0))),"",INDEX('Policy Characteristics'!I:I,MATCH($C1118,'Policy Characteristics'!$C:$C,0)))</f>
        <v>GDP growth rate (%)</v>
      </c>
      <c r="P1118" s="427" t="str">
        <f>IF(ISBLANK(INDEX('Policy Characteristics'!J:J,MATCH($C1118,'Policy Characteristics'!$C:$C,0))),"",INDEX('Policy Characteristics'!J:J,MATCH($C1118,'Policy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v>
      </c>
      <c r="Q1118" s="427" t="str">
        <f>IF(ISBLANK(INDEX('Policy Characteristics'!K:K,MATCH($C1118,'Policy Characteristics'!$C:$C,0))),"",INDEX('Policy Characteristics'!K:K,MATCH($C1118,'Policy Characteristics'!$C:$C,0)))</f>
        <v/>
      </c>
      <c r="R1118" s="427" t="str">
        <f>IF(ISBLANK(INDEX('Policy Characteristics'!L:L,MATCH($C1118,'Policy Characteristics'!$C:$C,0))),"",INDEX('Policy Characteristics'!L:L,MATCH($C1118,'Policy Characteristics'!$C:$C,0)))</f>
        <v/>
      </c>
    </row>
    <row r="1119" spans="1:18" x14ac:dyDescent="0.75">
      <c r="A1119" s="427" t="str">
        <f>IF(ISBLANK(INDEX('Policy Characteristics'!A:A,MATCH($C1119,'Policy Characteristics'!$C:$C,0))),"",INDEX('Policy Characteristics'!A:A,MATCH($C1119,'Policy Characteristics'!$C:$C,0)))</f>
        <v>Government Revenue Accounting</v>
      </c>
      <c r="B1119" s="427" t="str">
        <f>IF(ISBLANK(INDEX('Policy Characteristics'!B:B,MATCH($C1119,'Policy Characteristics'!$C:$C,0))),"",INDEX('Policy Characteristics'!B:B,MATCH($C1119,'Policy Characteristics'!$C:$C,0)))</f>
        <v>Carbon Tax Revenue</v>
      </c>
      <c r="C1119" s="437" t="s">
        <v>3122</v>
      </c>
      <c r="D1119" s="4" t="s">
        <v>3131</v>
      </c>
      <c r="F1119" s="4" t="s">
        <v>3136</v>
      </c>
      <c r="H1119" s="284">
        <v>545</v>
      </c>
      <c r="I1119" s="4" t="s">
        <v>45</v>
      </c>
      <c r="J1119" s="429" t="str">
        <f>IF(ISBLANK(INDEX('Policy Characteristics'!D:D,MATCH($C1119,'Policy Characteristics'!$C:$C,0))),"",INDEX('Policy Characteristics'!D:D,MATCH($C1119,'Policy Characteristics'!$C:$C,0)))</f>
        <v/>
      </c>
      <c r="K1119" s="427" t="str">
        <f>IF(ISBLANK(INDEX('Policy Characteristics'!E:E,MATCH($C1119,'Policy Characteristics'!$C:$C,0))),"",INDEX('Policy Characteristics'!E:E,MATCH($C1119,'Policy Characteristics'!$C:$C,0)))</f>
        <v>GRA carbon tax revenue</v>
      </c>
      <c r="L1119" s="427">
        <f>IF(ISBLANK(INDEX('Policy Characteristics'!F:F,MATCH($C1119,'Policy Characteristics'!$C:$C,0))),"",INDEX('Policy Characteristics'!F:F,MATCH($C1119,'Policy Characteristics'!$C:$C,0)))</f>
        <v>0</v>
      </c>
      <c r="M1119" s="427">
        <f>IF(ISBLANK(INDEX('Policy Characteristics'!G:G,MATCH($C1119,'Policy Characteristics'!$C:$C,0))),"",INDEX('Policy Characteristics'!G:G,MATCH($C1119,'Policy Characteristics'!$C:$C,0)))</f>
        <v>10</v>
      </c>
      <c r="N1119" s="427">
        <f>IF(ISBLANK(INDEX('Policy Characteristics'!H:H,MATCH($C1119,'Policy Characteristics'!$C:$C,0))),"",INDEX('Policy Characteristics'!H:H,MATCH($C1119,'Policy Characteristics'!$C:$C,0)))</f>
        <v>1</v>
      </c>
      <c r="O1119" s="427" t="str">
        <f>IF(ISBLANK(INDEX('Policy Characteristics'!I:I,MATCH($C1119,'Policy Characteristics'!$C:$C,0))),"",INDEX('Policy Characteristics'!I:I,MATCH($C1119,'Policy Characteristics'!$C:$C,0)))</f>
        <v>weight</v>
      </c>
      <c r="P1119" s="427" t="str">
        <f>IF(ISBLANK(INDEX('Policy Characteristics'!J:J,MATCH($C1119,'Policy Characteristics'!$C:$C,0))),"",INDEX('Policy Characteristics'!J:J,MATCH($C1119,'Policy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19" s="427" t="str">
        <f>IF(ISBLANK(INDEX('Policy Characteristics'!K:K,MATCH($C1119,'Policy Characteristics'!$C:$C,0))),"",INDEX('Policy Characteristics'!K:K,MATCH($C1119,'Policy Characteristics'!$C:$C,0)))</f>
        <v>io-model.html</v>
      </c>
      <c r="R1119" s="427" t="str">
        <f>IF(ISBLANK(INDEX('Policy Characteristics'!L:L,MATCH($C1119,'Policy Characteristics'!$C:$C,0))),"",INDEX('Policy Characteristics'!L:L,MATCH($C1119,'Policy Characteristics'!$C:$C,0)))</f>
        <v/>
      </c>
    </row>
    <row r="1120" spans="1:18" x14ac:dyDescent="0.75">
      <c r="A1120" s="427" t="str">
        <f>IF(ISBLANK(INDEX('Policy Characteristics'!A:A,MATCH($C1120,'Policy Characteristics'!$C:$C,0))),"",INDEX('Policy Characteristics'!A:A,MATCH($C1120,'Policy Characteristics'!$C:$C,0)))</f>
        <v>Government Revenue Accounting</v>
      </c>
      <c r="B1120" s="427" t="str">
        <f>IF(ISBLANK(INDEX('Policy Characteristics'!B:B,MATCH($C1120,'Policy Characteristics'!$C:$C,0))),"",INDEX('Policy Characteristics'!B:B,MATCH($C1120,'Policy Characteristics'!$C:$C,0)))</f>
        <v>Carbon Tax Revenue</v>
      </c>
      <c r="C1120" s="438" t="str">
        <f t="shared" ref="C1120" si="67">C$1119</f>
        <v>GRA for Carbon Tax Revenue</v>
      </c>
      <c r="D1120" s="4" t="s">
        <v>3132</v>
      </c>
      <c r="F1120" s="4" t="s">
        <v>3160</v>
      </c>
      <c r="H1120" s="287">
        <v>546</v>
      </c>
      <c r="I1120" s="5" t="str">
        <f t="shared" ref="I1120:I1123" si="68">I$1119</f>
        <v>Yes</v>
      </c>
      <c r="J1120" s="429" t="str">
        <f>IF(ISBLANK(INDEX('Policy Characteristics'!D:D,MATCH($C1120,'Policy Characteristics'!$C:$C,0))),"",INDEX('Policy Characteristics'!D:D,MATCH($C1120,'Policy Characteristics'!$C:$C,0)))</f>
        <v/>
      </c>
      <c r="K1120" s="427" t="str">
        <f>IF(ISBLANK(INDEX('Policy Characteristics'!E:E,MATCH($C1120,'Policy Characteristics'!$C:$C,0))),"",INDEX('Policy Characteristics'!E:E,MATCH($C1120,'Policy Characteristics'!$C:$C,0)))</f>
        <v>GRA carbon tax revenue</v>
      </c>
      <c r="L1120" s="427">
        <f>IF(ISBLANK(INDEX('Policy Characteristics'!F:F,MATCH($C1120,'Policy Characteristics'!$C:$C,0))),"",INDEX('Policy Characteristics'!F:F,MATCH($C1120,'Policy Characteristics'!$C:$C,0)))</f>
        <v>0</v>
      </c>
      <c r="M1120" s="427">
        <f>IF(ISBLANK(INDEX('Policy Characteristics'!G:G,MATCH($C1120,'Policy Characteristics'!$C:$C,0))),"",INDEX('Policy Characteristics'!G:G,MATCH($C1120,'Policy Characteristics'!$C:$C,0)))</f>
        <v>10</v>
      </c>
      <c r="N1120" s="427">
        <f>IF(ISBLANK(INDEX('Policy Characteristics'!H:H,MATCH($C1120,'Policy Characteristics'!$C:$C,0))),"",INDEX('Policy Characteristics'!H:H,MATCH($C1120,'Policy Characteristics'!$C:$C,0)))</f>
        <v>1</v>
      </c>
      <c r="O1120" s="427" t="str">
        <f>IF(ISBLANK(INDEX('Policy Characteristics'!I:I,MATCH($C1120,'Policy Characteristics'!$C:$C,0))),"",INDEX('Policy Characteristics'!I:I,MATCH($C1120,'Policy Characteristics'!$C:$C,0)))</f>
        <v>weight</v>
      </c>
      <c r="P1120" s="427" t="str">
        <f>IF(ISBLANK(INDEX('Policy Characteristics'!J:J,MATCH($C1120,'Policy Characteristics'!$C:$C,0))),"",INDEX('Policy Characteristics'!J:J,MATCH($C1120,'Policy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0" s="427" t="str">
        <f>IF(ISBLANK(INDEX('Policy Characteristics'!K:K,MATCH($C1120,'Policy Characteristics'!$C:$C,0))),"",INDEX('Policy Characteristics'!K:K,MATCH($C1120,'Policy Characteristics'!$C:$C,0)))</f>
        <v>io-model.html</v>
      </c>
      <c r="R1120" s="427" t="str">
        <f>IF(ISBLANK(INDEX('Policy Characteristics'!L:L,MATCH($C1120,'Policy Characteristics'!$C:$C,0))),"",INDEX('Policy Characteristics'!L:L,MATCH($C1120,'Policy Characteristics'!$C:$C,0)))</f>
        <v/>
      </c>
    </row>
    <row r="1121" spans="1:18" x14ac:dyDescent="0.75">
      <c r="A1121" s="427" t="str">
        <f>IF(ISBLANK(INDEX('Policy Characteristics'!A:A,MATCH($C1121,'Policy Characteristics'!$C:$C,0))),"",INDEX('Policy Characteristics'!A:A,MATCH($C1121,'Policy Characteristics'!$C:$C,0)))</f>
        <v>Government Revenue Accounting</v>
      </c>
      <c r="B1121" s="427" t="str">
        <f>IF(ISBLANK(INDEX('Policy Characteristics'!B:B,MATCH($C1121,'Policy Characteristics'!$C:$C,0))),"",INDEX('Policy Characteristics'!B:B,MATCH($C1121,'Policy Characteristics'!$C:$C,0)))</f>
        <v>Carbon Tax Revenue</v>
      </c>
      <c r="C1121" s="438" t="str">
        <f t="shared" ref="C1121:C1123" si="69">C$1119</f>
        <v>GRA for Carbon Tax Revenue</v>
      </c>
      <c r="D1121" s="4" t="s">
        <v>3133</v>
      </c>
      <c r="F1121" s="4" t="s">
        <v>3137</v>
      </c>
      <c r="H1121" s="287">
        <v>547</v>
      </c>
      <c r="I1121" s="5" t="str">
        <f t="shared" si="68"/>
        <v>Yes</v>
      </c>
      <c r="J1121" s="429" t="str">
        <f>IF(ISBLANK(INDEX('Policy Characteristics'!D:D,MATCH($C1121,'Policy Characteristics'!$C:$C,0))),"",INDEX('Policy Characteristics'!D:D,MATCH($C1121,'Policy Characteristics'!$C:$C,0)))</f>
        <v/>
      </c>
      <c r="K1121" s="427" t="str">
        <f>IF(ISBLANK(INDEX('Policy Characteristics'!E:E,MATCH($C1121,'Policy Characteristics'!$C:$C,0))),"",INDEX('Policy Characteristics'!E:E,MATCH($C1121,'Policy Characteristics'!$C:$C,0)))</f>
        <v>GRA carbon tax revenue</v>
      </c>
      <c r="L1121" s="427">
        <f>IF(ISBLANK(INDEX('Policy Characteristics'!F:F,MATCH($C1121,'Policy Characteristics'!$C:$C,0))),"",INDEX('Policy Characteristics'!F:F,MATCH($C1121,'Policy Characteristics'!$C:$C,0)))</f>
        <v>0</v>
      </c>
      <c r="M1121" s="427">
        <f>IF(ISBLANK(INDEX('Policy Characteristics'!G:G,MATCH($C1121,'Policy Characteristics'!$C:$C,0))),"",INDEX('Policy Characteristics'!G:G,MATCH($C1121,'Policy Characteristics'!$C:$C,0)))</f>
        <v>10</v>
      </c>
      <c r="N1121" s="427">
        <f>IF(ISBLANK(INDEX('Policy Characteristics'!H:H,MATCH($C1121,'Policy Characteristics'!$C:$C,0))),"",INDEX('Policy Characteristics'!H:H,MATCH($C1121,'Policy Characteristics'!$C:$C,0)))</f>
        <v>1</v>
      </c>
      <c r="O1121" s="427" t="str">
        <f>IF(ISBLANK(INDEX('Policy Characteristics'!I:I,MATCH($C1121,'Policy Characteristics'!$C:$C,0))),"",INDEX('Policy Characteristics'!I:I,MATCH($C1121,'Policy Characteristics'!$C:$C,0)))</f>
        <v>weight</v>
      </c>
      <c r="P1121" s="427" t="str">
        <f>IF(ISBLANK(INDEX('Policy Characteristics'!J:J,MATCH($C1121,'Policy Characteristics'!$C:$C,0))),"",INDEX('Policy Characteristics'!J:J,MATCH($C1121,'Policy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1" s="427" t="str">
        <f>IF(ISBLANK(INDEX('Policy Characteristics'!K:K,MATCH($C1121,'Policy Characteristics'!$C:$C,0))),"",INDEX('Policy Characteristics'!K:K,MATCH($C1121,'Policy Characteristics'!$C:$C,0)))</f>
        <v>io-model.html</v>
      </c>
      <c r="R1121" s="427" t="str">
        <f>IF(ISBLANK(INDEX('Policy Characteristics'!L:L,MATCH($C1121,'Policy Characteristics'!$C:$C,0))),"",INDEX('Policy Characteristics'!L:L,MATCH($C1121,'Policy Characteristics'!$C:$C,0)))</f>
        <v/>
      </c>
    </row>
    <row r="1122" spans="1:18" x14ac:dyDescent="0.75">
      <c r="A1122" s="427" t="str">
        <f>IF(ISBLANK(INDEX('Policy Characteristics'!A:A,MATCH($C1122,'Policy Characteristics'!$C:$C,0))),"",INDEX('Policy Characteristics'!A:A,MATCH($C1122,'Policy Characteristics'!$C:$C,0)))</f>
        <v>Government Revenue Accounting</v>
      </c>
      <c r="B1122" s="427" t="str">
        <f>IF(ISBLANK(INDEX('Policy Characteristics'!B:B,MATCH($C1122,'Policy Characteristics'!$C:$C,0))),"",INDEX('Policy Characteristics'!B:B,MATCH($C1122,'Policy Characteristics'!$C:$C,0)))</f>
        <v>Carbon Tax Revenue</v>
      </c>
      <c r="C1122" s="438" t="str">
        <f t="shared" si="69"/>
        <v>GRA for Carbon Tax Revenue</v>
      </c>
      <c r="D1122" s="4" t="s">
        <v>3134</v>
      </c>
      <c r="F1122" s="4" t="s">
        <v>3138</v>
      </c>
      <c r="H1122" s="287">
        <v>548</v>
      </c>
      <c r="I1122" s="5" t="str">
        <f t="shared" si="68"/>
        <v>Yes</v>
      </c>
      <c r="J1122" s="429" t="str">
        <f>IF(ISBLANK(INDEX('Policy Characteristics'!D:D,MATCH($C1122,'Policy Characteristics'!$C:$C,0))),"",INDEX('Policy Characteristics'!D:D,MATCH($C1122,'Policy Characteristics'!$C:$C,0)))</f>
        <v/>
      </c>
      <c r="K1122" s="427" t="str">
        <f>IF(ISBLANK(INDEX('Policy Characteristics'!E:E,MATCH($C1122,'Policy Characteristics'!$C:$C,0))),"",INDEX('Policy Characteristics'!E:E,MATCH($C1122,'Policy Characteristics'!$C:$C,0)))</f>
        <v>GRA carbon tax revenue</v>
      </c>
      <c r="L1122" s="427">
        <f>IF(ISBLANK(INDEX('Policy Characteristics'!F:F,MATCH($C1122,'Policy Characteristics'!$C:$C,0))),"",INDEX('Policy Characteristics'!F:F,MATCH($C1122,'Policy Characteristics'!$C:$C,0)))</f>
        <v>0</v>
      </c>
      <c r="M1122" s="427">
        <f>IF(ISBLANK(INDEX('Policy Characteristics'!G:G,MATCH($C1122,'Policy Characteristics'!$C:$C,0))),"",INDEX('Policy Characteristics'!G:G,MATCH($C1122,'Policy Characteristics'!$C:$C,0)))</f>
        <v>10</v>
      </c>
      <c r="N1122" s="427">
        <f>IF(ISBLANK(INDEX('Policy Characteristics'!H:H,MATCH($C1122,'Policy Characteristics'!$C:$C,0))),"",INDEX('Policy Characteristics'!H:H,MATCH($C1122,'Policy Characteristics'!$C:$C,0)))</f>
        <v>1</v>
      </c>
      <c r="O1122" s="427" t="str">
        <f>IF(ISBLANK(INDEX('Policy Characteristics'!I:I,MATCH($C1122,'Policy Characteristics'!$C:$C,0))),"",INDEX('Policy Characteristics'!I:I,MATCH($C1122,'Policy Characteristics'!$C:$C,0)))</f>
        <v>weight</v>
      </c>
      <c r="P1122" s="427" t="str">
        <f>IF(ISBLANK(INDEX('Policy Characteristics'!J:J,MATCH($C1122,'Policy Characteristics'!$C:$C,0))),"",INDEX('Policy Characteristics'!J:J,MATCH($C1122,'Policy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2" s="427" t="str">
        <f>IF(ISBLANK(INDEX('Policy Characteristics'!K:K,MATCH($C1122,'Policy Characteristics'!$C:$C,0))),"",INDEX('Policy Characteristics'!K:K,MATCH($C1122,'Policy Characteristics'!$C:$C,0)))</f>
        <v>io-model.html</v>
      </c>
      <c r="R1122" s="427" t="str">
        <f>IF(ISBLANK(INDEX('Policy Characteristics'!L:L,MATCH($C1122,'Policy Characteristics'!$C:$C,0))),"",INDEX('Policy Characteristics'!L:L,MATCH($C1122,'Policy Characteristics'!$C:$C,0)))</f>
        <v/>
      </c>
    </row>
    <row r="1123" spans="1:18" x14ac:dyDescent="0.75">
      <c r="A1123" s="427" t="str">
        <f>IF(ISBLANK(INDEX('Policy Characteristics'!A:A,MATCH($C1123,'Policy Characteristics'!$C:$C,0))),"",INDEX('Policy Characteristics'!A:A,MATCH($C1123,'Policy Characteristics'!$C:$C,0)))</f>
        <v>Government Revenue Accounting</v>
      </c>
      <c r="B1123" s="427" t="str">
        <f>IF(ISBLANK(INDEX('Policy Characteristics'!B:B,MATCH($C1123,'Policy Characteristics'!$C:$C,0))),"",INDEX('Policy Characteristics'!B:B,MATCH($C1123,'Policy Characteristics'!$C:$C,0)))</f>
        <v>Carbon Tax Revenue</v>
      </c>
      <c r="C1123" s="438" t="str">
        <f t="shared" si="69"/>
        <v>GRA for Carbon Tax Revenue</v>
      </c>
      <c r="D1123" s="4" t="s">
        <v>3135</v>
      </c>
      <c r="F1123" s="4" t="s">
        <v>3139</v>
      </c>
      <c r="H1123" s="287">
        <v>549</v>
      </c>
      <c r="I1123" s="5" t="str">
        <f t="shared" si="68"/>
        <v>Yes</v>
      </c>
      <c r="J1123" s="429" t="str">
        <f>IF(ISBLANK(INDEX('Policy Characteristics'!D:D,MATCH($C1123,'Policy Characteristics'!$C:$C,0))),"",INDEX('Policy Characteristics'!D:D,MATCH($C1123,'Policy Characteristics'!$C:$C,0)))</f>
        <v/>
      </c>
      <c r="K1123" s="427" t="str">
        <f>IF(ISBLANK(INDEX('Policy Characteristics'!E:E,MATCH($C1123,'Policy Characteristics'!$C:$C,0))),"",INDEX('Policy Characteristics'!E:E,MATCH($C1123,'Policy Characteristics'!$C:$C,0)))</f>
        <v>GRA carbon tax revenue</v>
      </c>
      <c r="L1123" s="427">
        <f>IF(ISBLANK(INDEX('Policy Characteristics'!F:F,MATCH($C1123,'Policy Characteristics'!$C:$C,0))),"",INDEX('Policy Characteristics'!F:F,MATCH($C1123,'Policy Characteristics'!$C:$C,0)))</f>
        <v>0</v>
      </c>
      <c r="M1123" s="427">
        <f>IF(ISBLANK(INDEX('Policy Characteristics'!G:G,MATCH($C1123,'Policy Characteristics'!$C:$C,0))),"",INDEX('Policy Characteristics'!G:G,MATCH($C1123,'Policy Characteristics'!$C:$C,0)))</f>
        <v>10</v>
      </c>
      <c r="N1123" s="427">
        <f>IF(ISBLANK(INDEX('Policy Characteristics'!H:H,MATCH($C1123,'Policy Characteristics'!$C:$C,0))),"",INDEX('Policy Characteristics'!H:H,MATCH($C1123,'Policy Characteristics'!$C:$C,0)))</f>
        <v>1</v>
      </c>
      <c r="O1123" s="427" t="str">
        <f>IF(ISBLANK(INDEX('Policy Characteristics'!I:I,MATCH($C1123,'Policy Characteristics'!$C:$C,0))),"",INDEX('Policy Characteristics'!I:I,MATCH($C1123,'Policy Characteristics'!$C:$C,0)))</f>
        <v>weight</v>
      </c>
      <c r="P1123" s="427" t="str">
        <f>IF(ISBLANK(INDEX('Policy Characteristics'!J:J,MATCH($C1123,'Policy Characteristics'!$C:$C,0))),"",INDEX('Policy Characteristics'!J:J,MATCH($C1123,'Policy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3" s="427" t="str">
        <f>IF(ISBLANK(INDEX('Policy Characteristics'!K:K,MATCH($C1123,'Policy Characteristics'!$C:$C,0))),"",INDEX('Policy Characteristics'!K:K,MATCH($C1123,'Policy Characteristics'!$C:$C,0)))</f>
        <v>io-model.html</v>
      </c>
      <c r="R1123" s="427" t="str">
        <f>IF(ISBLANK(INDEX('Policy Characteristics'!L:L,MATCH($C1123,'Policy Characteristics'!$C:$C,0))),"",INDEX('Policy Characteristics'!L:L,MATCH($C1123,'Policy Characteristics'!$C:$C,0)))</f>
        <v/>
      </c>
    </row>
    <row r="1124" spans="1:18" x14ac:dyDescent="0.75">
      <c r="A1124" s="427" t="str">
        <f>IF(ISBLANK(INDEX('Policy Characteristics'!A:A,MATCH($C1124,'Policy Characteristics'!$C:$C,0))),"",INDEX('Policy Characteristics'!A:A,MATCH($C1124,'Policy Characteristics'!$C:$C,0)))</f>
        <v>Government Revenue Accounting</v>
      </c>
      <c r="B1124" s="427" t="str">
        <f>IF(ISBLANK(INDEX('Policy Characteristics'!B:B,MATCH($C1124,'Policy Characteristics'!$C:$C,0))),"",INDEX('Policy Characteristics'!B:B,MATCH($C1124,'Policy Characteristics'!$C:$C,0)))</f>
        <v>Fuel Tax Revenue</v>
      </c>
      <c r="C1124" s="437" t="s">
        <v>3123</v>
      </c>
      <c r="D1124" s="4" t="s">
        <v>3131</v>
      </c>
      <c r="F1124" s="4" t="s">
        <v>3136</v>
      </c>
      <c r="H1124" s="287">
        <v>550</v>
      </c>
      <c r="I1124" s="4" t="s">
        <v>45</v>
      </c>
      <c r="J1124" s="429" t="str">
        <f>IF(ISBLANK(INDEX('Policy Characteristics'!D:D,MATCH($C1124,'Policy Characteristics'!$C:$C,0))),"",INDEX('Policy Characteristics'!D:D,MATCH($C1124,'Policy Characteristics'!$C:$C,0)))</f>
        <v/>
      </c>
      <c r="K1124" s="427" t="str">
        <f>IF(ISBLANK(INDEX('Policy Characteristics'!E:E,MATCH($C1124,'Policy Characteristics'!$C:$C,0))),"",INDEX('Policy Characteristics'!E:E,MATCH($C1124,'Policy Characteristics'!$C:$C,0)))</f>
        <v>GRA fuel tax revenue</v>
      </c>
      <c r="L1124" s="427">
        <f>IF(ISBLANK(INDEX('Policy Characteristics'!F:F,MATCH($C1124,'Policy Characteristics'!$C:$C,0))),"",INDEX('Policy Characteristics'!F:F,MATCH($C1124,'Policy Characteristics'!$C:$C,0)))</f>
        <v>0</v>
      </c>
      <c r="M1124" s="427">
        <f>IF(ISBLANK(INDEX('Policy Characteristics'!G:G,MATCH($C1124,'Policy Characteristics'!$C:$C,0))),"",INDEX('Policy Characteristics'!G:G,MATCH($C1124,'Policy Characteristics'!$C:$C,0)))</f>
        <v>10</v>
      </c>
      <c r="N1124" s="427">
        <f>IF(ISBLANK(INDEX('Policy Characteristics'!H:H,MATCH($C1124,'Policy Characteristics'!$C:$C,0))),"",INDEX('Policy Characteristics'!H:H,MATCH($C1124,'Policy Characteristics'!$C:$C,0)))</f>
        <v>1</v>
      </c>
      <c r="O1124" s="427" t="str">
        <f>IF(ISBLANK(INDEX('Policy Characteristics'!I:I,MATCH($C1124,'Policy Characteristics'!$C:$C,0))),"",INDEX('Policy Characteristics'!I:I,MATCH($C1124,'Policy Characteristics'!$C:$C,0)))</f>
        <v>weight</v>
      </c>
      <c r="P1124" s="427" t="str">
        <f>IF(ISBLANK(INDEX('Policy Characteristics'!J:J,MATCH($C1124,'Policy Characteristics'!$C:$C,0))),"",INDEX('Policy Characteristics'!J:J,MATCH($C1124,'Policy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27" t="str">
        <f>IF(ISBLANK(INDEX('Policy Characteristics'!K:K,MATCH($C1124,'Policy Characteristics'!$C:$C,0))),"",INDEX('Policy Characteristics'!K:K,MATCH($C1124,'Policy Characteristics'!$C:$C,0)))</f>
        <v>io-model.html</v>
      </c>
      <c r="R1124" s="427" t="str">
        <f>IF(ISBLANK(INDEX('Policy Characteristics'!L:L,MATCH($C1124,'Policy Characteristics'!$C:$C,0))),"",INDEX('Policy Characteristics'!L:L,MATCH($C1124,'Policy Characteristics'!$C:$C,0)))</f>
        <v/>
      </c>
    </row>
    <row r="1125" spans="1:18" x14ac:dyDescent="0.75">
      <c r="A1125" s="427" t="str">
        <f>IF(ISBLANK(INDEX('Policy Characteristics'!A:A,MATCH($C1125,'Policy Characteristics'!$C:$C,0))),"",INDEX('Policy Characteristics'!A:A,MATCH($C1125,'Policy Characteristics'!$C:$C,0)))</f>
        <v>Government Revenue Accounting</v>
      </c>
      <c r="B1125" s="427" t="str">
        <f>IF(ISBLANK(INDEX('Policy Characteristics'!B:B,MATCH($C1125,'Policy Characteristics'!$C:$C,0))),"",INDEX('Policy Characteristics'!B:B,MATCH($C1125,'Policy Characteristics'!$C:$C,0)))</f>
        <v>Fuel Tax Revenue</v>
      </c>
      <c r="C1125" s="438" t="str">
        <f t="shared" ref="C1125:C1128" si="70">C$1124</f>
        <v>GRA for Fuel Tax Revenue</v>
      </c>
      <c r="D1125" s="4" t="s">
        <v>3132</v>
      </c>
      <c r="F1125" s="4" t="s">
        <v>3160</v>
      </c>
      <c r="H1125" s="287">
        <v>551</v>
      </c>
      <c r="I1125" s="5" t="str">
        <f t="shared" ref="I1125:I1128" si="71">I$1124</f>
        <v>Yes</v>
      </c>
      <c r="J1125" s="429" t="str">
        <f>IF(ISBLANK(INDEX('Policy Characteristics'!D:D,MATCH($C1125,'Policy Characteristics'!$C:$C,0))),"",INDEX('Policy Characteristics'!D:D,MATCH($C1125,'Policy Characteristics'!$C:$C,0)))</f>
        <v/>
      </c>
      <c r="K1125" s="427" t="str">
        <f>IF(ISBLANK(INDEX('Policy Characteristics'!E:E,MATCH($C1125,'Policy Characteristics'!$C:$C,0))),"",INDEX('Policy Characteristics'!E:E,MATCH($C1125,'Policy Characteristics'!$C:$C,0)))</f>
        <v>GRA fuel tax revenue</v>
      </c>
      <c r="L1125" s="427">
        <f>IF(ISBLANK(INDEX('Policy Characteristics'!F:F,MATCH($C1125,'Policy Characteristics'!$C:$C,0))),"",INDEX('Policy Characteristics'!F:F,MATCH($C1125,'Policy Characteristics'!$C:$C,0)))</f>
        <v>0</v>
      </c>
      <c r="M1125" s="427">
        <f>IF(ISBLANK(INDEX('Policy Characteristics'!G:G,MATCH($C1125,'Policy Characteristics'!$C:$C,0))),"",INDEX('Policy Characteristics'!G:G,MATCH($C1125,'Policy Characteristics'!$C:$C,0)))</f>
        <v>10</v>
      </c>
      <c r="N1125" s="427">
        <f>IF(ISBLANK(INDEX('Policy Characteristics'!H:H,MATCH($C1125,'Policy Characteristics'!$C:$C,0))),"",INDEX('Policy Characteristics'!H:H,MATCH($C1125,'Policy Characteristics'!$C:$C,0)))</f>
        <v>1</v>
      </c>
      <c r="O1125" s="427" t="str">
        <f>IF(ISBLANK(INDEX('Policy Characteristics'!I:I,MATCH($C1125,'Policy Characteristics'!$C:$C,0))),"",INDEX('Policy Characteristics'!I:I,MATCH($C1125,'Policy Characteristics'!$C:$C,0)))</f>
        <v>weight</v>
      </c>
      <c r="P1125" s="427" t="str">
        <f>IF(ISBLANK(INDEX('Policy Characteristics'!J:J,MATCH($C1125,'Policy Characteristics'!$C:$C,0))),"",INDEX('Policy Characteristics'!J:J,MATCH($C1125,'Policy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427" t="str">
        <f>IF(ISBLANK(INDEX('Policy Characteristics'!K:K,MATCH($C1125,'Policy Characteristics'!$C:$C,0))),"",INDEX('Policy Characteristics'!K:K,MATCH($C1125,'Policy Characteristics'!$C:$C,0)))</f>
        <v>io-model.html</v>
      </c>
      <c r="R1125" s="427" t="str">
        <f>IF(ISBLANK(INDEX('Policy Characteristics'!L:L,MATCH($C1125,'Policy Characteristics'!$C:$C,0))),"",INDEX('Policy Characteristics'!L:L,MATCH($C1125,'Policy Characteristics'!$C:$C,0)))</f>
        <v/>
      </c>
    </row>
    <row r="1126" spans="1:18" x14ac:dyDescent="0.75">
      <c r="A1126" s="427" t="str">
        <f>IF(ISBLANK(INDEX('Policy Characteristics'!A:A,MATCH($C1126,'Policy Characteristics'!$C:$C,0))),"",INDEX('Policy Characteristics'!A:A,MATCH($C1126,'Policy Characteristics'!$C:$C,0)))</f>
        <v>Government Revenue Accounting</v>
      </c>
      <c r="B1126" s="427" t="str">
        <f>IF(ISBLANK(INDEX('Policy Characteristics'!B:B,MATCH($C1126,'Policy Characteristics'!$C:$C,0))),"",INDEX('Policy Characteristics'!B:B,MATCH($C1126,'Policy Characteristics'!$C:$C,0)))</f>
        <v>Fuel Tax Revenue</v>
      </c>
      <c r="C1126" s="438" t="str">
        <f t="shared" si="70"/>
        <v>GRA for Fuel Tax Revenue</v>
      </c>
      <c r="D1126" s="4" t="s">
        <v>3133</v>
      </c>
      <c r="F1126" s="4" t="s">
        <v>3137</v>
      </c>
      <c r="H1126" s="287">
        <v>552</v>
      </c>
      <c r="I1126" s="5" t="str">
        <f t="shared" si="71"/>
        <v>Yes</v>
      </c>
      <c r="J1126" s="429" t="str">
        <f>IF(ISBLANK(INDEX('Policy Characteristics'!D:D,MATCH($C1126,'Policy Characteristics'!$C:$C,0))),"",INDEX('Policy Characteristics'!D:D,MATCH($C1126,'Policy Characteristics'!$C:$C,0)))</f>
        <v/>
      </c>
      <c r="K1126" s="427" t="str">
        <f>IF(ISBLANK(INDEX('Policy Characteristics'!E:E,MATCH($C1126,'Policy Characteristics'!$C:$C,0))),"",INDEX('Policy Characteristics'!E:E,MATCH($C1126,'Policy Characteristics'!$C:$C,0)))</f>
        <v>GRA fuel tax revenue</v>
      </c>
      <c r="L1126" s="427">
        <f>IF(ISBLANK(INDEX('Policy Characteristics'!F:F,MATCH($C1126,'Policy Characteristics'!$C:$C,0))),"",INDEX('Policy Characteristics'!F:F,MATCH($C1126,'Policy Characteristics'!$C:$C,0)))</f>
        <v>0</v>
      </c>
      <c r="M1126" s="427">
        <f>IF(ISBLANK(INDEX('Policy Characteristics'!G:G,MATCH($C1126,'Policy Characteristics'!$C:$C,0))),"",INDEX('Policy Characteristics'!G:G,MATCH($C1126,'Policy Characteristics'!$C:$C,0)))</f>
        <v>10</v>
      </c>
      <c r="N1126" s="427">
        <f>IF(ISBLANK(INDEX('Policy Characteristics'!H:H,MATCH($C1126,'Policy Characteristics'!$C:$C,0))),"",INDEX('Policy Characteristics'!H:H,MATCH($C1126,'Policy Characteristics'!$C:$C,0)))</f>
        <v>1</v>
      </c>
      <c r="O1126" s="427" t="str">
        <f>IF(ISBLANK(INDEX('Policy Characteristics'!I:I,MATCH($C1126,'Policy Characteristics'!$C:$C,0))),"",INDEX('Policy Characteristics'!I:I,MATCH($C1126,'Policy Characteristics'!$C:$C,0)))</f>
        <v>weight</v>
      </c>
      <c r="P1126" s="427" t="str">
        <f>IF(ISBLANK(INDEX('Policy Characteristics'!J:J,MATCH($C1126,'Policy Characteristics'!$C:$C,0))),"",INDEX('Policy Characteristics'!J:J,MATCH($C1126,'Policy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427" t="str">
        <f>IF(ISBLANK(INDEX('Policy Characteristics'!K:K,MATCH($C1126,'Policy Characteristics'!$C:$C,0))),"",INDEX('Policy Characteristics'!K:K,MATCH($C1126,'Policy Characteristics'!$C:$C,0)))</f>
        <v>io-model.html</v>
      </c>
      <c r="R1126" s="427" t="str">
        <f>IF(ISBLANK(INDEX('Policy Characteristics'!L:L,MATCH($C1126,'Policy Characteristics'!$C:$C,0))),"",INDEX('Policy Characteristics'!L:L,MATCH($C1126,'Policy Characteristics'!$C:$C,0)))</f>
        <v/>
      </c>
    </row>
    <row r="1127" spans="1:18" x14ac:dyDescent="0.75">
      <c r="A1127" s="427" t="str">
        <f>IF(ISBLANK(INDEX('Policy Characteristics'!A:A,MATCH($C1127,'Policy Characteristics'!$C:$C,0))),"",INDEX('Policy Characteristics'!A:A,MATCH($C1127,'Policy Characteristics'!$C:$C,0)))</f>
        <v>Government Revenue Accounting</v>
      </c>
      <c r="B1127" s="427" t="str">
        <f>IF(ISBLANK(INDEX('Policy Characteristics'!B:B,MATCH($C1127,'Policy Characteristics'!$C:$C,0))),"",INDEX('Policy Characteristics'!B:B,MATCH($C1127,'Policy Characteristics'!$C:$C,0)))</f>
        <v>Fuel Tax Revenue</v>
      </c>
      <c r="C1127" s="438" t="str">
        <f t="shared" si="70"/>
        <v>GRA for Fuel Tax Revenue</v>
      </c>
      <c r="D1127" s="4" t="s">
        <v>3134</v>
      </c>
      <c r="F1127" s="4" t="s">
        <v>3138</v>
      </c>
      <c r="H1127" s="287">
        <v>553</v>
      </c>
      <c r="I1127" s="5" t="str">
        <f t="shared" si="71"/>
        <v>Yes</v>
      </c>
      <c r="J1127" s="429" t="str">
        <f>IF(ISBLANK(INDEX('Policy Characteristics'!D:D,MATCH($C1127,'Policy Characteristics'!$C:$C,0))),"",INDEX('Policy Characteristics'!D:D,MATCH($C1127,'Policy Characteristics'!$C:$C,0)))</f>
        <v/>
      </c>
      <c r="K1127" s="427" t="str">
        <f>IF(ISBLANK(INDEX('Policy Characteristics'!E:E,MATCH($C1127,'Policy Characteristics'!$C:$C,0))),"",INDEX('Policy Characteristics'!E:E,MATCH($C1127,'Policy Characteristics'!$C:$C,0)))</f>
        <v>GRA fuel tax revenue</v>
      </c>
      <c r="L1127" s="427">
        <f>IF(ISBLANK(INDEX('Policy Characteristics'!F:F,MATCH($C1127,'Policy Characteristics'!$C:$C,0))),"",INDEX('Policy Characteristics'!F:F,MATCH($C1127,'Policy Characteristics'!$C:$C,0)))</f>
        <v>0</v>
      </c>
      <c r="M1127" s="427">
        <f>IF(ISBLANK(INDEX('Policy Characteristics'!G:G,MATCH($C1127,'Policy Characteristics'!$C:$C,0))),"",INDEX('Policy Characteristics'!G:G,MATCH($C1127,'Policy Characteristics'!$C:$C,0)))</f>
        <v>10</v>
      </c>
      <c r="N1127" s="427">
        <f>IF(ISBLANK(INDEX('Policy Characteristics'!H:H,MATCH($C1127,'Policy Characteristics'!$C:$C,0))),"",INDEX('Policy Characteristics'!H:H,MATCH($C1127,'Policy Characteristics'!$C:$C,0)))</f>
        <v>1</v>
      </c>
      <c r="O1127" s="427" t="str">
        <f>IF(ISBLANK(INDEX('Policy Characteristics'!I:I,MATCH($C1127,'Policy Characteristics'!$C:$C,0))),"",INDEX('Policy Characteristics'!I:I,MATCH($C1127,'Policy Characteristics'!$C:$C,0)))</f>
        <v>weight</v>
      </c>
      <c r="P1127" s="427" t="str">
        <f>IF(ISBLANK(INDEX('Policy Characteristics'!J:J,MATCH($C1127,'Policy Characteristics'!$C:$C,0))),"",INDEX('Policy Characteristics'!J:J,MATCH($C1127,'Policy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427" t="str">
        <f>IF(ISBLANK(INDEX('Policy Characteristics'!K:K,MATCH($C1127,'Policy Characteristics'!$C:$C,0))),"",INDEX('Policy Characteristics'!K:K,MATCH($C1127,'Policy Characteristics'!$C:$C,0)))</f>
        <v>io-model.html</v>
      </c>
      <c r="R1127" s="427" t="str">
        <f>IF(ISBLANK(INDEX('Policy Characteristics'!L:L,MATCH($C1127,'Policy Characteristics'!$C:$C,0))),"",INDEX('Policy Characteristics'!L:L,MATCH($C1127,'Policy Characteristics'!$C:$C,0)))</f>
        <v/>
      </c>
    </row>
    <row r="1128" spans="1:18" x14ac:dyDescent="0.75">
      <c r="A1128" s="427" t="str">
        <f>IF(ISBLANK(INDEX('Policy Characteristics'!A:A,MATCH($C1128,'Policy Characteristics'!$C:$C,0))),"",INDEX('Policy Characteristics'!A:A,MATCH($C1128,'Policy Characteristics'!$C:$C,0)))</f>
        <v>Government Revenue Accounting</v>
      </c>
      <c r="B1128" s="427" t="str">
        <f>IF(ISBLANK(INDEX('Policy Characteristics'!B:B,MATCH($C1128,'Policy Characteristics'!$C:$C,0))),"",INDEX('Policy Characteristics'!B:B,MATCH($C1128,'Policy Characteristics'!$C:$C,0)))</f>
        <v>Fuel Tax Revenue</v>
      </c>
      <c r="C1128" s="438" t="str">
        <f t="shared" si="70"/>
        <v>GRA for Fuel Tax Revenue</v>
      </c>
      <c r="D1128" s="4" t="s">
        <v>3135</v>
      </c>
      <c r="F1128" s="4" t="s">
        <v>3139</v>
      </c>
      <c r="H1128" s="287">
        <v>554</v>
      </c>
      <c r="I1128" s="5" t="str">
        <f t="shared" si="71"/>
        <v>Yes</v>
      </c>
      <c r="J1128" s="429" t="str">
        <f>IF(ISBLANK(INDEX('Policy Characteristics'!D:D,MATCH($C1128,'Policy Characteristics'!$C:$C,0))),"",INDEX('Policy Characteristics'!D:D,MATCH($C1128,'Policy Characteristics'!$C:$C,0)))</f>
        <v/>
      </c>
      <c r="K1128" s="427" t="str">
        <f>IF(ISBLANK(INDEX('Policy Characteristics'!E:E,MATCH($C1128,'Policy Characteristics'!$C:$C,0))),"",INDEX('Policy Characteristics'!E:E,MATCH($C1128,'Policy Characteristics'!$C:$C,0)))</f>
        <v>GRA fuel tax revenue</v>
      </c>
      <c r="L1128" s="427">
        <f>IF(ISBLANK(INDEX('Policy Characteristics'!F:F,MATCH($C1128,'Policy Characteristics'!$C:$C,0))),"",INDEX('Policy Characteristics'!F:F,MATCH($C1128,'Policy Characteristics'!$C:$C,0)))</f>
        <v>0</v>
      </c>
      <c r="M1128" s="427">
        <f>IF(ISBLANK(INDEX('Policy Characteristics'!G:G,MATCH($C1128,'Policy Characteristics'!$C:$C,0))),"",INDEX('Policy Characteristics'!G:G,MATCH($C1128,'Policy Characteristics'!$C:$C,0)))</f>
        <v>10</v>
      </c>
      <c r="N1128" s="427">
        <f>IF(ISBLANK(INDEX('Policy Characteristics'!H:H,MATCH($C1128,'Policy Characteristics'!$C:$C,0))),"",INDEX('Policy Characteristics'!H:H,MATCH($C1128,'Policy Characteristics'!$C:$C,0)))</f>
        <v>1</v>
      </c>
      <c r="O1128" s="427" t="str">
        <f>IF(ISBLANK(INDEX('Policy Characteristics'!I:I,MATCH($C1128,'Policy Characteristics'!$C:$C,0))),"",INDEX('Policy Characteristics'!I:I,MATCH($C1128,'Policy Characteristics'!$C:$C,0)))</f>
        <v>weight</v>
      </c>
      <c r="P1128" s="427" t="str">
        <f>IF(ISBLANK(INDEX('Policy Characteristics'!J:J,MATCH($C1128,'Policy Characteristics'!$C:$C,0))),"",INDEX('Policy Characteristics'!J:J,MATCH($C1128,'Policy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427" t="str">
        <f>IF(ISBLANK(INDEX('Policy Characteristics'!K:K,MATCH($C1128,'Policy Characteristics'!$C:$C,0))),"",INDEX('Policy Characteristics'!K:K,MATCH($C1128,'Policy Characteristics'!$C:$C,0)))</f>
        <v>io-model.html</v>
      </c>
      <c r="R1128" s="427" t="str">
        <f>IF(ISBLANK(INDEX('Policy Characteristics'!L:L,MATCH($C1128,'Policy Characteristics'!$C:$C,0))),"",INDEX('Policy Characteristics'!L:L,MATCH($C1128,'Policy Characteristics'!$C:$C,0)))</f>
        <v/>
      </c>
    </row>
    <row r="1129" spans="1:18" x14ac:dyDescent="0.75">
      <c r="A1129" s="427" t="str">
        <f>IF(ISBLANK(INDEX('Policy Characteristics'!A:A,MATCH($C1129,'Policy Characteristics'!$C:$C,0))),"",INDEX('Policy Characteristics'!A:A,MATCH($C1129,'Policy Characteristics'!$C:$C,0)))</f>
        <v>Government Revenue Accounting</v>
      </c>
      <c r="B1129" s="427" t="str">
        <f>IF(ISBLANK(INDEX('Policy Characteristics'!B:B,MATCH($C1129,'Policy Characteristics'!$C:$C,0))),"",INDEX('Policy Characteristics'!B:B,MATCH($C1129,'Policy Characteristics'!$C:$C,0)))</f>
        <v>EV Subsidy</v>
      </c>
      <c r="C1129" s="437" t="s">
        <v>3124</v>
      </c>
      <c r="D1129" s="4" t="s">
        <v>3131</v>
      </c>
      <c r="F1129" s="4" t="s">
        <v>3136</v>
      </c>
      <c r="H1129" s="287">
        <v>555</v>
      </c>
      <c r="I1129" s="4" t="s">
        <v>45</v>
      </c>
      <c r="J1129" s="429" t="str">
        <f>IF(ISBLANK(INDEX('Policy Characteristics'!D:D,MATCH($C1129,'Policy Characteristics'!$C:$C,0))),"",INDEX('Policy Characteristics'!D:D,MATCH($C1129,'Policy Characteristics'!$C:$C,0)))</f>
        <v/>
      </c>
      <c r="K1129" s="427" t="str">
        <f>IF(ISBLANK(INDEX('Policy Characteristics'!E:E,MATCH($C1129,'Policy Characteristics'!$C:$C,0))),"",INDEX('Policy Characteristics'!E:E,MATCH($C1129,'Policy Characteristics'!$C:$C,0)))</f>
        <v>GRA EV subsidy</v>
      </c>
      <c r="L1129" s="427">
        <f>IF(ISBLANK(INDEX('Policy Characteristics'!F:F,MATCH($C1129,'Policy Characteristics'!$C:$C,0))),"",INDEX('Policy Characteristics'!F:F,MATCH($C1129,'Policy Characteristics'!$C:$C,0)))</f>
        <v>0</v>
      </c>
      <c r="M1129" s="427">
        <f>IF(ISBLANK(INDEX('Policy Characteristics'!G:G,MATCH($C1129,'Policy Characteristics'!$C:$C,0))),"",INDEX('Policy Characteristics'!G:G,MATCH($C1129,'Policy Characteristics'!$C:$C,0)))</f>
        <v>10</v>
      </c>
      <c r="N1129" s="427">
        <f>IF(ISBLANK(INDEX('Policy Characteristics'!H:H,MATCH($C1129,'Policy Characteristics'!$C:$C,0))),"",INDEX('Policy Characteristics'!H:H,MATCH($C1129,'Policy Characteristics'!$C:$C,0)))</f>
        <v>1</v>
      </c>
      <c r="O1129" s="427" t="str">
        <f>IF(ISBLANK(INDEX('Policy Characteristics'!I:I,MATCH($C1129,'Policy Characteristics'!$C:$C,0))),"",INDEX('Policy Characteristics'!I:I,MATCH($C1129,'Policy Characteristics'!$C:$C,0)))</f>
        <v>weight</v>
      </c>
      <c r="P1129" s="427" t="str">
        <f>IF(ISBLANK(INDEX('Policy Characteristics'!J:J,MATCH($C1129,'Policy Characteristics'!$C:$C,0))),"",INDEX('Policy Characteristics'!J:J,MATCH($C1129,'Policy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27" t="str">
        <f>IF(ISBLANK(INDEX('Policy Characteristics'!K:K,MATCH($C1129,'Policy Characteristics'!$C:$C,0))),"",INDEX('Policy Characteristics'!K:K,MATCH($C1129,'Policy Characteristics'!$C:$C,0)))</f>
        <v>io-model.html</v>
      </c>
      <c r="R1129" s="427" t="str">
        <f>IF(ISBLANK(INDEX('Policy Characteristics'!L:L,MATCH($C1129,'Policy Characteristics'!$C:$C,0))),"",INDEX('Policy Characteristics'!L:L,MATCH($C1129,'Policy Characteristics'!$C:$C,0)))</f>
        <v/>
      </c>
    </row>
    <row r="1130" spans="1:18" x14ac:dyDescent="0.75">
      <c r="A1130" s="427" t="str">
        <f>IF(ISBLANK(INDEX('Policy Characteristics'!A:A,MATCH($C1130,'Policy Characteristics'!$C:$C,0))),"",INDEX('Policy Characteristics'!A:A,MATCH($C1130,'Policy Characteristics'!$C:$C,0)))</f>
        <v>Government Revenue Accounting</v>
      </c>
      <c r="B1130" s="427" t="str">
        <f>IF(ISBLANK(INDEX('Policy Characteristics'!B:B,MATCH($C1130,'Policy Characteristics'!$C:$C,0))),"",INDEX('Policy Characteristics'!B:B,MATCH($C1130,'Policy Characteristics'!$C:$C,0)))</f>
        <v>EV Subsidy</v>
      </c>
      <c r="C1130" s="438" t="str">
        <f t="shared" ref="C1130:C1133" si="72">C$1129</f>
        <v>GRA for EV Subsidy</v>
      </c>
      <c r="D1130" s="4" t="s">
        <v>3132</v>
      </c>
      <c r="F1130" s="4" t="s">
        <v>3160</v>
      </c>
      <c r="H1130" s="287">
        <v>556</v>
      </c>
      <c r="I1130" s="5" t="str">
        <f t="shared" ref="I1130:I1133" si="73">I$1129</f>
        <v>Yes</v>
      </c>
      <c r="J1130" s="429" t="str">
        <f>IF(ISBLANK(INDEX('Policy Characteristics'!D:D,MATCH($C1130,'Policy Characteristics'!$C:$C,0))),"",INDEX('Policy Characteristics'!D:D,MATCH($C1130,'Policy Characteristics'!$C:$C,0)))</f>
        <v/>
      </c>
      <c r="K1130" s="427" t="str">
        <f>IF(ISBLANK(INDEX('Policy Characteristics'!E:E,MATCH($C1130,'Policy Characteristics'!$C:$C,0))),"",INDEX('Policy Characteristics'!E:E,MATCH($C1130,'Policy Characteristics'!$C:$C,0)))</f>
        <v>GRA EV subsidy</v>
      </c>
      <c r="L1130" s="427">
        <f>IF(ISBLANK(INDEX('Policy Characteristics'!F:F,MATCH($C1130,'Policy Characteristics'!$C:$C,0))),"",INDEX('Policy Characteristics'!F:F,MATCH($C1130,'Policy Characteristics'!$C:$C,0)))</f>
        <v>0</v>
      </c>
      <c r="M1130" s="427">
        <f>IF(ISBLANK(INDEX('Policy Characteristics'!G:G,MATCH($C1130,'Policy Characteristics'!$C:$C,0))),"",INDEX('Policy Characteristics'!G:G,MATCH($C1130,'Policy Characteristics'!$C:$C,0)))</f>
        <v>10</v>
      </c>
      <c r="N1130" s="427">
        <f>IF(ISBLANK(INDEX('Policy Characteristics'!H:H,MATCH($C1130,'Policy Characteristics'!$C:$C,0))),"",INDEX('Policy Characteristics'!H:H,MATCH($C1130,'Policy Characteristics'!$C:$C,0)))</f>
        <v>1</v>
      </c>
      <c r="O1130" s="427" t="str">
        <f>IF(ISBLANK(INDEX('Policy Characteristics'!I:I,MATCH($C1130,'Policy Characteristics'!$C:$C,0))),"",INDEX('Policy Characteristics'!I:I,MATCH($C1130,'Policy Characteristics'!$C:$C,0)))</f>
        <v>weight</v>
      </c>
      <c r="P1130" s="427" t="str">
        <f>IF(ISBLANK(INDEX('Policy Characteristics'!J:J,MATCH($C1130,'Policy Characteristics'!$C:$C,0))),"",INDEX('Policy Characteristics'!J:J,MATCH($C1130,'Policy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427" t="str">
        <f>IF(ISBLANK(INDEX('Policy Characteristics'!K:K,MATCH($C1130,'Policy Characteristics'!$C:$C,0))),"",INDEX('Policy Characteristics'!K:K,MATCH($C1130,'Policy Characteristics'!$C:$C,0)))</f>
        <v>io-model.html</v>
      </c>
      <c r="R1130" s="427" t="str">
        <f>IF(ISBLANK(INDEX('Policy Characteristics'!L:L,MATCH($C1130,'Policy Characteristics'!$C:$C,0))),"",INDEX('Policy Characteristics'!L:L,MATCH($C1130,'Policy Characteristics'!$C:$C,0)))</f>
        <v/>
      </c>
    </row>
    <row r="1131" spans="1:18" x14ac:dyDescent="0.75">
      <c r="A1131" s="427" t="str">
        <f>IF(ISBLANK(INDEX('Policy Characteristics'!A:A,MATCH($C1131,'Policy Characteristics'!$C:$C,0))),"",INDEX('Policy Characteristics'!A:A,MATCH($C1131,'Policy Characteristics'!$C:$C,0)))</f>
        <v>Government Revenue Accounting</v>
      </c>
      <c r="B1131" s="427" t="str">
        <f>IF(ISBLANK(INDEX('Policy Characteristics'!B:B,MATCH($C1131,'Policy Characteristics'!$C:$C,0))),"",INDEX('Policy Characteristics'!B:B,MATCH($C1131,'Policy Characteristics'!$C:$C,0)))</f>
        <v>EV Subsidy</v>
      </c>
      <c r="C1131" s="438" t="str">
        <f t="shared" si="72"/>
        <v>GRA for EV Subsidy</v>
      </c>
      <c r="D1131" s="4" t="s">
        <v>3133</v>
      </c>
      <c r="F1131" s="4" t="s">
        <v>3137</v>
      </c>
      <c r="H1131" s="287">
        <v>557</v>
      </c>
      <c r="I1131" s="5" t="str">
        <f t="shared" si="73"/>
        <v>Yes</v>
      </c>
      <c r="J1131" s="429" t="str">
        <f>IF(ISBLANK(INDEX('Policy Characteristics'!D:D,MATCH($C1131,'Policy Characteristics'!$C:$C,0))),"",INDEX('Policy Characteristics'!D:D,MATCH($C1131,'Policy Characteristics'!$C:$C,0)))</f>
        <v/>
      </c>
      <c r="K1131" s="427" t="str">
        <f>IF(ISBLANK(INDEX('Policy Characteristics'!E:E,MATCH($C1131,'Policy Characteristics'!$C:$C,0))),"",INDEX('Policy Characteristics'!E:E,MATCH($C1131,'Policy Characteristics'!$C:$C,0)))</f>
        <v>GRA EV subsidy</v>
      </c>
      <c r="L1131" s="427">
        <f>IF(ISBLANK(INDEX('Policy Characteristics'!F:F,MATCH($C1131,'Policy Characteristics'!$C:$C,0))),"",INDEX('Policy Characteristics'!F:F,MATCH($C1131,'Policy Characteristics'!$C:$C,0)))</f>
        <v>0</v>
      </c>
      <c r="M1131" s="427">
        <f>IF(ISBLANK(INDEX('Policy Characteristics'!G:G,MATCH($C1131,'Policy Characteristics'!$C:$C,0))),"",INDEX('Policy Characteristics'!G:G,MATCH($C1131,'Policy Characteristics'!$C:$C,0)))</f>
        <v>10</v>
      </c>
      <c r="N1131" s="427">
        <f>IF(ISBLANK(INDEX('Policy Characteristics'!H:H,MATCH($C1131,'Policy Characteristics'!$C:$C,0))),"",INDEX('Policy Characteristics'!H:H,MATCH($C1131,'Policy Characteristics'!$C:$C,0)))</f>
        <v>1</v>
      </c>
      <c r="O1131" s="427" t="str">
        <f>IF(ISBLANK(INDEX('Policy Characteristics'!I:I,MATCH($C1131,'Policy Characteristics'!$C:$C,0))),"",INDEX('Policy Characteristics'!I:I,MATCH($C1131,'Policy Characteristics'!$C:$C,0)))</f>
        <v>weight</v>
      </c>
      <c r="P1131" s="427" t="str">
        <f>IF(ISBLANK(INDEX('Policy Characteristics'!J:J,MATCH($C1131,'Policy Characteristics'!$C:$C,0))),"",INDEX('Policy Characteristics'!J:J,MATCH($C1131,'Policy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427" t="str">
        <f>IF(ISBLANK(INDEX('Policy Characteristics'!K:K,MATCH($C1131,'Policy Characteristics'!$C:$C,0))),"",INDEX('Policy Characteristics'!K:K,MATCH($C1131,'Policy Characteristics'!$C:$C,0)))</f>
        <v>io-model.html</v>
      </c>
      <c r="R1131" s="427" t="str">
        <f>IF(ISBLANK(INDEX('Policy Characteristics'!L:L,MATCH($C1131,'Policy Characteristics'!$C:$C,0))),"",INDEX('Policy Characteristics'!L:L,MATCH($C1131,'Policy Characteristics'!$C:$C,0)))</f>
        <v/>
      </c>
    </row>
    <row r="1132" spans="1:18" x14ac:dyDescent="0.75">
      <c r="A1132" s="427" t="str">
        <f>IF(ISBLANK(INDEX('Policy Characteristics'!A:A,MATCH($C1132,'Policy Characteristics'!$C:$C,0))),"",INDEX('Policy Characteristics'!A:A,MATCH($C1132,'Policy Characteristics'!$C:$C,0)))</f>
        <v>Government Revenue Accounting</v>
      </c>
      <c r="B1132" s="427" t="str">
        <f>IF(ISBLANK(INDEX('Policy Characteristics'!B:B,MATCH($C1132,'Policy Characteristics'!$C:$C,0))),"",INDEX('Policy Characteristics'!B:B,MATCH($C1132,'Policy Characteristics'!$C:$C,0)))</f>
        <v>EV Subsidy</v>
      </c>
      <c r="C1132" s="438" t="str">
        <f t="shared" si="72"/>
        <v>GRA for EV Subsidy</v>
      </c>
      <c r="D1132" s="4" t="s">
        <v>3134</v>
      </c>
      <c r="F1132" s="4" t="s">
        <v>3138</v>
      </c>
      <c r="H1132" s="287">
        <v>558</v>
      </c>
      <c r="I1132" s="5" t="str">
        <f t="shared" si="73"/>
        <v>Yes</v>
      </c>
      <c r="J1132" s="429" t="str">
        <f>IF(ISBLANK(INDEX('Policy Characteristics'!D:D,MATCH($C1132,'Policy Characteristics'!$C:$C,0))),"",INDEX('Policy Characteristics'!D:D,MATCH($C1132,'Policy Characteristics'!$C:$C,0)))</f>
        <v/>
      </c>
      <c r="K1132" s="427" t="str">
        <f>IF(ISBLANK(INDEX('Policy Characteristics'!E:E,MATCH($C1132,'Policy Characteristics'!$C:$C,0))),"",INDEX('Policy Characteristics'!E:E,MATCH($C1132,'Policy Characteristics'!$C:$C,0)))</f>
        <v>GRA EV subsidy</v>
      </c>
      <c r="L1132" s="427">
        <f>IF(ISBLANK(INDEX('Policy Characteristics'!F:F,MATCH($C1132,'Policy Characteristics'!$C:$C,0))),"",INDEX('Policy Characteristics'!F:F,MATCH($C1132,'Policy Characteristics'!$C:$C,0)))</f>
        <v>0</v>
      </c>
      <c r="M1132" s="427">
        <f>IF(ISBLANK(INDEX('Policy Characteristics'!G:G,MATCH($C1132,'Policy Characteristics'!$C:$C,0))),"",INDEX('Policy Characteristics'!G:G,MATCH($C1132,'Policy Characteristics'!$C:$C,0)))</f>
        <v>10</v>
      </c>
      <c r="N1132" s="427">
        <f>IF(ISBLANK(INDEX('Policy Characteristics'!H:H,MATCH($C1132,'Policy Characteristics'!$C:$C,0))),"",INDEX('Policy Characteristics'!H:H,MATCH($C1132,'Policy Characteristics'!$C:$C,0)))</f>
        <v>1</v>
      </c>
      <c r="O1132" s="427" t="str">
        <f>IF(ISBLANK(INDEX('Policy Characteristics'!I:I,MATCH($C1132,'Policy Characteristics'!$C:$C,0))),"",INDEX('Policy Characteristics'!I:I,MATCH($C1132,'Policy Characteristics'!$C:$C,0)))</f>
        <v>weight</v>
      </c>
      <c r="P1132" s="427" t="str">
        <f>IF(ISBLANK(INDEX('Policy Characteristics'!J:J,MATCH($C1132,'Policy Characteristics'!$C:$C,0))),"",INDEX('Policy Characteristics'!J:J,MATCH($C1132,'Policy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427" t="str">
        <f>IF(ISBLANK(INDEX('Policy Characteristics'!K:K,MATCH($C1132,'Policy Characteristics'!$C:$C,0))),"",INDEX('Policy Characteristics'!K:K,MATCH($C1132,'Policy Characteristics'!$C:$C,0)))</f>
        <v>io-model.html</v>
      </c>
      <c r="R1132" s="427" t="str">
        <f>IF(ISBLANK(INDEX('Policy Characteristics'!L:L,MATCH($C1132,'Policy Characteristics'!$C:$C,0))),"",INDEX('Policy Characteristics'!L:L,MATCH($C1132,'Policy Characteristics'!$C:$C,0)))</f>
        <v/>
      </c>
    </row>
    <row r="1133" spans="1:18" x14ac:dyDescent="0.75">
      <c r="A1133" s="427" t="str">
        <f>IF(ISBLANK(INDEX('Policy Characteristics'!A:A,MATCH($C1133,'Policy Characteristics'!$C:$C,0))),"",INDEX('Policy Characteristics'!A:A,MATCH($C1133,'Policy Characteristics'!$C:$C,0)))</f>
        <v>Government Revenue Accounting</v>
      </c>
      <c r="B1133" s="427" t="str">
        <f>IF(ISBLANK(INDEX('Policy Characteristics'!B:B,MATCH($C1133,'Policy Characteristics'!$C:$C,0))),"",INDEX('Policy Characteristics'!B:B,MATCH($C1133,'Policy Characteristics'!$C:$C,0)))</f>
        <v>EV Subsidy</v>
      </c>
      <c r="C1133" s="438" t="str">
        <f t="shared" si="72"/>
        <v>GRA for EV Subsidy</v>
      </c>
      <c r="D1133" s="4" t="s">
        <v>3135</v>
      </c>
      <c r="F1133" s="4" t="s">
        <v>3139</v>
      </c>
      <c r="H1133" s="287">
        <v>559</v>
      </c>
      <c r="I1133" s="5" t="str">
        <f t="shared" si="73"/>
        <v>Yes</v>
      </c>
      <c r="J1133" s="429" t="str">
        <f>IF(ISBLANK(INDEX('Policy Characteristics'!D:D,MATCH($C1133,'Policy Characteristics'!$C:$C,0))),"",INDEX('Policy Characteristics'!D:D,MATCH($C1133,'Policy Characteristics'!$C:$C,0)))</f>
        <v/>
      </c>
      <c r="K1133" s="427" t="str">
        <f>IF(ISBLANK(INDEX('Policy Characteristics'!E:E,MATCH($C1133,'Policy Characteristics'!$C:$C,0))),"",INDEX('Policy Characteristics'!E:E,MATCH($C1133,'Policy Characteristics'!$C:$C,0)))</f>
        <v>GRA EV subsidy</v>
      </c>
      <c r="L1133" s="427">
        <f>IF(ISBLANK(INDEX('Policy Characteristics'!F:F,MATCH($C1133,'Policy Characteristics'!$C:$C,0))),"",INDEX('Policy Characteristics'!F:F,MATCH($C1133,'Policy Characteristics'!$C:$C,0)))</f>
        <v>0</v>
      </c>
      <c r="M1133" s="427">
        <f>IF(ISBLANK(INDEX('Policy Characteristics'!G:G,MATCH($C1133,'Policy Characteristics'!$C:$C,0))),"",INDEX('Policy Characteristics'!G:G,MATCH($C1133,'Policy Characteristics'!$C:$C,0)))</f>
        <v>10</v>
      </c>
      <c r="N1133" s="427">
        <f>IF(ISBLANK(INDEX('Policy Characteristics'!H:H,MATCH($C1133,'Policy Characteristics'!$C:$C,0))),"",INDEX('Policy Characteristics'!H:H,MATCH($C1133,'Policy Characteristics'!$C:$C,0)))</f>
        <v>1</v>
      </c>
      <c r="O1133" s="427" t="str">
        <f>IF(ISBLANK(INDEX('Policy Characteristics'!I:I,MATCH($C1133,'Policy Characteristics'!$C:$C,0))),"",INDEX('Policy Characteristics'!I:I,MATCH($C1133,'Policy Characteristics'!$C:$C,0)))</f>
        <v>weight</v>
      </c>
      <c r="P1133" s="427" t="str">
        <f>IF(ISBLANK(INDEX('Policy Characteristics'!J:J,MATCH($C1133,'Policy Characteristics'!$C:$C,0))),"",INDEX('Policy Characteristics'!J:J,MATCH($C1133,'Policy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427" t="str">
        <f>IF(ISBLANK(INDEX('Policy Characteristics'!K:K,MATCH($C1133,'Policy Characteristics'!$C:$C,0))),"",INDEX('Policy Characteristics'!K:K,MATCH($C1133,'Policy Characteristics'!$C:$C,0)))</f>
        <v>io-model.html</v>
      </c>
      <c r="R1133" s="427" t="str">
        <f>IF(ISBLANK(INDEX('Policy Characteristics'!L:L,MATCH($C1133,'Policy Characteristics'!$C:$C,0))),"",INDEX('Policy Characteristics'!L:L,MATCH($C1133,'Policy Characteristics'!$C:$C,0)))</f>
        <v/>
      </c>
    </row>
    <row r="1134" spans="1:18" x14ac:dyDescent="0.75">
      <c r="A1134" s="427" t="str">
        <f>IF(ISBLANK(INDEX('Policy Characteristics'!A:A,MATCH($C1134,'Policy Characteristics'!$C:$C,0))),"",INDEX('Policy Characteristics'!A:A,MATCH($C1134,'Policy Characteristics'!$C:$C,0)))</f>
        <v>Government Revenue Accounting</v>
      </c>
      <c r="B1134" s="427" t="str">
        <f>IF(ISBLANK(INDEX('Policy Characteristics'!B:B,MATCH($C1134,'Policy Characteristics'!$C:$C,0))),"",INDEX('Policy Characteristics'!B:B,MATCH($C1134,'Policy Characteristics'!$C:$C,0)))</f>
        <v>Electricity Generation Subsidy</v>
      </c>
      <c r="C1134" s="437" t="s">
        <v>3125</v>
      </c>
      <c r="D1134" s="4" t="s">
        <v>3131</v>
      </c>
      <c r="F1134" s="4" t="s">
        <v>3136</v>
      </c>
      <c r="H1134" s="287">
        <v>560</v>
      </c>
      <c r="I1134" s="4" t="s">
        <v>45</v>
      </c>
      <c r="J1134" s="429" t="str">
        <f>IF(ISBLANK(INDEX('Policy Characteristics'!D:D,MATCH($C1134,'Policy Characteristics'!$C:$C,0))),"",INDEX('Policy Characteristics'!D:D,MATCH($C1134,'Policy Characteristics'!$C:$C,0)))</f>
        <v/>
      </c>
      <c r="K1134" s="427" t="str">
        <f>IF(ISBLANK(INDEX('Policy Characteristics'!E:E,MATCH($C1134,'Policy Characteristics'!$C:$C,0))),"",INDEX('Policy Characteristics'!E:E,MATCH($C1134,'Policy Characteristics'!$C:$C,0)))</f>
        <v>GRA elec gen subsidy</v>
      </c>
      <c r="L1134" s="427">
        <f>IF(ISBLANK(INDEX('Policy Characteristics'!F:F,MATCH($C1134,'Policy Characteristics'!$C:$C,0))),"",INDEX('Policy Characteristics'!F:F,MATCH($C1134,'Policy Characteristics'!$C:$C,0)))</f>
        <v>0</v>
      </c>
      <c r="M1134" s="427">
        <f>IF(ISBLANK(INDEX('Policy Characteristics'!G:G,MATCH($C1134,'Policy Characteristics'!$C:$C,0))),"",INDEX('Policy Characteristics'!G:G,MATCH($C1134,'Policy Characteristics'!$C:$C,0)))</f>
        <v>10</v>
      </c>
      <c r="N1134" s="427">
        <f>IF(ISBLANK(INDEX('Policy Characteristics'!H:H,MATCH($C1134,'Policy Characteristics'!$C:$C,0))),"",INDEX('Policy Characteristics'!H:H,MATCH($C1134,'Policy Characteristics'!$C:$C,0)))</f>
        <v>1</v>
      </c>
      <c r="O1134" s="427" t="str">
        <f>IF(ISBLANK(INDEX('Policy Characteristics'!I:I,MATCH($C1134,'Policy Characteristics'!$C:$C,0))),"",INDEX('Policy Characteristics'!I:I,MATCH($C1134,'Policy Characteristics'!$C:$C,0)))</f>
        <v>weight</v>
      </c>
      <c r="P1134" s="427" t="str">
        <f>IF(ISBLANK(INDEX('Policy Characteristics'!J:J,MATCH($C1134,'Policy Characteristics'!$C:$C,0))),"",INDEX('Policy Characteristics'!J:J,MATCH($C1134,'Policy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27" t="str">
        <f>IF(ISBLANK(INDEX('Policy Characteristics'!K:K,MATCH($C1134,'Policy Characteristics'!$C:$C,0))),"",INDEX('Policy Characteristics'!K:K,MATCH($C1134,'Policy Characteristics'!$C:$C,0)))</f>
        <v>io-model.html</v>
      </c>
      <c r="R1134" s="427" t="str">
        <f>IF(ISBLANK(INDEX('Policy Characteristics'!L:L,MATCH($C1134,'Policy Characteristics'!$C:$C,0))),"",INDEX('Policy Characteristics'!L:L,MATCH($C1134,'Policy Characteristics'!$C:$C,0)))</f>
        <v/>
      </c>
    </row>
    <row r="1135" spans="1:18" x14ac:dyDescent="0.75">
      <c r="A1135" s="427" t="str">
        <f>IF(ISBLANK(INDEX('Policy Characteristics'!A:A,MATCH($C1135,'Policy Characteristics'!$C:$C,0))),"",INDEX('Policy Characteristics'!A:A,MATCH($C1135,'Policy Characteristics'!$C:$C,0)))</f>
        <v>Government Revenue Accounting</v>
      </c>
      <c r="B1135" s="427" t="str">
        <f>IF(ISBLANK(INDEX('Policy Characteristics'!B:B,MATCH($C1135,'Policy Characteristics'!$C:$C,0))),"",INDEX('Policy Characteristics'!B:B,MATCH($C1135,'Policy Characteristics'!$C:$C,0)))</f>
        <v>Electricity Generation Subsidy</v>
      </c>
      <c r="C1135" s="438" t="str">
        <f t="shared" ref="C1135:C1138" si="74">C$1134</f>
        <v>GRA for Electricity Generation Subsidies</v>
      </c>
      <c r="D1135" s="4" t="s">
        <v>3132</v>
      </c>
      <c r="F1135" s="4" t="s">
        <v>3160</v>
      </c>
      <c r="H1135" s="287">
        <v>561</v>
      </c>
      <c r="I1135" s="5" t="str">
        <f t="shared" ref="I1135:I1138" si="75">I$1134</f>
        <v>Yes</v>
      </c>
      <c r="J1135" s="429" t="str">
        <f>IF(ISBLANK(INDEX('Policy Characteristics'!D:D,MATCH($C1135,'Policy Characteristics'!$C:$C,0))),"",INDEX('Policy Characteristics'!D:D,MATCH($C1135,'Policy Characteristics'!$C:$C,0)))</f>
        <v/>
      </c>
      <c r="K1135" s="427" t="str">
        <f>IF(ISBLANK(INDEX('Policy Characteristics'!E:E,MATCH($C1135,'Policy Characteristics'!$C:$C,0))),"",INDEX('Policy Characteristics'!E:E,MATCH($C1135,'Policy Characteristics'!$C:$C,0)))</f>
        <v>GRA elec gen subsidy</v>
      </c>
      <c r="L1135" s="427">
        <f>IF(ISBLANK(INDEX('Policy Characteristics'!F:F,MATCH($C1135,'Policy Characteristics'!$C:$C,0))),"",INDEX('Policy Characteristics'!F:F,MATCH($C1135,'Policy Characteristics'!$C:$C,0)))</f>
        <v>0</v>
      </c>
      <c r="M1135" s="427">
        <f>IF(ISBLANK(INDEX('Policy Characteristics'!G:G,MATCH($C1135,'Policy Characteristics'!$C:$C,0))),"",INDEX('Policy Characteristics'!G:G,MATCH($C1135,'Policy Characteristics'!$C:$C,0)))</f>
        <v>10</v>
      </c>
      <c r="N1135" s="427">
        <f>IF(ISBLANK(INDEX('Policy Characteristics'!H:H,MATCH($C1135,'Policy Characteristics'!$C:$C,0))),"",INDEX('Policy Characteristics'!H:H,MATCH($C1135,'Policy Characteristics'!$C:$C,0)))</f>
        <v>1</v>
      </c>
      <c r="O1135" s="427" t="str">
        <f>IF(ISBLANK(INDEX('Policy Characteristics'!I:I,MATCH($C1135,'Policy Characteristics'!$C:$C,0))),"",INDEX('Policy Characteristics'!I:I,MATCH($C1135,'Policy Characteristics'!$C:$C,0)))</f>
        <v>weight</v>
      </c>
      <c r="P1135" s="427" t="str">
        <f>IF(ISBLANK(INDEX('Policy Characteristics'!J:J,MATCH($C1135,'Policy Characteristics'!$C:$C,0))),"",INDEX('Policy Characteristics'!J:J,MATCH($C1135,'Policy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427" t="str">
        <f>IF(ISBLANK(INDEX('Policy Characteristics'!K:K,MATCH($C1135,'Policy Characteristics'!$C:$C,0))),"",INDEX('Policy Characteristics'!K:K,MATCH($C1135,'Policy Characteristics'!$C:$C,0)))</f>
        <v>io-model.html</v>
      </c>
      <c r="R1135" s="427" t="str">
        <f>IF(ISBLANK(INDEX('Policy Characteristics'!L:L,MATCH($C1135,'Policy Characteristics'!$C:$C,0))),"",INDEX('Policy Characteristics'!L:L,MATCH($C1135,'Policy Characteristics'!$C:$C,0)))</f>
        <v/>
      </c>
    </row>
    <row r="1136" spans="1:18" x14ac:dyDescent="0.75">
      <c r="A1136" s="427" t="str">
        <f>IF(ISBLANK(INDEX('Policy Characteristics'!A:A,MATCH($C1136,'Policy Characteristics'!$C:$C,0))),"",INDEX('Policy Characteristics'!A:A,MATCH($C1136,'Policy Characteristics'!$C:$C,0)))</f>
        <v>Government Revenue Accounting</v>
      </c>
      <c r="B1136" s="427" t="str">
        <f>IF(ISBLANK(INDEX('Policy Characteristics'!B:B,MATCH($C1136,'Policy Characteristics'!$C:$C,0))),"",INDEX('Policy Characteristics'!B:B,MATCH($C1136,'Policy Characteristics'!$C:$C,0)))</f>
        <v>Electricity Generation Subsidy</v>
      </c>
      <c r="C1136" s="438" t="str">
        <f t="shared" si="74"/>
        <v>GRA for Electricity Generation Subsidies</v>
      </c>
      <c r="D1136" s="4" t="s">
        <v>3133</v>
      </c>
      <c r="F1136" s="4" t="s">
        <v>3137</v>
      </c>
      <c r="H1136" s="287">
        <v>562</v>
      </c>
      <c r="I1136" s="5" t="str">
        <f t="shared" si="75"/>
        <v>Yes</v>
      </c>
      <c r="J1136" s="429" t="str">
        <f>IF(ISBLANK(INDEX('Policy Characteristics'!D:D,MATCH($C1136,'Policy Characteristics'!$C:$C,0))),"",INDEX('Policy Characteristics'!D:D,MATCH($C1136,'Policy Characteristics'!$C:$C,0)))</f>
        <v/>
      </c>
      <c r="K1136" s="427" t="str">
        <f>IF(ISBLANK(INDEX('Policy Characteristics'!E:E,MATCH($C1136,'Policy Characteristics'!$C:$C,0))),"",INDEX('Policy Characteristics'!E:E,MATCH($C1136,'Policy Characteristics'!$C:$C,0)))</f>
        <v>GRA elec gen subsidy</v>
      </c>
      <c r="L1136" s="427">
        <f>IF(ISBLANK(INDEX('Policy Characteristics'!F:F,MATCH($C1136,'Policy Characteristics'!$C:$C,0))),"",INDEX('Policy Characteristics'!F:F,MATCH($C1136,'Policy Characteristics'!$C:$C,0)))</f>
        <v>0</v>
      </c>
      <c r="M1136" s="427">
        <f>IF(ISBLANK(INDEX('Policy Characteristics'!G:G,MATCH($C1136,'Policy Characteristics'!$C:$C,0))),"",INDEX('Policy Characteristics'!G:G,MATCH($C1136,'Policy Characteristics'!$C:$C,0)))</f>
        <v>10</v>
      </c>
      <c r="N1136" s="427">
        <f>IF(ISBLANK(INDEX('Policy Characteristics'!H:H,MATCH($C1136,'Policy Characteristics'!$C:$C,0))),"",INDEX('Policy Characteristics'!H:H,MATCH($C1136,'Policy Characteristics'!$C:$C,0)))</f>
        <v>1</v>
      </c>
      <c r="O1136" s="427" t="str">
        <f>IF(ISBLANK(INDEX('Policy Characteristics'!I:I,MATCH($C1136,'Policy Characteristics'!$C:$C,0))),"",INDEX('Policy Characteristics'!I:I,MATCH($C1136,'Policy Characteristics'!$C:$C,0)))</f>
        <v>weight</v>
      </c>
      <c r="P1136" s="427" t="str">
        <f>IF(ISBLANK(INDEX('Policy Characteristics'!J:J,MATCH($C1136,'Policy Characteristics'!$C:$C,0))),"",INDEX('Policy Characteristics'!J:J,MATCH($C1136,'Policy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427" t="str">
        <f>IF(ISBLANK(INDEX('Policy Characteristics'!K:K,MATCH($C1136,'Policy Characteristics'!$C:$C,0))),"",INDEX('Policy Characteristics'!K:K,MATCH($C1136,'Policy Characteristics'!$C:$C,0)))</f>
        <v>io-model.html</v>
      </c>
      <c r="R1136" s="427" t="str">
        <f>IF(ISBLANK(INDEX('Policy Characteristics'!L:L,MATCH($C1136,'Policy Characteristics'!$C:$C,0))),"",INDEX('Policy Characteristics'!L:L,MATCH($C1136,'Policy Characteristics'!$C:$C,0)))</f>
        <v/>
      </c>
    </row>
    <row r="1137" spans="1:18" x14ac:dyDescent="0.75">
      <c r="A1137" s="427" t="str">
        <f>IF(ISBLANK(INDEX('Policy Characteristics'!A:A,MATCH($C1137,'Policy Characteristics'!$C:$C,0))),"",INDEX('Policy Characteristics'!A:A,MATCH($C1137,'Policy Characteristics'!$C:$C,0)))</f>
        <v>Government Revenue Accounting</v>
      </c>
      <c r="B1137" s="427" t="str">
        <f>IF(ISBLANK(INDEX('Policy Characteristics'!B:B,MATCH($C1137,'Policy Characteristics'!$C:$C,0))),"",INDEX('Policy Characteristics'!B:B,MATCH($C1137,'Policy Characteristics'!$C:$C,0)))</f>
        <v>Electricity Generation Subsidy</v>
      </c>
      <c r="C1137" s="438" t="str">
        <f t="shared" si="74"/>
        <v>GRA for Electricity Generation Subsidies</v>
      </c>
      <c r="D1137" s="4" t="s">
        <v>3134</v>
      </c>
      <c r="F1137" s="4" t="s">
        <v>3138</v>
      </c>
      <c r="H1137" s="287">
        <v>563</v>
      </c>
      <c r="I1137" s="5" t="str">
        <f t="shared" si="75"/>
        <v>Yes</v>
      </c>
      <c r="J1137" s="429" t="str">
        <f>IF(ISBLANK(INDEX('Policy Characteristics'!D:D,MATCH($C1137,'Policy Characteristics'!$C:$C,0))),"",INDEX('Policy Characteristics'!D:D,MATCH($C1137,'Policy Characteristics'!$C:$C,0)))</f>
        <v/>
      </c>
      <c r="K1137" s="427" t="str">
        <f>IF(ISBLANK(INDEX('Policy Characteristics'!E:E,MATCH($C1137,'Policy Characteristics'!$C:$C,0))),"",INDEX('Policy Characteristics'!E:E,MATCH($C1137,'Policy Characteristics'!$C:$C,0)))</f>
        <v>GRA elec gen subsidy</v>
      </c>
      <c r="L1137" s="427">
        <f>IF(ISBLANK(INDEX('Policy Characteristics'!F:F,MATCH($C1137,'Policy Characteristics'!$C:$C,0))),"",INDEX('Policy Characteristics'!F:F,MATCH($C1137,'Policy Characteristics'!$C:$C,0)))</f>
        <v>0</v>
      </c>
      <c r="M1137" s="427">
        <f>IF(ISBLANK(INDEX('Policy Characteristics'!G:G,MATCH($C1137,'Policy Characteristics'!$C:$C,0))),"",INDEX('Policy Characteristics'!G:G,MATCH($C1137,'Policy Characteristics'!$C:$C,0)))</f>
        <v>10</v>
      </c>
      <c r="N1137" s="427">
        <f>IF(ISBLANK(INDEX('Policy Characteristics'!H:H,MATCH($C1137,'Policy Characteristics'!$C:$C,0))),"",INDEX('Policy Characteristics'!H:H,MATCH($C1137,'Policy Characteristics'!$C:$C,0)))</f>
        <v>1</v>
      </c>
      <c r="O1137" s="427" t="str">
        <f>IF(ISBLANK(INDEX('Policy Characteristics'!I:I,MATCH($C1137,'Policy Characteristics'!$C:$C,0))),"",INDEX('Policy Characteristics'!I:I,MATCH($C1137,'Policy Characteristics'!$C:$C,0)))</f>
        <v>weight</v>
      </c>
      <c r="P1137" s="427" t="str">
        <f>IF(ISBLANK(INDEX('Policy Characteristics'!J:J,MATCH($C1137,'Policy Characteristics'!$C:$C,0))),"",INDEX('Policy Characteristics'!J:J,MATCH($C1137,'Policy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427" t="str">
        <f>IF(ISBLANK(INDEX('Policy Characteristics'!K:K,MATCH($C1137,'Policy Characteristics'!$C:$C,0))),"",INDEX('Policy Characteristics'!K:K,MATCH($C1137,'Policy Characteristics'!$C:$C,0)))</f>
        <v>io-model.html</v>
      </c>
      <c r="R1137" s="427" t="str">
        <f>IF(ISBLANK(INDEX('Policy Characteristics'!L:L,MATCH($C1137,'Policy Characteristics'!$C:$C,0))),"",INDEX('Policy Characteristics'!L:L,MATCH($C1137,'Policy Characteristics'!$C:$C,0)))</f>
        <v/>
      </c>
    </row>
    <row r="1138" spans="1:18" x14ac:dyDescent="0.75">
      <c r="A1138" s="427" t="str">
        <f>IF(ISBLANK(INDEX('Policy Characteristics'!A:A,MATCH($C1138,'Policy Characteristics'!$C:$C,0))),"",INDEX('Policy Characteristics'!A:A,MATCH($C1138,'Policy Characteristics'!$C:$C,0)))</f>
        <v>Government Revenue Accounting</v>
      </c>
      <c r="B1138" s="427" t="str">
        <f>IF(ISBLANK(INDEX('Policy Characteristics'!B:B,MATCH($C1138,'Policy Characteristics'!$C:$C,0))),"",INDEX('Policy Characteristics'!B:B,MATCH($C1138,'Policy Characteristics'!$C:$C,0)))</f>
        <v>Electricity Generation Subsidy</v>
      </c>
      <c r="C1138" s="438" t="str">
        <f t="shared" si="74"/>
        <v>GRA for Electricity Generation Subsidies</v>
      </c>
      <c r="D1138" s="4" t="s">
        <v>3135</v>
      </c>
      <c r="F1138" s="4" t="s">
        <v>3139</v>
      </c>
      <c r="H1138" s="287">
        <v>564</v>
      </c>
      <c r="I1138" s="5" t="str">
        <f t="shared" si="75"/>
        <v>Yes</v>
      </c>
      <c r="J1138" s="429" t="str">
        <f>IF(ISBLANK(INDEX('Policy Characteristics'!D:D,MATCH($C1138,'Policy Characteristics'!$C:$C,0))),"",INDEX('Policy Characteristics'!D:D,MATCH($C1138,'Policy Characteristics'!$C:$C,0)))</f>
        <v/>
      </c>
      <c r="K1138" s="427" t="str">
        <f>IF(ISBLANK(INDEX('Policy Characteristics'!E:E,MATCH($C1138,'Policy Characteristics'!$C:$C,0))),"",INDEX('Policy Characteristics'!E:E,MATCH($C1138,'Policy Characteristics'!$C:$C,0)))</f>
        <v>GRA elec gen subsidy</v>
      </c>
      <c r="L1138" s="427">
        <f>IF(ISBLANK(INDEX('Policy Characteristics'!F:F,MATCH($C1138,'Policy Characteristics'!$C:$C,0))),"",INDEX('Policy Characteristics'!F:F,MATCH($C1138,'Policy Characteristics'!$C:$C,0)))</f>
        <v>0</v>
      </c>
      <c r="M1138" s="427">
        <f>IF(ISBLANK(INDEX('Policy Characteristics'!G:G,MATCH($C1138,'Policy Characteristics'!$C:$C,0))),"",INDEX('Policy Characteristics'!G:G,MATCH($C1138,'Policy Characteristics'!$C:$C,0)))</f>
        <v>10</v>
      </c>
      <c r="N1138" s="427">
        <f>IF(ISBLANK(INDEX('Policy Characteristics'!H:H,MATCH($C1138,'Policy Characteristics'!$C:$C,0))),"",INDEX('Policy Characteristics'!H:H,MATCH($C1138,'Policy Characteristics'!$C:$C,0)))</f>
        <v>1</v>
      </c>
      <c r="O1138" s="427" t="str">
        <f>IF(ISBLANK(INDEX('Policy Characteristics'!I:I,MATCH($C1138,'Policy Characteristics'!$C:$C,0))),"",INDEX('Policy Characteristics'!I:I,MATCH($C1138,'Policy Characteristics'!$C:$C,0)))</f>
        <v>weight</v>
      </c>
      <c r="P1138" s="427" t="str">
        <f>IF(ISBLANK(INDEX('Policy Characteristics'!J:J,MATCH($C1138,'Policy Characteristics'!$C:$C,0))),"",INDEX('Policy Characteristics'!J:J,MATCH($C1138,'Policy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427" t="str">
        <f>IF(ISBLANK(INDEX('Policy Characteristics'!K:K,MATCH($C1138,'Policy Characteristics'!$C:$C,0))),"",INDEX('Policy Characteristics'!K:K,MATCH($C1138,'Policy Characteristics'!$C:$C,0)))</f>
        <v>io-model.html</v>
      </c>
      <c r="R1138" s="427" t="str">
        <f>IF(ISBLANK(INDEX('Policy Characteristics'!L:L,MATCH($C1138,'Policy Characteristics'!$C:$C,0))),"",INDEX('Policy Characteristics'!L:L,MATCH($C1138,'Policy Characteristics'!$C:$C,0)))</f>
        <v/>
      </c>
    </row>
    <row r="1139" spans="1:18" x14ac:dyDescent="0.75">
      <c r="A1139" s="427" t="str">
        <f>IF(ISBLANK(INDEX('Policy Characteristics'!A:A,MATCH($C1139,'Policy Characteristics'!$C:$C,0))),"",INDEX('Policy Characteristics'!A:A,MATCH($C1139,'Policy Characteristics'!$C:$C,0)))</f>
        <v>Government Revenue Accounting</v>
      </c>
      <c r="B1139" s="427" t="str">
        <f>IF(ISBLANK(INDEX('Policy Characteristics'!B:B,MATCH($C1139,'Policy Characteristics'!$C:$C,0))),"",INDEX('Policy Characteristics'!B:B,MATCH($C1139,'Policy Characteristics'!$C:$C,0)))</f>
        <v>Electricity Capacity Construction Subsidy</v>
      </c>
      <c r="C1139" s="437" t="s">
        <v>3126</v>
      </c>
      <c r="D1139" s="4" t="s">
        <v>3131</v>
      </c>
      <c r="F1139" s="4" t="s">
        <v>3136</v>
      </c>
      <c r="H1139" s="287">
        <v>565</v>
      </c>
      <c r="I1139" s="4" t="s">
        <v>45</v>
      </c>
      <c r="J1139" s="429" t="str">
        <f>IF(ISBLANK(INDEX('Policy Characteristics'!D:D,MATCH($C1139,'Policy Characteristics'!$C:$C,0))),"",INDEX('Policy Characteristics'!D:D,MATCH($C1139,'Policy Characteristics'!$C:$C,0)))</f>
        <v/>
      </c>
      <c r="K1139" s="427" t="str">
        <f>IF(ISBLANK(INDEX('Policy Characteristics'!E:E,MATCH($C1139,'Policy Characteristics'!$C:$C,0))),"",INDEX('Policy Characteristics'!E:E,MATCH($C1139,'Policy Characteristics'!$C:$C,0)))</f>
        <v>GRA elec cap const subsidy</v>
      </c>
      <c r="L1139" s="427">
        <f>IF(ISBLANK(INDEX('Policy Characteristics'!F:F,MATCH($C1139,'Policy Characteristics'!$C:$C,0))),"",INDEX('Policy Characteristics'!F:F,MATCH($C1139,'Policy Characteristics'!$C:$C,0)))</f>
        <v>0</v>
      </c>
      <c r="M1139" s="427">
        <f>IF(ISBLANK(INDEX('Policy Characteristics'!G:G,MATCH($C1139,'Policy Characteristics'!$C:$C,0))),"",INDEX('Policy Characteristics'!G:G,MATCH($C1139,'Policy Characteristics'!$C:$C,0)))</f>
        <v>10</v>
      </c>
      <c r="N1139" s="427">
        <f>IF(ISBLANK(INDEX('Policy Characteristics'!H:H,MATCH($C1139,'Policy Characteristics'!$C:$C,0))),"",INDEX('Policy Characteristics'!H:H,MATCH($C1139,'Policy Characteristics'!$C:$C,0)))</f>
        <v>1</v>
      </c>
      <c r="O1139" s="427" t="str">
        <f>IF(ISBLANK(INDEX('Policy Characteristics'!I:I,MATCH($C1139,'Policy Characteristics'!$C:$C,0))),"",INDEX('Policy Characteristics'!I:I,MATCH($C1139,'Policy Characteristics'!$C:$C,0)))</f>
        <v>weight</v>
      </c>
      <c r="P1139" s="427" t="str">
        <f>IF(ISBLANK(INDEX('Policy Characteristics'!J:J,MATCH($C1139,'Policy Characteristics'!$C:$C,0))),"",INDEX('Policy Characteristics'!J:J,MATCH($C1139,'Policy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27" t="str">
        <f>IF(ISBLANK(INDEX('Policy Characteristics'!K:K,MATCH($C1139,'Policy Characteristics'!$C:$C,0))),"",INDEX('Policy Characteristics'!K:K,MATCH($C1139,'Policy Characteristics'!$C:$C,0)))</f>
        <v>io-model.html</v>
      </c>
      <c r="R1139" s="427" t="str">
        <f>IF(ISBLANK(INDEX('Policy Characteristics'!L:L,MATCH($C1139,'Policy Characteristics'!$C:$C,0))),"",INDEX('Policy Characteristics'!L:L,MATCH($C1139,'Policy Characteristics'!$C:$C,0)))</f>
        <v/>
      </c>
    </row>
    <row r="1140" spans="1:18" x14ac:dyDescent="0.75">
      <c r="A1140" s="427" t="str">
        <f>IF(ISBLANK(INDEX('Policy Characteristics'!A:A,MATCH($C1140,'Policy Characteristics'!$C:$C,0))),"",INDEX('Policy Characteristics'!A:A,MATCH($C1140,'Policy Characteristics'!$C:$C,0)))</f>
        <v>Government Revenue Accounting</v>
      </c>
      <c r="B1140" s="427" t="str">
        <f>IF(ISBLANK(INDEX('Policy Characteristics'!B:B,MATCH($C1140,'Policy Characteristics'!$C:$C,0))),"",INDEX('Policy Characteristics'!B:B,MATCH($C1140,'Policy Characteristics'!$C:$C,0)))</f>
        <v>Electricity Capacity Construction Subsidy</v>
      </c>
      <c r="C1140" s="438" t="str">
        <f t="shared" ref="C1140:C1143" si="76">C$1139</f>
        <v>GRA for Electricity Capacity Construction Subsidies</v>
      </c>
      <c r="D1140" s="4" t="s">
        <v>3132</v>
      </c>
      <c r="F1140" s="4" t="s">
        <v>3160</v>
      </c>
      <c r="H1140" s="287">
        <v>566</v>
      </c>
      <c r="I1140" s="5" t="str">
        <f t="shared" ref="I1140:I1143" si="77">I$1139</f>
        <v>Yes</v>
      </c>
      <c r="J1140" s="429" t="str">
        <f>IF(ISBLANK(INDEX('Policy Characteristics'!D:D,MATCH($C1140,'Policy Characteristics'!$C:$C,0))),"",INDEX('Policy Characteristics'!D:D,MATCH($C1140,'Policy Characteristics'!$C:$C,0)))</f>
        <v/>
      </c>
      <c r="K1140" s="427" t="str">
        <f>IF(ISBLANK(INDEX('Policy Characteristics'!E:E,MATCH($C1140,'Policy Characteristics'!$C:$C,0))),"",INDEX('Policy Characteristics'!E:E,MATCH($C1140,'Policy Characteristics'!$C:$C,0)))</f>
        <v>GRA elec cap const subsidy</v>
      </c>
      <c r="L1140" s="427">
        <f>IF(ISBLANK(INDEX('Policy Characteristics'!F:F,MATCH($C1140,'Policy Characteristics'!$C:$C,0))),"",INDEX('Policy Characteristics'!F:F,MATCH($C1140,'Policy Characteristics'!$C:$C,0)))</f>
        <v>0</v>
      </c>
      <c r="M1140" s="427">
        <f>IF(ISBLANK(INDEX('Policy Characteristics'!G:G,MATCH($C1140,'Policy Characteristics'!$C:$C,0))),"",INDEX('Policy Characteristics'!G:G,MATCH($C1140,'Policy Characteristics'!$C:$C,0)))</f>
        <v>10</v>
      </c>
      <c r="N1140" s="427">
        <f>IF(ISBLANK(INDEX('Policy Characteristics'!H:H,MATCH($C1140,'Policy Characteristics'!$C:$C,0))),"",INDEX('Policy Characteristics'!H:H,MATCH($C1140,'Policy Characteristics'!$C:$C,0)))</f>
        <v>1</v>
      </c>
      <c r="O1140" s="427" t="str">
        <f>IF(ISBLANK(INDEX('Policy Characteristics'!I:I,MATCH($C1140,'Policy Characteristics'!$C:$C,0))),"",INDEX('Policy Characteristics'!I:I,MATCH($C1140,'Policy Characteristics'!$C:$C,0)))</f>
        <v>weight</v>
      </c>
      <c r="P1140" s="427" t="str">
        <f>IF(ISBLANK(INDEX('Policy Characteristics'!J:J,MATCH($C1140,'Policy Characteristics'!$C:$C,0))),"",INDEX('Policy Characteristics'!J:J,MATCH($C1140,'Policy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427" t="str">
        <f>IF(ISBLANK(INDEX('Policy Characteristics'!K:K,MATCH($C1140,'Policy Characteristics'!$C:$C,0))),"",INDEX('Policy Characteristics'!K:K,MATCH($C1140,'Policy Characteristics'!$C:$C,0)))</f>
        <v>io-model.html</v>
      </c>
      <c r="R1140" s="427" t="str">
        <f>IF(ISBLANK(INDEX('Policy Characteristics'!L:L,MATCH($C1140,'Policy Characteristics'!$C:$C,0))),"",INDEX('Policy Characteristics'!L:L,MATCH($C1140,'Policy Characteristics'!$C:$C,0)))</f>
        <v/>
      </c>
    </row>
    <row r="1141" spans="1:18" x14ac:dyDescent="0.75">
      <c r="A1141" s="427" t="str">
        <f>IF(ISBLANK(INDEX('Policy Characteristics'!A:A,MATCH($C1141,'Policy Characteristics'!$C:$C,0))),"",INDEX('Policy Characteristics'!A:A,MATCH($C1141,'Policy Characteristics'!$C:$C,0)))</f>
        <v>Government Revenue Accounting</v>
      </c>
      <c r="B1141" s="427" t="str">
        <f>IF(ISBLANK(INDEX('Policy Characteristics'!B:B,MATCH($C1141,'Policy Characteristics'!$C:$C,0))),"",INDEX('Policy Characteristics'!B:B,MATCH($C1141,'Policy Characteristics'!$C:$C,0)))</f>
        <v>Electricity Capacity Construction Subsidy</v>
      </c>
      <c r="C1141" s="438" t="str">
        <f t="shared" si="76"/>
        <v>GRA for Electricity Capacity Construction Subsidies</v>
      </c>
      <c r="D1141" s="4" t="s">
        <v>3133</v>
      </c>
      <c r="F1141" s="4" t="s">
        <v>3137</v>
      </c>
      <c r="H1141" s="287">
        <v>567</v>
      </c>
      <c r="I1141" s="5" t="str">
        <f t="shared" si="77"/>
        <v>Yes</v>
      </c>
      <c r="J1141" s="429" t="str">
        <f>IF(ISBLANK(INDEX('Policy Characteristics'!D:D,MATCH($C1141,'Policy Characteristics'!$C:$C,0))),"",INDEX('Policy Characteristics'!D:D,MATCH($C1141,'Policy Characteristics'!$C:$C,0)))</f>
        <v/>
      </c>
      <c r="K1141" s="427" t="str">
        <f>IF(ISBLANK(INDEX('Policy Characteristics'!E:E,MATCH($C1141,'Policy Characteristics'!$C:$C,0))),"",INDEX('Policy Characteristics'!E:E,MATCH($C1141,'Policy Characteristics'!$C:$C,0)))</f>
        <v>GRA elec cap const subsidy</v>
      </c>
      <c r="L1141" s="427">
        <f>IF(ISBLANK(INDEX('Policy Characteristics'!F:F,MATCH($C1141,'Policy Characteristics'!$C:$C,0))),"",INDEX('Policy Characteristics'!F:F,MATCH($C1141,'Policy Characteristics'!$C:$C,0)))</f>
        <v>0</v>
      </c>
      <c r="M1141" s="427">
        <f>IF(ISBLANK(INDEX('Policy Characteristics'!G:G,MATCH($C1141,'Policy Characteristics'!$C:$C,0))),"",INDEX('Policy Characteristics'!G:G,MATCH($C1141,'Policy Characteristics'!$C:$C,0)))</f>
        <v>10</v>
      </c>
      <c r="N1141" s="427">
        <f>IF(ISBLANK(INDEX('Policy Characteristics'!H:H,MATCH($C1141,'Policy Characteristics'!$C:$C,0))),"",INDEX('Policy Characteristics'!H:H,MATCH($C1141,'Policy Characteristics'!$C:$C,0)))</f>
        <v>1</v>
      </c>
      <c r="O1141" s="427" t="str">
        <f>IF(ISBLANK(INDEX('Policy Characteristics'!I:I,MATCH($C1141,'Policy Characteristics'!$C:$C,0))),"",INDEX('Policy Characteristics'!I:I,MATCH($C1141,'Policy Characteristics'!$C:$C,0)))</f>
        <v>weight</v>
      </c>
      <c r="P1141" s="427" t="str">
        <f>IF(ISBLANK(INDEX('Policy Characteristics'!J:J,MATCH($C1141,'Policy Characteristics'!$C:$C,0))),"",INDEX('Policy Characteristics'!J:J,MATCH($C1141,'Policy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427" t="str">
        <f>IF(ISBLANK(INDEX('Policy Characteristics'!K:K,MATCH($C1141,'Policy Characteristics'!$C:$C,0))),"",INDEX('Policy Characteristics'!K:K,MATCH($C1141,'Policy Characteristics'!$C:$C,0)))</f>
        <v>io-model.html</v>
      </c>
      <c r="R1141" s="427" t="str">
        <f>IF(ISBLANK(INDEX('Policy Characteristics'!L:L,MATCH($C1141,'Policy Characteristics'!$C:$C,0))),"",INDEX('Policy Characteristics'!L:L,MATCH($C1141,'Policy Characteristics'!$C:$C,0)))</f>
        <v/>
      </c>
    </row>
    <row r="1142" spans="1:18" x14ac:dyDescent="0.75">
      <c r="A1142" s="427" t="str">
        <f>IF(ISBLANK(INDEX('Policy Characteristics'!A:A,MATCH($C1142,'Policy Characteristics'!$C:$C,0))),"",INDEX('Policy Characteristics'!A:A,MATCH($C1142,'Policy Characteristics'!$C:$C,0)))</f>
        <v>Government Revenue Accounting</v>
      </c>
      <c r="B1142" s="427" t="str">
        <f>IF(ISBLANK(INDEX('Policy Characteristics'!B:B,MATCH($C1142,'Policy Characteristics'!$C:$C,0))),"",INDEX('Policy Characteristics'!B:B,MATCH($C1142,'Policy Characteristics'!$C:$C,0)))</f>
        <v>Electricity Capacity Construction Subsidy</v>
      </c>
      <c r="C1142" s="438" t="str">
        <f t="shared" si="76"/>
        <v>GRA for Electricity Capacity Construction Subsidies</v>
      </c>
      <c r="D1142" s="4" t="s">
        <v>3134</v>
      </c>
      <c r="F1142" s="4" t="s">
        <v>3138</v>
      </c>
      <c r="H1142" s="287">
        <v>568</v>
      </c>
      <c r="I1142" s="5" t="str">
        <f t="shared" si="77"/>
        <v>Yes</v>
      </c>
      <c r="J1142" s="429" t="str">
        <f>IF(ISBLANK(INDEX('Policy Characteristics'!D:D,MATCH($C1142,'Policy Characteristics'!$C:$C,0))),"",INDEX('Policy Characteristics'!D:D,MATCH($C1142,'Policy Characteristics'!$C:$C,0)))</f>
        <v/>
      </c>
      <c r="K1142" s="427" t="str">
        <f>IF(ISBLANK(INDEX('Policy Characteristics'!E:E,MATCH($C1142,'Policy Characteristics'!$C:$C,0))),"",INDEX('Policy Characteristics'!E:E,MATCH($C1142,'Policy Characteristics'!$C:$C,0)))</f>
        <v>GRA elec cap const subsidy</v>
      </c>
      <c r="L1142" s="427">
        <f>IF(ISBLANK(INDEX('Policy Characteristics'!F:F,MATCH($C1142,'Policy Characteristics'!$C:$C,0))),"",INDEX('Policy Characteristics'!F:F,MATCH($C1142,'Policy Characteristics'!$C:$C,0)))</f>
        <v>0</v>
      </c>
      <c r="M1142" s="427">
        <f>IF(ISBLANK(INDEX('Policy Characteristics'!G:G,MATCH($C1142,'Policy Characteristics'!$C:$C,0))),"",INDEX('Policy Characteristics'!G:G,MATCH($C1142,'Policy Characteristics'!$C:$C,0)))</f>
        <v>10</v>
      </c>
      <c r="N1142" s="427">
        <f>IF(ISBLANK(INDEX('Policy Characteristics'!H:H,MATCH($C1142,'Policy Characteristics'!$C:$C,0))),"",INDEX('Policy Characteristics'!H:H,MATCH($C1142,'Policy Characteristics'!$C:$C,0)))</f>
        <v>1</v>
      </c>
      <c r="O1142" s="427" t="str">
        <f>IF(ISBLANK(INDEX('Policy Characteristics'!I:I,MATCH($C1142,'Policy Characteristics'!$C:$C,0))),"",INDEX('Policy Characteristics'!I:I,MATCH($C1142,'Policy Characteristics'!$C:$C,0)))</f>
        <v>weight</v>
      </c>
      <c r="P1142" s="427" t="str">
        <f>IF(ISBLANK(INDEX('Policy Characteristics'!J:J,MATCH($C1142,'Policy Characteristics'!$C:$C,0))),"",INDEX('Policy Characteristics'!J:J,MATCH($C1142,'Policy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427" t="str">
        <f>IF(ISBLANK(INDEX('Policy Characteristics'!K:K,MATCH($C1142,'Policy Characteristics'!$C:$C,0))),"",INDEX('Policy Characteristics'!K:K,MATCH($C1142,'Policy Characteristics'!$C:$C,0)))</f>
        <v>io-model.html</v>
      </c>
      <c r="R1142" s="427" t="str">
        <f>IF(ISBLANK(INDEX('Policy Characteristics'!L:L,MATCH($C1142,'Policy Characteristics'!$C:$C,0))),"",INDEX('Policy Characteristics'!L:L,MATCH($C1142,'Policy Characteristics'!$C:$C,0)))</f>
        <v/>
      </c>
    </row>
    <row r="1143" spans="1:18" x14ac:dyDescent="0.75">
      <c r="A1143" s="427" t="str">
        <f>IF(ISBLANK(INDEX('Policy Characteristics'!A:A,MATCH($C1143,'Policy Characteristics'!$C:$C,0))),"",INDEX('Policy Characteristics'!A:A,MATCH($C1143,'Policy Characteristics'!$C:$C,0)))</f>
        <v>Government Revenue Accounting</v>
      </c>
      <c r="B1143" s="427" t="str">
        <f>IF(ISBLANK(INDEX('Policy Characteristics'!B:B,MATCH($C1143,'Policy Characteristics'!$C:$C,0))),"",INDEX('Policy Characteristics'!B:B,MATCH($C1143,'Policy Characteristics'!$C:$C,0)))</f>
        <v>Electricity Capacity Construction Subsidy</v>
      </c>
      <c r="C1143" s="438" t="str">
        <f t="shared" si="76"/>
        <v>GRA for Electricity Capacity Construction Subsidies</v>
      </c>
      <c r="D1143" s="4" t="s">
        <v>3135</v>
      </c>
      <c r="F1143" s="4" t="s">
        <v>3139</v>
      </c>
      <c r="H1143" s="287">
        <v>569</v>
      </c>
      <c r="I1143" s="5" t="str">
        <f t="shared" si="77"/>
        <v>Yes</v>
      </c>
      <c r="J1143" s="429" t="str">
        <f>IF(ISBLANK(INDEX('Policy Characteristics'!D:D,MATCH($C1143,'Policy Characteristics'!$C:$C,0))),"",INDEX('Policy Characteristics'!D:D,MATCH($C1143,'Policy Characteristics'!$C:$C,0)))</f>
        <v/>
      </c>
      <c r="K1143" s="427" t="str">
        <f>IF(ISBLANK(INDEX('Policy Characteristics'!E:E,MATCH($C1143,'Policy Characteristics'!$C:$C,0))),"",INDEX('Policy Characteristics'!E:E,MATCH($C1143,'Policy Characteristics'!$C:$C,0)))</f>
        <v>GRA elec cap const subsidy</v>
      </c>
      <c r="L1143" s="427">
        <f>IF(ISBLANK(INDEX('Policy Characteristics'!F:F,MATCH($C1143,'Policy Characteristics'!$C:$C,0))),"",INDEX('Policy Characteristics'!F:F,MATCH($C1143,'Policy Characteristics'!$C:$C,0)))</f>
        <v>0</v>
      </c>
      <c r="M1143" s="427">
        <f>IF(ISBLANK(INDEX('Policy Characteristics'!G:G,MATCH($C1143,'Policy Characteristics'!$C:$C,0))),"",INDEX('Policy Characteristics'!G:G,MATCH($C1143,'Policy Characteristics'!$C:$C,0)))</f>
        <v>10</v>
      </c>
      <c r="N1143" s="427">
        <f>IF(ISBLANK(INDEX('Policy Characteristics'!H:H,MATCH($C1143,'Policy Characteristics'!$C:$C,0))),"",INDEX('Policy Characteristics'!H:H,MATCH($C1143,'Policy Characteristics'!$C:$C,0)))</f>
        <v>1</v>
      </c>
      <c r="O1143" s="427" t="str">
        <f>IF(ISBLANK(INDEX('Policy Characteristics'!I:I,MATCH($C1143,'Policy Characteristics'!$C:$C,0))),"",INDEX('Policy Characteristics'!I:I,MATCH($C1143,'Policy Characteristics'!$C:$C,0)))</f>
        <v>weight</v>
      </c>
      <c r="P1143" s="427" t="str">
        <f>IF(ISBLANK(INDEX('Policy Characteristics'!J:J,MATCH($C1143,'Policy Characteristics'!$C:$C,0))),"",INDEX('Policy Characteristics'!J:J,MATCH($C1143,'Policy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427" t="str">
        <f>IF(ISBLANK(INDEX('Policy Characteristics'!K:K,MATCH($C1143,'Policy Characteristics'!$C:$C,0))),"",INDEX('Policy Characteristics'!K:K,MATCH($C1143,'Policy Characteristics'!$C:$C,0)))</f>
        <v>io-model.html</v>
      </c>
      <c r="R1143" s="427" t="str">
        <f>IF(ISBLANK(INDEX('Policy Characteristics'!L:L,MATCH($C1143,'Policy Characteristics'!$C:$C,0))),"",INDEX('Policy Characteristics'!L:L,MATCH($C1143,'Policy Characteristics'!$C:$C,0)))</f>
        <v/>
      </c>
    </row>
    <row r="1144" spans="1:18" x14ac:dyDescent="0.75">
      <c r="A1144" s="427" t="str">
        <f>IF(ISBLANK(INDEX('Policy Characteristics'!A:A,MATCH($C1144,'Policy Characteristics'!$C:$C,0))),"",INDEX('Policy Characteristics'!A:A,MATCH($C1144,'Policy Characteristics'!$C:$C,0)))</f>
        <v>Government Revenue Accounting</v>
      </c>
      <c r="B1144" s="427" t="str">
        <f>IF(ISBLANK(INDEX('Policy Characteristics'!B:B,MATCH($C1144,'Policy Characteristics'!$C:$C,0))),"",INDEX('Policy Characteristics'!B:B,MATCH($C1144,'Policy Characteristics'!$C:$C,0)))</f>
        <v>Distributed Solar Subsidy</v>
      </c>
      <c r="C1144" s="437" t="s">
        <v>3127</v>
      </c>
      <c r="D1144" s="4" t="s">
        <v>3131</v>
      </c>
      <c r="F1144" s="4" t="s">
        <v>3136</v>
      </c>
      <c r="H1144" s="287">
        <v>570</v>
      </c>
      <c r="I1144" s="4" t="s">
        <v>45</v>
      </c>
      <c r="J1144" s="429" t="str">
        <f>IF(ISBLANK(INDEX('Policy Characteristics'!D:D,MATCH($C1144,'Policy Characteristics'!$C:$C,0))),"",INDEX('Policy Characteristics'!D:D,MATCH($C1144,'Policy Characteristics'!$C:$C,0)))</f>
        <v/>
      </c>
      <c r="K1144" s="427" t="str">
        <f>IF(ISBLANK(INDEX('Policy Characteristics'!E:E,MATCH($C1144,'Policy Characteristics'!$C:$C,0))),"",INDEX('Policy Characteristics'!E:E,MATCH($C1144,'Policy Characteristics'!$C:$C,0)))</f>
        <v>GRA dist solar subsidy</v>
      </c>
      <c r="L1144" s="427">
        <f>IF(ISBLANK(INDEX('Policy Characteristics'!F:F,MATCH($C1144,'Policy Characteristics'!$C:$C,0))),"",INDEX('Policy Characteristics'!F:F,MATCH($C1144,'Policy Characteristics'!$C:$C,0)))</f>
        <v>0</v>
      </c>
      <c r="M1144" s="427">
        <f>IF(ISBLANK(INDEX('Policy Characteristics'!G:G,MATCH($C1144,'Policy Characteristics'!$C:$C,0))),"",INDEX('Policy Characteristics'!G:G,MATCH($C1144,'Policy Characteristics'!$C:$C,0)))</f>
        <v>10</v>
      </c>
      <c r="N1144" s="427">
        <f>IF(ISBLANK(INDEX('Policy Characteristics'!H:H,MATCH($C1144,'Policy Characteristics'!$C:$C,0))),"",INDEX('Policy Characteristics'!H:H,MATCH($C1144,'Policy Characteristics'!$C:$C,0)))</f>
        <v>1</v>
      </c>
      <c r="O1144" s="427" t="str">
        <f>IF(ISBLANK(INDEX('Policy Characteristics'!I:I,MATCH($C1144,'Policy Characteristics'!$C:$C,0))),"",INDEX('Policy Characteristics'!I:I,MATCH($C1144,'Policy Characteristics'!$C:$C,0)))</f>
        <v>weight</v>
      </c>
      <c r="P1144" s="427" t="str">
        <f>IF(ISBLANK(INDEX('Policy Characteristics'!J:J,MATCH($C1144,'Policy Characteristics'!$C:$C,0))),"",INDEX('Policy Characteristics'!J:J,MATCH($C1144,'Policy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27" t="str">
        <f>IF(ISBLANK(INDEX('Policy Characteristics'!K:K,MATCH($C1144,'Policy Characteristics'!$C:$C,0))),"",INDEX('Policy Characteristics'!K:K,MATCH($C1144,'Policy Characteristics'!$C:$C,0)))</f>
        <v>io-model.html</v>
      </c>
      <c r="R1144" s="427" t="str">
        <f>IF(ISBLANK(INDEX('Policy Characteristics'!L:L,MATCH($C1144,'Policy Characteristics'!$C:$C,0))),"",INDEX('Policy Characteristics'!L:L,MATCH($C1144,'Policy Characteristics'!$C:$C,0)))</f>
        <v/>
      </c>
    </row>
    <row r="1145" spans="1:18" x14ac:dyDescent="0.75">
      <c r="A1145" s="427" t="str">
        <f>IF(ISBLANK(INDEX('Policy Characteristics'!A:A,MATCH($C1145,'Policy Characteristics'!$C:$C,0))),"",INDEX('Policy Characteristics'!A:A,MATCH($C1145,'Policy Characteristics'!$C:$C,0)))</f>
        <v>Government Revenue Accounting</v>
      </c>
      <c r="B1145" s="427" t="str">
        <f>IF(ISBLANK(INDEX('Policy Characteristics'!B:B,MATCH($C1145,'Policy Characteristics'!$C:$C,0))),"",INDEX('Policy Characteristics'!B:B,MATCH($C1145,'Policy Characteristics'!$C:$C,0)))</f>
        <v>Distributed Solar Subsidy</v>
      </c>
      <c r="C1145" s="438" t="str">
        <f t="shared" ref="C1145:C1148" si="78">C$1144</f>
        <v>GRA for Distributed Solar Subsidy</v>
      </c>
      <c r="D1145" s="4" t="s">
        <v>3132</v>
      </c>
      <c r="F1145" s="4" t="s">
        <v>3160</v>
      </c>
      <c r="H1145" s="287">
        <v>571</v>
      </c>
      <c r="I1145" s="5" t="str">
        <f t="shared" ref="I1145:I1148" si="79">I$1144</f>
        <v>Yes</v>
      </c>
      <c r="J1145" s="429" t="str">
        <f>IF(ISBLANK(INDEX('Policy Characteristics'!D:D,MATCH($C1145,'Policy Characteristics'!$C:$C,0))),"",INDEX('Policy Characteristics'!D:D,MATCH($C1145,'Policy Characteristics'!$C:$C,0)))</f>
        <v/>
      </c>
      <c r="K1145" s="427" t="str">
        <f>IF(ISBLANK(INDEX('Policy Characteristics'!E:E,MATCH($C1145,'Policy Characteristics'!$C:$C,0))),"",INDEX('Policy Characteristics'!E:E,MATCH($C1145,'Policy Characteristics'!$C:$C,0)))</f>
        <v>GRA dist solar subsidy</v>
      </c>
      <c r="L1145" s="427">
        <f>IF(ISBLANK(INDEX('Policy Characteristics'!F:F,MATCH($C1145,'Policy Characteristics'!$C:$C,0))),"",INDEX('Policy Characteristics'!F:F,MATCH($C1145,'Policy Characteristics'!$C:$C,0)))</f>
        <v>0</v>
      </c>
      <c r="M1145" s="427">
        <f>IF(ISBLANK(INDEX('Policy Characteristics'!G:G,MATCH($C1145,'Policy Characteristics'!$C:$C,0))),"",INDEX('Policy Characteristics'!G:G,MATCH($C1145,'Policy Characteristics'!$C:$C,0)))</f>
        <v>10</v>
      </c>
      <c r="N1145" s="427">
        <f>IF(ISBLANK(INDEX('Policy Characteristics'!H:H,MATCH($C1145,'Policy Characteristics'!$C:$C,0))),"",INDEX('Policy Characteristics'!H:H,MATCH($C1145,'Policy Characteristics'!$C:$C,0)))</f>
        <v>1</v>
      </c>
      <c r="O1145" s="427" t="str">
        <f>IF(ISBLANK(INDEX('Policy Characteristics'!I:I,MATCH($C1145,'Policy Characteristics'!$C:$C,0))),"",INDEX('Policy Characteristics'!I:I,MATCH($C1145,'Policy Characteristics'!$C:$C,0)))</f>
        <v>weight</v>
      </c>
      <c r="P1145" s="427"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427" t="str">
        <f>IF(ISBLANK(INDEX('Policy Characteristics'!K:K,MATCH($C1145,'Policy Characteristics'!$C:$C,0))),"",INDEX('Policy Characteristics'!K:K,MATCH($C1145,'Policy Characteristics'!$C:$C,0)))</f>
        <v>io-model.html</v>
      </c>
      <c r="R1145" s="427" t="str">
        <f>IF(ISBLANK(INDEX('Policy Characteristics'!L:L,MATCH($C1145,'Policy Characteristics'!$C:$C,0))),"",INDEX('Policy Characteristics'!L:L,MATCH($C1145,'Policy Characteristics'!$C:$C,0)))</f>
        <v/>
      </c>
    </row>
    <row r="1146" spans="1:18" x14ac:dyDescent="0.75">
      <c r="A1146" s="427" t="str">
        <f>IF(ISBLANK(INDEX('Policy Characteristics'!A:A,MATCH($C1146,'Policy Characteristics'!$C:$C,0))),"",INDEX('Policy Characteristics'!A:A,MATCH($C1146,'Policy Characteristics'!$C:$C,0)))</f>
        <v>Government Revenue Accounting</v>
      </c>
      <c r="B1146" s="427" t="str">
        <f>IF(ISBLANK(INDEX('Policy Characteristics'!B:B,MATCH($C1146,'Policy Characteristics'!$C:$C,0))),"",INDEX('Policy Characteristics'!B:B,MATCH($C1146,'Policy Characteristics'!$C:$C,0)))</f>
        <v>Distributed Solar Subsidy</v>
      </c>
      <c r="C1146" s="438" t="str">
        <f t="shared" si="78"/>
        <v>GRA for Distributed Solar Subsidy</v>
      </c>
      <c r="D1146" s="4" t="s">
        <v>3133</v>
      </c>
      <c r="F1146" s="4" t="s">
        <v>3137</v>
      </c>
      <c r="H1146" s="287">
        <v>572</v>
      </c>
      <c r="I1146" s="5" t="str">
        <f t="shared" si="79"/>
        <v>Yes</v>
      </c>
      <c r="J1146" s="429" t="str">
        <f>IF(ISBLANK(INDEX('Policy Characteristics'!D:D,MATCH($C1146,'Policy Characteristics'!$C:$C,0))),"",INDEX('Policy Characteristics'!D:D,MATCH($C1146,'Policy Characteristics'!$C:$C,0)))</f>
        <v/>
      </c>
      <c r="K1146" s="427" t="str">
        <f>IF(ISBLANK(INDEX('Policy Characteristics'!E:E,MATCH($C1146,'Policy Characteristics'!$C:$C,0))),"",INDEX('Policy Characteristics'!E:E,MATCH($C1146,'Policy Characteristics'!$C:$C,0)))</f>
        <v>GRA dist solar subsidy</v>
      </c>
      <c r="L1146" s="427">
        <f>IF(ISBLANK(INDEX('Policy Characteristics'!F:F,MATCH($C1146,'Policy Characteristics'!$C:$C,0))),"",INDEX('Policy Characteristics'!F:F,MATCH($C1146,'Policy Characteristics'!$C:$C,0)))</f>
        <v>0</v>
      </c>
      <c r="M1146" s="427">
        <f>IF(ISBLANK(INDEX('Policy Characteristics'!G:G,MATCH($C1146,'Policy Characteristics'!$C:$C,0))),"",INDEX('Policy Characteristics'!G:G,MATCH($C1146,'Policy Characteristics'!$C:$C,0)))</f>
        <v>10</v>
      </c>
      <c r="N1146" s="427">
        <f>IF(ISBLANK(INDEX('Policy Characteristics'!H:H,MATCH($C1146,'Policy Characteristics'!$C:$C,0))),"",INDEX('Policy Characteristics'!H:H,MATCH($C1146,'Policy Characteristics'!$C:$C,0)))</f>
        <v>1</v>
      </c>
      <c r="O1146" s="427" t="str">
        <f>IF(ISBLANK(INDEX('Policy Characteristics'!I:I,MATCH($C1146,'Policy Characteristics'!$C:$C,0))),"",INDEX('Policy Characteristics'!I:I,MATCH($C1146,'Policy Characteristics'!$C:$C,0)))</f>
        <v>weight</v>
      </c>
      <c r="P1146" s="427"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427" t="str">
        <f>IF(ISBLANK(INDEX('Policy Characteristics'!K:K,MATCH($C1146,'Policy Characteristics'!$C:$C,0))),"",INDEX('Policy Characteristics'!K:K,MATCH($C1146,'Policy Characteristics'!$C:$C,0)))</f>
        <v>io-model.html</v>
      </c>
      <c r="R1146" s="427" t="str">
        <f>IF(ISBLANK(INDEX('Policy Characteristics'!L:L,MATCH($C1146,'Policy Characteristics'!$C:$C,0))),"",INDEX('Policy Characteristics'!L:L,MATCH($C1146,'Policy Characteristics'!$C:$C,0)))</f>
        <v/>
      </c>
    </row>
    <row r="1147" spans="1:18" x14ac:dyDescent="0.75">
      <c r="A1147" s="427" t="str">
        <f>IF(ISBLANK(INDEX('Policy Characteristics'!A:A,MATCH($C1147,'Policy Characteristics'!$C:$C,0))),"",INDEX('Policy Characteristics'!A:A,MATCH($C1147,'Policy Characteristics'!$C:$C,0)))</f>
        <v>Government Revenue Accounting</v>
      </c>
      <c r="B1147" s="427" t="str">
        <f>IF(ISBLANK(INDEX('Policy Characteristics'!B:B,MATCH($C1147,'Policy Characteristics'!$C:$C,0))),"",INDEX('Policy Characteristics'!B:B,MATCH($C1147,'Policy Characteristics'!$C:$C,0)))</f>
        <v>Distributed Solar Subsidy</v>
      </c>
      <c r="C1147" s="438" t="str">
        <f t="shared" si="78"/>
        <v>GRA for Distributed Solar Subsidy</v>
      </c>
      <c r="D1147" s="4" t="s">
        <v>3134</v>
      </c>
      <c r="F1147" s="4" t="s">
        <v>3138</v>
      </c>
      <c r="H1147" s="287">
        <v>573</v>
      </c>
      <c r="I1147" s="5" t="str">
        <f t="shared" si="79"/>
        <v>Yes</v>
      </c>
      <c r="J1147" s="429" t="str">
        <f>IF(ISBLANK(INDEX('Policy Characteristics'!D:D,MATCH($C1147,'Policy Characteristics'!$C:$C,0))),"",INDEX('Policy Characteristics'!D:D,MATCH($C1147,'Policy Characteristics'!$C:$C,0)))</f>
        <v/>
      </c>
      <c r="K1147" s="427" t="str">
        <f>IF(ISBLANK(INDEX('Policy Characteristics'!E:E,MATCH($C1147,'Policy Characteristics'!$C:$C,0))),"",INDEX('Policy Characteristics'!E:E,MATCH($C1147,'Policy Characteristics'!$C:$C,0)))</f>
        <v>GRA dist solar subsidy</v>
      </c>
      <c r="L1147" s="427">
        <f>IF(ISBLANK(INDEX('Policy Characteristics'!F:F,MATCH($C1147,'Policy Characteristics'!$C:$C,0))),"",INDEX('Policy Characteristics'!F:F,MATCH($C1147,'Policy Characteristics'!$C:$C,0)))</f>
        <v>0</v>
      </c>
      <c r="M1147" s="427">
        <f>IF(ISBLANK(INDEX('Policy Characteristics'!G:G,MATCH($C1147,'Policy Characteristics'!$C:$C,0))),"",INDEX('Policy Characteristics'!G:G,MATCH($C1147,'Policy Characteristics'!$C:$C,0)))</f>
        <v>10</v>
      </c>
      <c r="N1147" s="427">
        <f>IF(ISBLANK(INDEX('Policy Characteristics'!H:H,MATCH($C1147,'Policy Characteristics'!$C:$C,0))),"",INDEX('Policy Characteristics'!H:H,MATCH($C1147,'Policy Characteristics'!$C:$C,0)))</f>
        <v>1</v>
      </c>
      <c r="O1147" s="427" t="str">
        <f>IF(ISBLANK(INDEX('Policy Characteristics'!I:I,MATCH($C1147,'Policy Characteristics'!$C:$C,0))),"",INDEX('Policy Characteristics'!I:I,MATCH($C1147,'Policy Characteristics'!$C:$C,0)))</f>
        <v>weight</v>
      </c>
      <c r="P1147" s="427"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427" t="str">
        <f>IF(ISBLANK(INDEX('Policy Characteristics'!K:K,MATCH($C1147,'Policy Characteristics'!$C:$C,0))),"",INDEX('Policy Characteristics'!K:K,MATCH($C1147,'Policy Characteristics'!$C:$C,0)))</f>
        <v>io-model.html</v>
      </c>
      <c r="R1147" s="427" t="str">
        <f>IF(ISBLANK(INDEX('Policy Characteristics'!L:L,MATCH($C1147,'Policy Characteristics'!$C:$C,0))),"",INDEX('Policy Characteristics'!L:L,MATCH($C1147,'Policy Characteristics'!$C:$C,0)))</f>
        <v/>
      </c>
    </row>
    <row r="1148" spans="1:18" x14ac:dyDescent="0.75">
      <c r="A1148" s="427" t="str">
        <f>IF(ISBLANK(INDEX('Policy Characteristics'!A:A,MATCH($C1148,'Policy Characteristics'!$C:$C,0))),"",INDEX('Policy Characteristics'!A:A,MATCH($C1148,'Policy Characteristics'!$C:$C,0)))</f>
        <v>Government Revenue Accounting</v>
      </c>
      <c r="B1148" s="427" t="str">
        <f>IF(ISBLANK(INDEX('Policy Characteristics'!B:B,MATCH($C1148,'Policy Characteristics'!$C:$C,0))),"",INDEX('Policy Characteristics'!B:B,MATCH($C1148,'Policy Characteristics'!$C:$C,0)))</f>
        <v>Distributed Solar Subsidy</v>
      </c>
      <c r="C1148" s="438" t="str">
        <f t="shared" si="78"/>
        <v>GRA for Distributed Solar Subsidy</v>
      </c>
      <c r="D1148" s="4" t="s">
        <v>3135</v>
      </c>
      <c r="F1148" s="4" t="s">
        <v>3139</v>
      </c>
      <c r="H1148" s="287">
        <v>574</v>
      </c>
      <c r="I1148" s="5" t="str">
        <f t="shared" si="79"/>
        <v>Yes</v>
      </c>
      <c r="J1148" s="429" t="str">
        <f>IF(ISBLANK(INDEX('Policy Characteristics'!D:D,MATCH($C1148,'Policy Characteristics'!$C:$C,0))),"",INDEX('Policy Characteristics'!D:D,MATCH($C1148,'Policy Characteristics'!$C:$C,0)))</f>
        <v/>
      </c>
      <c r="K1148" s="427" t="str">
        <f>IF(ISBLANK(INDEX('Policy Characteristics'!E:E,MATCH($C1148,'Policy Characteristics'!$C:$C,0))),"",INDEX('Policy Characteristics'!E:E,MATCH($C1148,'Policy Characteristics'!$C:$C,0)))</f>
        <v>GRA dist solar subsidy</v>
      </c>
      <c r="L1148" s="427">
        <f>IF(ISBLANK(INDEX('Policy Characteristics'!F:F,MATCH($C1148,'Policy Characteristics'!$C:$C,0))),"",INDEX('Policy Characteristics'!F:F,MATCH($C1148,'Policy Characteristics'!$C:$C,0)))</f>
        <v>0</v>
      </c>
      <c r="M1148" s="427">
        <f>IF(ISBLANK(INDEX('Policy Characteristics'!G:G,MATCH($C1148,'Policy Characteristics'!$C:$C,0))),"",INDEX('Policy Characteristics'!G:G,MATCH($C1148,'Policy Characteristics'!$C:$C,0)))</f>
        <v>10</v>
      </c>
      <c r="N1148" s="427">
        <f>IF(ISBLANK(INDEX('Policy Characteristics'!H:H,MATCH($C1148,'Policy Characteristics'!$C:$C,0))),"",INDEX('Policy Characteristics'!H:H,MATCH($C1148,'Policy Characteristics'!$C:$C,0)))</f>
        <v>1</v>
      </c>
      <c r="O1148" s="427" t="str">
        <f>IF(ISBLANK(INDEX('Policy Characteristics'!I:I,MATCH($C1148,'Policy Characteristics'!$C:$C,0))),"",INDEX('Policy Characteristics'!I:I,MATCH($C1148,'Policy Characteristics'!$C:$C,0)))</f>
        <v>weight</v>
      </c>
      <c r="P1148" s="427"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427" t="str">
        <f>IF(ISBLANK(INDEX('Policy Characteristics'!K:K,MATCH($C1148,'Policy Characteristics'!$C:$C,0))),"",INDEX('Policy Characteristics'!K:K,MATCH($C1148,'Policy Characteristics'!$C:$C,0)))</f>
        <v>io-model.html</v>
      </c>
      <c r="R1148" s="427" t="str">
        <f>IF(ISBLANK(INDEX('Policy Characteristics'!L:L,MATCH($C1148,'Policy Characteristics'!$C:$C,0))),"",INDEX('Policy Characteristics'!L:L,MATCH($C1148,'Policy Characteristics'!$C:$C,0)))</f>
        <v/>
      </c>
    </row>
    <row r="1149" spans="1:18" x14ac:dyDescent="0.75">
      <c r="A1149" s="427" t="str">
        <f>IF(ISBLANK(INDEX('Policy Characteristics'!A:A,MATCH($C1149,'Policy Characteristics'!$C:$C,0))),"",INDEX('Policy Characteristics'!A:A,MATCH($C1149,'Policy Characteristics'!$C:$C,0)))</f>
        <v>Government Revenue Accounting</v>
      </c>
      <c r="B1149" s="427" t="str">
        <f>IF(ISBLANK(INDEX('Policy Characteristics'!B:B,MATCH($C1149,'Policy Characteristics'!$C:$C,0))),"",INDEX('Policy Characteristics'!B:B,MATCH($C1149,'Policy Characteristics'!$C:$C,0)))</f>
        <v>Fuel Subsidy</v>
      </c>
      <c r="C1149" s="437" t="s">
        <v>3128</v>
      </c>
      <c r="D1149" s="4" t="s">
        <v>3131</v>
      </c>
      <c r="F1149" s="4" t="s">
        <v>3136</v>
      </c>
      <c r="H1149" s="287">
        <v>575</v>
      </c>
      <c r="I1149" s="4" t="s">
        <v>45</v>
      </c>
      <c r="J1149" s="429" t="str">
        <f>IF(ISBLANK(INDEX('Policy Characteristics'!D:D,MATCH($C1149,'Policy Characteristics'!$C:$C,0))),"",INDEX('Policy Characteristics'!D:D,MATCH($C1149,'Policy Characteristics'!$C:$C,0)))</f>
        <v/>
      </c>
      <c r="K1149" s="427" t="str">
        <f>IF(ISBLANK(INDEX('Policy Characteristics'!E:E,MATCH($C1149,'Policy Characteristics'!$C:$C,0))),"",INDEX('Policy Characteristics'!E:E,MATCH($C1149,'Policy Characteristics'!$C:$C,0)))</f>
        <v>GRA fuel subsidy</v>
      </c>
      <c r="L1149" s="427">
        <f>IF(ISBLANK(INDEX('Policy Characteristics'!F:F,MATCH($C1149,'Policy Characteristics'!$C:$C,0))),"",INDEX('Policy Characteristics'!F:F,MATCH($C1149,'Policy Characteristics'!$C:$C,0)))</f>
        <v>0</v>
      </c>
      <c r="M1149" s="427">
        <f>IF(ISBLANK(INDEX('Policy Characteristics'!G:G,MATCH($C1149,'Policy Characteristics'!$C:$C,0))),"",INDEX('Policy Characteristics'!G:G,MATCH($C1149,'Policy Characteristics'!$C:$C,0)))</f>
        <v>10</v>
      </c>
      <c r="N1149" s="427">
        <f>IF(ISBLANK(INDEX('Policy Characteristics'!H:H,MATCH($C1149,'Policy Characteristics'!$C:$C,0))),"",INDEX('Policy Characteristics'!H:H,MATCH($C1149,'Policy Characteristics'!$C:$C,0)))</f>
        <v>1</v>
      </c>
      <c r="O1149" s="427" t="str">
        <f>IF(ISBLANK(INDEX('Policy Characteristics'!I:I,MATCH($C1149,'Policy Characteristics'!$C:$C,0))),"",INDEX('Policy Characteristics'!I:I,MATCH($C1149,'Policy Characteristics'!$C:$C,0)))</f>
        <v>weight</v>
      </c>
      <c r="P1149" s="427"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27" t="str">
        <f>IF(ISBLANK(INDEX('Policy Characteristics'!K:K,MATCH($C1149,'Policy Characteristics'!$C:$C,0))),"",INDEX('Policy Characteristics'!K:K,MATCH($C1149,'Policy Characteristics'!$C:$C,0)))</f>
        <v>io-model.html</v>
      </c>
      <c r="R1149" s="427" t="str">
        <f>IF(ISBLANK(INDEX('Policy Characteristics'!L:L,MATCH($C1149,'Policy Characteristics'!$C:$C,0))),"",INDEX('Policy Characteristics'!L:L,MATCH($C1149,'Policy Characteristics'!$C:$C,0)))</f>
        <v/>
      </c>
    </row>
    <row r="1150" spans="1:18" x14ac:dyDescent="0.75">
      <c r="A1150" s="427" t="str">
        <f>IF(ISBLANK(INDEX('Policy Characteristics'!A:A,MATCH($C1150,'Policy Characteristics'!$C:$C,0))),"",INDEX('Policy Characteristics'!A:A,MATCH($C1150,'Policy Characteristics'!$C:$C,0)))</f>
        <v>Government Revenue Accounting</v>
      </c>
      <c r="B1150" s="427" t="str">
        <f>IF(ISBLANK(INDEX('Policy Characteristics'!B:B,MATCH($C1150,'Policy Characteristics'!$C:$C,0))),"",INDEX('Policy Characteristics'!B:B,MATCH($C1150,'Policy Characteristics'!$C:$C,0)))</f>
        <v>Fuel Subsidy</v>
      </c>
      <c r="C1150" s="438" t="str">
        <f t="shared" ref="C1150:C1153" si="80">C$1149</f>
        <v>GRA for Fuel Subsidies</v>
      </c>
      <c r="D1150" s="4" t="s">
        <v>3132</v>
      </c>
      <c r="F1150" s="4" t="s">
        <v>3160</v>
      </c>
      <c r="H1150" s="287">
        <v>576</v>
      </c>
      <c r="I1150" s="5" t="str">
        <f t="shared" ref="I1150:I1153" si="81">I$1149</f>
        <v>Yes</v>
      </c>
      <c r="J1150" s="429" t="str">
        <f>IF(ISBLANK(INDEX('Policy Characteristics'!D:D,MATCH($C1150,'Policy Characteristics'!$C:$C,0))),"",INDEX('Policy Characteristics'!D:D,MATCH($C1150,'Policy Characteristics'!$C:$C,0)))</f>
        <v/>
      </c>
      <c r="K1150" s="427" t="str">
        <f>IF(ISBLANK(INDEX('Policy Characteristics'!E:E,MATCH($C1150,'Policy Characteristics'!$C:$C,0))),"",INDEX('Policy Characteristics'!E:E,MATCH($C1150,'Policy Characteristics'!$C:$C,0)))</f>
        <v>GRA fuel subsidy</v>
      </c>
      <c r="L1150" s="427">
        <f>IF(ISBLANK(INDEX('Policy Characteristics'!F:F,MATCH($C1150,'Policy Characteristics'!$C:$C,0))),"",INDEX('Policy Characteristics'!F:F,MATCH($C1150,'Policy Characteristics'!$C:$C,0)))</f>
        <v>0</v>
      </c>
      <c r="M1150" s="427">
        <f>IF(ISBLANK(INDEX('Policy Characteristics'!G:G,MATCH($C1150,'Policy Characteristics'!$C:$C,0))),"",INDEX('Policy Characteristics'!G:G,MATCH($C1150,'Policy Characteristics'!$C:$C,0)))</f>
        <v>10</v>
      </c>
      <c r="N1150" s="427">
        <f>IF(ISBLANK(INDEX('Policy Characteristics'!H:H,MATCH($C1150,'Policy Characteristics'!$C:$C,0))),"",INDEX('Policy Characteristics'!H:H,MATCH($C1150,'Policy Characteristics'!$C:$C,0)))</f>
        <v>1</v>
      </c>
      <c r="O1150" s="427" t="str">
        <f>IF(ISBLANK(INDEX('Policy Characteristics'!I:I,MATCH($C1150,'Policy Characteristics'!$C:$C,0))),"",INDEX('Policy Characteristics'!I:I,MATCH($C1150,'Policy Characteristics'!$C:$C,0)))</f>
        <v>weight</v>
      </c>
      <c r="P1150" s="427"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427" t="str">
        <f>IF(ISBLANK(INDEX('Policy Characteristics'!K:K,MATCH($C1150,'Policy Characteristics'!$C:$C,0))),"",INDEX('Policy Characteristics'!K:K,MATCH($C1150,'Policy Characteristics'!$C:$C,0)))</f>
        <v>io-model.html</v>
      </c>
      <c r="R1150" s="427" t="str">
        <f>IF(ISBLANK(INDEX('Policy Characteristics'!L:L,MATCH($C1150,'Policy Characteristics'!$C:$C,0))),"",INDEX('Policy Characteristics'!L:L,MATCH($C1150,'Policy Characteristics'!$C:$C,0)))</f>
        <v/>
      </c>
    </row>
    <row r="1151" spans="1:18" x14ac:dyDescent="0.75">
      <c r="A1151" s="427" t="str">
        <f>IF(ISBLANK(INDEX('Policy Characteristics'!A:A,MATCH($C1151,'Policy Characteristics'!$C:$C,0))),"",INDEX('Policy Characteristics'!A:A,MATCH($C1151,'Policy Characteristics'!$C:$C,0)))</f>
        <v>Government Revenue Accounting</v>
      </c>
      <c r="B1151" s="427" t="str">
        <f>IF(ISBLANK(INDEX('Policy Characteristics'!B:B,MATCH($C1151,'Policy Characteristics'!$C:$C,0))),"",INDEX('Policy Characteristics'!B:B,MATCH($C1151,'Policy Characteristics'!$C:$C,0)))</f>
        <v>Fuel Subsidy</v>
      </c>
      <c r="C1151" s="438" t="str">
        <f t="shared" si="80"/>
        <v>GRA for Fuel Subsidies</v>
      </c>
      <c r="D1151" s="4" t="s">
        <v>3133</v>
      </c>
      <c r="F1151" s="4" t="s">
        <v>3137</v>
      </c>
      <c r="H1151" s="287">
        <v>577</v>
      </c>
      <c r="I1151" s="5" t="str">
        <f t="shared" si="81"/>
        <v>Yes</v>
      </c>
      <c r="J1151" s="429" t="str">
        <f>IF(ISBLANK(INDEX('Policy Characteristics'!D:D,MATCH($C1151,'Policy Characteristics'!$C:$C,0))),"",INDEX('Policy Characteristics'!D:D,MATCH($C1151,'Policy Characteristics'!$C:$C,0)))</f>
        <v/>
      </c>
      <c r="K1151" s="427" t="str">
        <f>IF(ISBLANK(INDEX('Policy Characteristics'!E:E,MATCH($C1151,'Policy Characteristics'!$C:$C,0))),"",INDEX('Policy Characteristics'!E:E,MATCH($C1151,'Policy Characteristics'!$C:$C,0)))</f>
        <v>GRA fuel subsidy</v>
      </c>
      <c r="L1151" s="427">
        <f>IF(ISBLANK(INDEX('Policy Characteristics'!F:F,MATCH($C1151,'Policy Characteristics'!$C:$C,0))),"",INDEX('Policy Characteristics'!F:F,MATCH($C1151,'Policy Characteristics'!$C:$C,0)))</f>
        <v>0</v>
      </c>
      <c r="M1151" s="427">
        <f>IF(ISBLANK(INDEX('Policy Characteristics'!G:G,MATCH($C1151,'Policy Characteristics'!$C:$C,0))),"",INDEX('Policy Characteristics'!G:G,MATCH($C1151,'Policy Characteristics'!$C:$C,0)))</f>
        <v>10</v>
      </c>
      <c r="N1151" s="427">
        <f>IF(ISBLANK(INDEX('Policy Characteristics'!H:H,MATCH($C1151,'Policy Characteristics'!$C:$C,0))),"",INDEX('Policy Characteristics'!H:H,MATCH($C1151,'Policy Characteristics'!$C:$C,0)))</f>
        <v>1</v>
      </c>
      <c r="O1151" s="427" t="str">
        <f>IF(ISBLANK(INDEX('Policy Characteristics'!I:I,MATCH($C1151,'Policy Characteristics'!$C:$C,0))),"",INDEX('Policy Characteristics'!I:I,MATCH($C1151,'Policy Characteristics'!$C:$C,0)))</f>
        <v>weight</v>
      </c>
      <c r="P1151" s="427"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427" t="str">
        <f>IF(ISBLANK(INDEX('Policy Characteristics'!K:K,MATCH($C1151,'Policy Characteristics'!$C:$C,0))),"",INDEX('Policy Characteristics'!K:K,MATCH($C1151,'Policy Characteristics'!$C:$C,0)))</f>
        <v>io-model.html</v>
      </c>
      <c r="R1151" s="427" t="str">
        <f>IF(ISBLANK(INDEX('Policy Characteristics'!L:L,MATCH($C1151,'Policy Characteristics'!$C:$C,0))),"",INDEX('Policy Characteristics'!L:L,MATCH($C1151,'Policy Characteristics'!$C:$C,0)))</f>
        <v/>
      </c>
    </row>
    <row r="1152" spans="1:18" x14ac:dyDescent="0.75">
      <c r="A1152" s="427" t="str">
        <f>IF(ISBLANK(INDEX('Policy Characteristics'!A:A,MATCH($C1152,'Policy Characteristics'!$C:$C,0))),"",INDEX('Policy Characteristics'!A:A,MATCH($C1152,'Policy Characteristics'!$C:$C,0)))</f>
        <v>Government Revenue Accounting</v>
      </c>
      <c r="B1152" s="427" t="str">
        <f>IF(ISBLANK(INDEX('Policy Characteristics'!B:B,MATCH($C1152,'Policy Characteristics'!$C:$C,0))),"",INDEX('Policy Characteristics'!B:B,MATCH($C1152,'Policy Characteristics'!$C:$C,0)))</f>
        <v>Fuel Subsidy</v>
      </c>
      <c r="C1152" s="438" t="str">
        <f t="shared" si="80"/>
        <v>GRA for Fuel Subsidies</v>
      </c>
      <c r="D1152" s="4" t="s">
        <v>3134</v>
      </c>
      <c r="F1152" s="4" t="s">
        <v>3138</v>
      </c>
      <c r="H1152" s="287">
        <v>578</v>
      </c>
      <c r="I1152" s="5" t="str">
        <f t="shared" si="81"/>
        <v>Yes</v>
      </c>
      <c r="J1152" s="429" t="str">
        <f>IF(ISBLANK(INDEX('Policy Characteristics'!D:D,MATCH($C1152,'Policy Characteristics'!$C:$C,0))),"",INDEX('Policy Characteristics'!D:D,MATCH($C1152,'Policy Characteristics'!$C:$C,0)))</f>
        <v/>
      </c>
      <c r="K1152" s="427" t="str">
        <f>IF(ISBLANK(INDEX('Policy Characteristics'!E:E,MATCH($C1152,'Policy Characteristics'!$C:$C,0))),"",INDEX('Policy Characteristics'!E:E,MATCH($C1152,'Policy Characteristics'!$C:$C,0)))</f>
        <v>GRA fuel subsidy</v>
      </c>
      <c r="L1152" s="427">
        <f>IF(ISBLANK(INDEX('Policy Characteristics'!F:F,MATCH($C1152,'Policy Characteristics'!$C:$C,0))),"",INDEX('Policy Characteristics'!F:F,MATCH($C1152,'Policy Characteristics'!$C:$C,0)))</f>
        <v>0</v>
      </c>
      <c r="M1152" s="427">
        <f>IF(ISBLANK(INDEX('Policy Characteristics'!G:G,MATCH($C1152,'Policy Characteristics'!$C:$C,0))),"",INDEX('Policy Characteristics'!G:G,MATCH($C1152,'Policy Characteristics'!$C:$C,0)))</f>
        <v>10</v>
      </c>
      <c r="N1152" s="427">
        <f>IF(ISBLANK(INDEX('Policy Characteristics'!H:H,MATCH($C1152,'Policy Characteristics'!$C:$C,0))),"",INDEX('Policy Characteristics'!H:H,MATCH($C1152,'Policy Characteristics'!$C:$C,0)))</f>
        <v>1</v>
      </c>
      <c r="O1152" s="427" t="str">
        <f>IF(ISBLANK(INDEX('Policy Characteristics'!I:I,MATCH($C1152,'Policy Characteristics'!$C:$C,0))),"",INDEX('Policy Characteristics'!I:I,MATCH($C1152,'Policy Characteristics'!$C:$C,0)))</f>
        <v>weight</v>
      </c>
      <c r="P1152" s="427"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427" t="str">
        <f>IF(ISBLANK(INDEX('Policy Characteristics'!K:K,MATCH($C1152,'Policy Characteristics'!$C:$C,0))),"",INDEX('Policy Characteristics'!K:K,MATCH($C1152,'Policy Characteristics'!$C:$C,0)))</f>
        <v>io-model.html</v>
      </c>
      <c r="R1152" s="427" t="str">
        <f>IF(ISBLANK(INDEX('Policy Characteristics'!L:L,MATCH($C1152,'Policy Characteristics'!$C:$C,0))),"",INDEX('Policy Characteristics'!L:L,MATCH($C1152,'Policy Characteristics'!$C:$C,0)))</f>
        <v/>
      </c>
    </row>
    <row r="1153" spans="1:18" x14ac:dyDescent="0.75">
      <c r="A1153" s="427" t="str">
        <f>IF(ISBLANK(INDEX('Policy Characteristics'!A:A,MATCH($C1153,'Policy Characteristics'!$C:$C,0))),"",INDEX('Policy Characteristics'!A:A,MATCH($C1153,'Policy Characteristics'!$C:$C,0)))</f>
        <v>Government Revenue Accounting</v>
      </c>
      <c r="B1153" s="427" t="str">
        <f>IF(ISBLANK(INDEX('Policy Characteristics'!B:B,MATCH($C1153,'Policy Characteristics'!$C:$C,0))),"",INDEX('Policy Characteristics'!B:B,MATCH($C1153,'Policy Characteristics'!$C:$C,0)))</f>
        <v>Fuel Subsidy</v>
      </c>
      <c r="C1153" s="438" t="str">
        <f t="shared" si="80"/>
        <v>GRA for Fuel Subsidies</v>
      </c>
      <c r="D1153" s="4" t="s">
        <v>3135</v>
      </c>
      <c r="F1153" s="4" t="s">
        <v>3139</v>
      </c>
      <c r="H1153" s="287">
        <v>579</v>
      </c>
      <c r="I1153" s="5" t="str">
        <f t="shared" si="81"/>
        <v>Yes</v>
      </c>
      <c r="J1153" s="429" t="str">
        <f>IF(ISBLANK(INDEX('Policy Characteristics'!D:D,MATCH($C1153,'Policy Characteristics'!$C:$C,0))),"",INDEX('Policy Characteristics'!D:D,MATCH($C1153,'Policy Characteristics'!$C:$C,0)))</f>
        <v/>
      </c>
      <c r="K1153" s="427" t="str">
        <f>IF(ISBLANK(INDEX('Policy Characteristics'!E:E,MATCH($C1153,'Policy Characteristics'!$C:$C,0))),"",INDEX('Policy Characteristics'!E:E,MATCH($C1153,'Policy Characteristics'!$C:$C,0)))</f>
        <v>GRA fuel subsidy</v>
      </c>
      <c r="L1153" s="427">
        <f>IF(ISBLANK(INDEX('Policy Characteristics'!F:F,MATCH($C1153,'Policy Characteristics'!$C:$C,0))),"",INDEX('Policy Characteristics'!F:F,MATCH($C1153,'Policy Characteristics'!$C:$C,0)))</f>
        <v>0</v>
      </c>
      <c r="M1153" s="427">
        <f>IF(ISBLANK(INDEX('Policy Characteristics'!G:G,MATCH($C1153,'Policy Characteristics'!$C:$C,0))),"",INDEX('Policy Characteristics'!G:G,MATCH($C1153,'Policy Characteristics'!$C:$C,0)))</f>
        <v>10</v>
      </c>
      <c r="N1153" s="427">
        <f>IF(ISBLANK(INDEX('Policy Characteristics'!H:H,MATCH($C1153,'Policy Characteristics'!$C:$C,0))),"",INDEX('Policy Characteristics'!H:H,MATCH($C1153,'Policy Characteristics'!$C:$C,0)))</f>
        <v>1</v>
      </c>
      <c r="O1153" s="427" t="str">
        <f>IF(ISBLANK(INDEX('Policy Characteristics'!I:I,MATCH($C1153,'Policy Characteristics'!$C:$C,0))),"",INDEX('Policy Characteristics'!I:I,MATCH($C1153,'Policy Characteristics'!$C:$C,0)))</f>
        <v>weight</v>
      </c>
      <c r="P1153" s="427"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427" t="str">
        <f>IF(ISBLANK(INDEX('Policy Characteristics'!K:K,MATCH($C1153,'Policy Characteristics'!$C:$C,0))),"",INDEX('Policy Characteristics'!K:K,MATCH($C1153,'Policy Characteristics'!$C:$C,0)))</f>
        <v>io-model.html</v>
      </c>
      <c r="R1153" s="427" t="str">
        <f>IF(ISBLANK(INDEX('Policy Characteristics'!L:L,MATCH($C1153,'Policy Characteristics'!$C:$C,0))),"",INDEX('Policy Characteristics'!L:L,MATCH($C1153,'Policy Characteristics'!$C:$C,0)))</f>
        <v/>
      </c>
    </row>
    <row r="1154" spans="1:18" x14ac:dyDescent="0.75">
      <c r="A1154" s="427" t="str">
        <f>IF(ISBLANK(INDEX('Policy Characteristics'!A:A,MATCH($C1154,'Policy Characteristics'!$C:$C,0))),"",INDEX('Policy Characteristics'!A:A,MATCH($C1154,'Policy Characteristics'!$C:$C,0)))</f>
        <v>Government Revenue Accounting</v>
      </c>
      <c r="B1154" s="427" t="str">
        <f>IF(ISBLANK(INDEX('Policy Characteristics'!B:B,MATCH($C1154,'Policy Characteristics'!$C:$C,0))),"",INDEX('Policy Characteristics'!B:B,MATCH($C1154,'Policy Characteristics'!$C:$C,0)))</f>
        <v>National Debt Interest</v>
      </c>
      <c r="C1154" s="437" t="s">
        <v>3129</v>
      </c>
      <c r="D1154" s="4" t="s">
        <v>3131</v>
      </c>
      <c r="F1154" s="4" t="s">
        <v>3136</v>
      </c>
      <c r="H1154" s="287">
        <v>580</v>
      </c>
      <c r="I1154" s="4" t="s">
        <v>45</v>
      </c>
      <c r="J1154" s="429" t="str">
        <f>IF(ISBLANK(INDEX('Policy Characteristics'!D:D,MATCH($C1154,'Policy Characteristics'!$C:$C,0))),"",INDEX('Policy Characteristics'!D:D,MATCH($C1154,'Policy Characteristics'!$C:$C,0)))</f>
        <v/>
      </c>
      <c r="K1154" s="427" t="str">
        <f>IF(ISBLANK(INDEX('Policy Characteristics'!E:E,MATCH($C1154,'Policy Characteristics'!$C:$C,0))),"",INDEX('Policy Characteristics'!E:E,MATCH($C1154,'Policy Characteristics'!$C:$C,0)))</f>
        <v>GRA national debt interest</v>
      </c>
      <c r="L1154" s="427">
        <f>IF(ISBLANK(INDEX('Policy Characteristics'!F:F,MATCH($C1154,'Policy Characteristics'!$C:$C,0))),"",INDEX('Policy Characteristics'!F:F,MATCH($C1154,'Policy Characteristics'!$C:$C,0)))</f>
        <v>0</v>
      </c>
      <c r="M1154" s="427">
        <f>IF(ISBLANK(INDEX('Policy Characteristics'!G:G,MATCH($C1154,'Policy Characteristics'!$C:$C,0))),"",INDEX('Policy Characteristics'!G:G,MATCH($C1154,'Policy Characteristics'!$C:$C,0)))</f>
        <v>10</v>
      </c>
      <c r="N1154" s="427">
        <f>IF(ISBLANK(INDEX('Policy Characteristics'!H:H,MATCH($C1154,'Policy Characteristics'!$C:$C,0))),"",INDEX('Policy Characteristics'!H:H,MATCH($C1154,'Policy Characteristics'!$C:$C,0)))</f>
        <v>1</v>
      </c>
      <c r="O1154" s="427" t="str">
        <f>IF(ISBLANK(INDEX('Policy Characteristics'!I:I,MATCH($C1154,'Policy Characteristics'!$C:$C,0))),"",INDEX('Policy Characteristics'!I:I,MATCH($C1154,'Policy Characteristics'!$C:$C,0)))</f>
        <v>weight</v>
      </c>
      <c r="P1154" s="427"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27" t="str">
        <f>IF(ISBLANK(INDEX('Policy Characteristics'!K:K,MATCH($C1154,'Policy Characteristics'!$C:$C,0))),"",INDEX('Policy Characteristics'!K:K,MATCH($C1154,'Policy Characteristics'!$C:$C,0)))</f>
        <v>io-model.html</v>
      </c>
      <c r="R1154" s="427" t="str">
        <f>IF(ISBLANK(INDEX('Policy Characteristics'!L:L,MATCH($C1154,'Policy Characteristics'!$C:$C,0))),"",INDEX('Policy Characteristics'!L:L,MATCH($C1154,'Policy Characteristics'!$C:$C,0)))</f>
        <v/>
      </c>
    </row>
    <row r="1155" spans="1:18" x14ac:dyDescent="0.75">
      <c r="A1155" s="427" t="str">
        <f>IF(ISBLANK(INDEX('Policy Characteristics'!A:A,MATCH($C1155,'Policy Characteristics'!$C:$C,0))),"",INDEX('Policy Characteristics'!A:A,MATCH($C1155,'Policy Characteristics'!$C:$C,0)))</f>
        <v>Government Revenue Accounting</v>
      </c>
      <c r="B1155" s="427" t="str">
        <f>IF(ISBLANK(INDEX('Policy Characteristics'!B:B,MATCH($C1155,'Policy Characteristics'!$C:$C,0))),"",INDEX('Policy Characteristics'!B:B,MATCH($C1155,'Policy Characteristics'!$C:$C,0)))</f>
        <v>National Debt Interest</v>
      </c>
      <c r="C1155" s="438" t="str">
        <f t="shared" ref="C1155:C1158" si="82">C$1154</f>
        <v>GRA for National Debt Interest</v>
      </c>
      <c r="D1155" s="4" t="s">
        <v>3132</v>
      </c>
      <c r="F1155" s="4" t="s">
        <v>3160</v>
      </c>
      <c r="H1155" s="287">
        <v>581</v>
      </c>
      <c r="I1155" s="5" t="str">
        <f t="shared" ref="I1155:I1158" si="83">I$1154</f>
        <v>Yes</v>
      </c>
      <c r="J1155" s="429" t="str">
        <f>IF(ISBLANK(INDEX('Policy Characteristics'!D:D,MATCH($C1155,'Policy Characteristics'!$C:$C,0))),"",INDEX('Policy Characteristics'!D:D,MATCH($C1155,'Policy Characteristics'!$C:$C,0)))</f>
        <v/>
      </c>
      <c r="K1155" s="427" t="str">
        <f>IF(ISBLANK(INDEX('Policy Characteristics'!E:E,MATCH($C1155,'Policy Characteristics'!$C:$C,0))),"",INDEX('Policy Characteristics'!E:E,MATCH($C1155,'Policy Characteristics'!$C:$C,0)))</f>
        <v>GRA national debt interest</v>
      </c>
      <c r="L1155" s="427">
        <f>IF(ISBLANK(INDEX('Policy Characteristics'!F:F,MATCH($C1155,'Policy Characteristics'!$C:$C,0))),"",INDEX('Policy Characteristics'!F:F,MATCH($C1155,'Policy Characteristics'!$C:$C,0)))</f>
        <v>0</v>
      </c>
      <c r="M1155" s="427">
        <f>IF(ISBLANK(INDEX('Policy Characteristics'!G:G,MATCH($C1155,'Policy Characteristics'!$C:$C,0))),"",INDEX('Policy Characteristics'!G:G,MATCH($C1155,'Policy Characteristics'!$C:$C,0)))</f>
        <v>10</v>
      </c>
      <c r="N1155" s="427">
        <f>IF(ISBLANK(INDEX('Policy Characteristics'!H:H,MATCH($C1155,'Policy Characteristics'!$C:$C,0))),"",INDEX('Policy Characteristics'!H:H,MATCH($C1155,'Policy Characteristics'!$C:$C,0)))</f>
        <v>1</v>
      </c>
      <c r="O1155" s="427" t="str">
        <f>IF(ISBLANK(INDEX('Policy Characteristics'!I:I,MATCH($C1155,'Policy Characteristics'!$C:$C,0))),"",INDEX('Policy Characteristics'!I:I,MATCH($C1155,'Policy Characteristics'!$C:$C,0)))</f>
        <v>weight</v>
      </c>
      <c r="P1155" s="427"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427" t="str">
        <f>IF(ISBLANK(INDEX('Policy Characteristics'!K:K,MATCH($C1155,'Policy Characteristics'!$C:$C,0))),"",INDEX('Policy Characteristics'!K:K,MATCH($C1155,'Policy Characteristics'!$C:$C,0)))</f>
        <v>io-model.html</v>
      </c>
      <c r="R1155" s="427" t="str">
        <f>IF(ISBLANK(INDEX('Policy Characteristics'!L:L,MATCH($C1155,'Policy Characteristics'!$C:$C,0))),"",INDEX('Policy Characteristics'!L:L,MATCH($C1155,'Policy Characteristics'!$C:$C,0)))</f>
        <v/>
      </c>
    </row>
    <row r="1156" spans="1:18" x14ac:dyDescent="0.75">
      <c r="A1156" s="427" t="str">
        <f>IF(ISBLANK(INDEX('Policy Characteristics'!A:A,MATCH($C1156,'Policy Characteristics'!$C:$C,0))),"",INDEX('Policy Characteristics'!A:A,MATCH($C1156,'Policy Characteristics'!$C:$C,0)))</f>
        <v>Government Revenue Accounting</v>
      </c>
      <c r="B1156" s="427" t="str">
        <f>IF(ISBLANK(INDEX('Policy Characteristics'!B:B,MATCH($C1156,'Policy Characteristics'!$C:$C,0))),"",INDEX('Policy Characteristics'!B:B,MATCH($C1156,'Policy Characteristics'!$C:$C,0)))</f>
        <v>National Debt Interest</v>
      </c>
      <c r="C1156" s="438" t="str">
        <f t="shared" si="82"/>
        <v>GRA for National Debt Interest</v>
      </c>
      <c r="D1156" s="4" t="s">
        <v>3133</v>
      </c>
      <c r="F1156" s="4" t="s">
        <v>3137</v>
      </c>
      <c r="H1156" s="287">
        <v>582</v>
      </c>
      <c r="I1156" s="5" t="str">
        <f t="shared" si="83"/>
        <v>Yes</v>
      </c>
      <c r="J1156" s="429" t="str">
        <f>IF(ISBLANK(INDEX('Policy Characteristics'!D:D,MATCH($C1156,'Policy Characteristics'!$C:$C,0))),"",INDEX('Policy Characteristics'!D:D,MATCH($C1156,'Policy Characteristics'!$C:$C,0)))</f>
        <v/>
      </c>
      <c r="K1156" s="427" t="str">
        <f>IF(ISBLANK(INDEX('Policy Characteristics'!E:E,MATCH($C1156,'Policy Characteristics'!$C:$C,0))),"",INDEX('Policy Characteristics'!E:E,MATCH($C1156,'Policy Characteristics'!$C:$C,0)))</f>
        <v>GRA national debt interest</v>
      </c>
      <c r="L1156" s="427">
        <f>IF(ISBLANK(INDEX('Policy Characteristics'!F:F,MATCH($C1156,'Policy Characteristics'!$C:$C,0))),"",INDEX('Policy Characteristics'!F:F,MATCH($C1156,'Policy Characteristics'!$C:$C,0)))</f>
        <v>0</v>
      </c>
      <c r="M1156" s="427">
        <f>IF(ISBLANK(INDEX('Policy Characteristics'!G:G,MATCH($C1156,'Policy Characteristics'!$C:$C,0))),"",INDEX('Policy Characteristics'!G:G,MATCH($C1156,'Policy Characteristics'!$C:$C,0)))</f>
        <v>10</v>
      </c>
      <c r="N1156" s="427">
        <f>IF(ISBLANK(INDEX('Policy Characteristics'!H:H,MATCH($C1156,'Policy Characteristics'!$C:$C,0))),"",INDEX('Policy Characteristics'!H:H,MATCH($C1156,'Policy Characteristics'!$C:$C,0)))</f>
        <v>1</v>
      </c>
      <c r="O1156" s="427" t="str">
        <f>IF(ISBLANK(INDEX('Policy Characteristics'!I:I,MATCH($C1156,'Policy Characteristics'!$C:$C,0))),"",INDEX('Policy Characteristics'!I:I,MATCH($C1156,'Policy Characteristics'!$C:$C,0)))</f>
        <v>weight</v>
      </c>
      <c r="P1156" s="427"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427" t="str">
        <f>IF(ISBLANK(INDEX('Policy Characteristics'!K:K,MATCH($C1156,'Policy Characteristics'!$C:$C,0))),"",INDEX('Policy Characteristics'!K:K,MATCH($C1156,'Policy Characteristics'!$C:$C,0)))</f>
        <v>io-model.html</v>
      </c>
      <c r="R1156" s="427" t="str">
        <f>IF(ISBLANK(INDEX('Policy Characteristics'!L:L,MATCH($C1156,'Policy Characteristics'!$C:$C,0))),"",INDEX('Policy Characteristics'!L:L,MATCH($C1156,'Policy Characteristics'!$C:$C,0)))</f>
        <v/>
      </c>
    </row>
    <row r="1157" spans="1:18" x14ac:dyDescent="0.75">
      <c r="A1157" s="427" t="str">
        <f>IF(ISBLANK(INDEX('Policy Characteristics'!A:A,MATCH($C1157,'Policy Characteristics'!$C:$C,0))),"",INDEX('Policy Characteristics'!A:A,MATCH($C1157,'Policy Characteristics'!$C:$C,0)))</f>
        <v>Government Revenue Accounting</v>
      </c>
      <c r="B1157" s="427" t="str">
        <f>IF(ISBLANK(INDEX('Policy Characteristics'!B:B,MATCH($C1157,'Policy Characteristics'!$C:$C,0))),"",INDEX('Policy Characteristics'!B:B,MATCH($C1157,'Policy Characteristics'!$C:$C,0)))</f>
        <v>National Debt Interest</v>
      </c>
      <c r="C1157" s="438" t="str">
        <f t="shared" si="82"/>
        <v>GRA for National Debt Interest</v>
      </c>
      <c r="D1157" s="4" t="s">
        <v>3134</v>
      </c>
      <c r="F1157" s="4" t="s">
        <v>3138</v>
      </c>
      <c r="H1157" s="287">
        <v>583</v>
      </c>
      <c r="I1157" s="5" t="str">
        <f t="shared" si="83"/>
        <v>Yes</v>
      </c>
      <c r="J1157" s="429" t="str">
        <f>IF(ISBLANK(INDEX('Policy Characteristics'!D:D,MATCH($C1157,'Policy Characteristics'!$C:$C,0))),"",INDEX('Policy Characteristics'!D:D,MATCH($C1157,'Policy Characteristics'!$C:$C,0)))</f>
        <v/>
      </c>
      <c r="K1157" s="427" t="str">
        <f>IF(ISBLANK(INDEX('Policy Characteristics'!E:E,MATCH($C1157,'Policy Characteristics'!$C:$C,0))),"",INDEX('Policy Characteristics'!E:E,MATCH($C1157,'Policy Characteristics'!$C:$C,0)))</f>
        <v>GRA national debt interest</v>
      </c>
      <c r="L1157" s="427">
        <f>IF(ISBLANK(INDEX('Policy Characteristics'!F:F,MATCH($C1157,'Policy Characteristics'!$C:$C,0))),"",INDEX('Policy Characteristics'!F:F,MATCH($C1157,'Policy Characteristics'!$C:$C,0)))</f>
        <v>0</v>
      </c>
      <c r="M1157" s="427">
        <f>IF(ISBLANK(INDEX('Policy Characteristics'!G:G,MATCH($C1157,'Policy Characteristics'!$C:$C,0))),"",INDEX('Policy Characteristics'!G:G,MATCH($C1157,'Policy Characteristics'!$C:$C,0)))</f>
        <v>10</v>
      </c>
      <c r="N1157" s="427">
        <f>IF(ISBLANK(INDEX('Policy Characteristics'!H:H,MATCH($C1157,'Policy Characteristics'!$C:$C,0))),"",INDEX('Policy Characteristics'!H:H,MATCH($C1157,'Policy Characteristics'!$C:$C,0)))</f>
        <v>1</v>
      </c>
      <c r="O1157" s="427" t="str">
        <f>IF(ISBLANK(INDEX('Policy Characteristics'!I:I,MATCH($C1157,'Policy Characteristics'!$C:$C,0))),"",INDEX('Policy Characteristics'!I:I,MATCH($C1157,'Policy Characteristics'!$C:$C,0)))</f>
        <v>weight</v>
      </c>
      <c r="P1157" s="427"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427" t="str">
        <f>IF(ISBLANK(INDEX('Policy Characteristics'!K:K,MATCH($C1157,'Policy Characteristics'!$C:$C,0))),"",INDEX('Policy Characteristics'!K:K,MATCH($C1157,'Policy Characteristics'!$C:$C,0)))</f>
        <v>io-model.html</v>
      </c>
      <c r="R1157" s="427" t="str">
        <f>IF(ISBLANK(INDEX('Policy Characteristics'!L:L,MATCH($C1157,'Policy Characteristics'!$C:$C,0))),"",INDEX('Policy Characteristics'!L:L,MATCH($C1157,'Policy Characteristics'!$C:$C,0)))</f>
        <v/>
      </c>
    </row>
    <row r="1158" spans="1:18" x14ac:dyDescent="0.75">
      <c r="A1158" s="427" t="str">
        <f>IF(ISBLANK(INDEX('Policy Characteristics'!A:A,MATCH($C1158,'Policy Characteristics'!$C:$C,0))),"",INDEX('Policy Characteristics'!A:A,MATCH($C1158,'Policy Characteristics'!$C:$C,0)))</f>
        <v>Government Revenue Accounting</v>
      </c>
      <c r="B1158" s="427" t="str">
        <f>IF(ISBLANK(INDEX('Policy Characteristics'!B:B,MATCH($C1158,'Policy Characteristics'!$C:$C,0))),"",INDEX('Policy Characteristics'!B:B,MATCH($C1158,'Policy Characteristics'!$C:$C,0)))</f>
        <v>National Debt Interest</v>
      </c>
      <c r="C1158" s="438" t="str">
        <f t="shared" si="82"/>
        <v>GRA for National Debt Interest</v>
      </c>
      <c r="D1158" s="4" t="s">
        <v>3135</v>
      </c>
      <c r="F1158" s="4" t="s">
        <v>3139</v>
      </c>
      <c r="H1158" s="287">
        <v>584</v>
      </c>
      <c r="I1158" s="5" t="str">
        <f t="shared" si="83"/>
        <v>Yes</v>
      </c>
      <c r="J1158" s="429" t="str">
        <f>IF(ISBLANK(INDEX('Policy Characteristics'!D:D,MATCH($C1158,'Policy Characteristics'!$C:$C,0))),"",INDEX('Policy Characteristics'!D:D,MATCH($C1158,'Policy Characteristics'!$C:$C,0)))</f>
        <v/>
      </c>
      <c r="K1158" s="427" t="str">
        <f>IF(ISBLANK(INDEX('Policy Characteristics'!E:E,MATCH($C1158,'Policy Characteristics'!$C:$C,0))),"",INDEX('Policy Characteristics'!E:E,MATCH($C1158,'Policy Characteristics'!$C:$C,0)))</f>
        <v>GRA national debt interest</v>
      </c>
      <c r="L1158" s="427">
        <f>IF(ISBLANK(INDEX('Policy Characteristics'!F:F,MATCH($C1158,'Policy Characteristics'!$C:$C,0))),"",INDEX('Policy Characteristics'!F:F,MATCH($C1158,'Policy Characteristics'!$C:$C,0)))</f>
        <v>0</v>
      </c>
      <c r="M1158" s="427">
        <f>IF(ISBLANK(INDEX('Policy Characteristics'!G:G,MATCH($C1158,'Policy Characteristics'!$C:$C,0))),"",INDEX('Policy Characteristics'!G:G,MATCH($C1158,'Policy Characteristics'!$C:$C,0)))</f>
        <v>10</v>
      </c>
      <c r="N1158" s="427">
        <f>IF(ISBLANK(INDEX('Policy Characteristics'!H:H,MATCH($C1158,'Policy Characteristics'!$C:$C,0))),"",INDEX('Policy Characteristics'!H:H,MATCH($C1158,'Policy Characteristics'!$C:$C,0)))</f>
        <v>1</v>
      </c>
      <c r="O1158" s="427" t="str">
        <f>IF(ISBLANK(INDEX('Policy Characteristics'!I:I,MATCH($C1158,'Policy Characteristics'!$C:$C,0))),"",INDEX('Policy Characteristics'!I:I,MATCH($C1158,'Policy Characteristics'!$C:$C,0)))</f>
        <v>weight</v>
      </c>
      <c r="P1158" s="427"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427" t="str">
        <f>IF(ISBLANK(INDEX('Policy Characteristics'!K:K,MATCH($C1158,'Policy Characteristics'!$C:$C,0))),"",INDEX('Policy Characteristics'!K:K,MATCH($C1158,'Policy Characteristics'!$C:$C,0)))</f>
        <v>io-model.html</v>
      </c>
      <c r="R1158" s="427" t="str">
        <f>IF(ISBLANK(INDEX('Policy Characteristics'!L:L,MATCH($C1158,'Policy Characteristics'!$C:$C,0))),"",INDEX('Policy Characteristics'!L:L,MATCH($C1158,'Policy Characteristics'!$C:$C,0)))</f>
        <v/>
      </c>
    </row>
    <row r="1159" spans="1:18" x14ac:dyDescent="0.75">
      <c r="A1159" s="427" t="str">
        <f>IF(ISBLANK(INDEX('Policy Characteristics'!A:A,MATCH($C1159,'Policy Characteristics'!$C:$C,0))),"",INDEX('Policy Characteristics'!A:A,MATCH($C1159,'Policy Characteristics'!$C:$C,0)))</f>
        <v>Government Revenue Accounting</v>
      </c>
      <c r="B1159" s="427" t="str">
        <f>IF(ISBLANK(INDEX('Policy Characteristics'!B:B,MATCH($C1159,'Policy Characteristics'!$C:$C,0))),"",INDEX('Policy Characteristics'!B:B,MATCH($C1159,'Policy Characteristics'!$C:$C,0)))</f>
        <v>Remaining Government Cash Flows</v>
      </c>
      <c r="C1159" s="437" t="s">
        <v>3130</v>
      </c>
      <c r="D1159" s="4" t="s">
        <v>3131</v>
      </c>
      <c r="F1159" s="4" t="s">
        <v>3136</v>
      </c>
      <c r="H1159" s="287">
        <v>585</v>
      </c>
      <c r="I1159" s="4" t="s">
        <v>45</v>
      </c>
      <c r="J1159" s="429" t="str">
        <f>IF(ISBLANK(INDEX('Policy Characteristics'!D:D,MATCH($C1159,'Policy Characteristics'!$C:$C,0))),"",INDEX('Policy Characteristics'!D:D,MATCH($C1159,'Policy Characteristics'!$C:$C,0)))</f>
        <v/>
      </c>
      <c r="K1159" s="427" t="str">
        <f>IF(ISBLANK(INDEX('Policy Characteristics'!E:E,MATCH($C1159,'Policy Characteristics'!$C:$C,0))),"",INDEX('Policy Characteristics'!E:E,MATCH($C1159,'Policy Characteristics'!$C:$C,0)))</f>
        <v>GRA remaining cash flow changes</v>
      </c>
      <c r="L1159" s="427">
        <f>IF(ISBLANK(INDEX('Policy Characteristics'!F:F,MATCH($C1159,'Policy Characteristics'!$C:$C,0))),"",INDEX('Policy Characteristics'!F:F,MATCH($C1159,'Policy Characteristics'!$C:$C,0)))</f>
        <v>0</v>
      </c>
      <c r="M1159" s="427">
        <f>IF(ISBLANK(INDEX('Policy Characteristics'!G:G,MATCH($C1159,'Policy Characteristics'!$C:$C,0))),"",INDEX('Policy Characteristics'!G:G,MATCH($C1159,'Policy Characteristics'!$C:$C,0)))</f>
        <v>10</v>
      </c>
      <c r="N1159" s="427">
        <f>IF(ISBLANK(INDEX('Policy Characteristics'!H:H,MATCH($C1159,'Policy Characteristics'!$C:$C,0))),"",INDEX('Policy Characteristics'!H:H,MATCH($C1159,'Policy Characteristics'!$C:$C,0)))</f>
        <v>1</v>
      </c>
      <c r="O1159" s="427" t="str">
        <f>IF(ISBLANK(INDEX('Policy Characteristics'!I:I,MATCH($C1159,'Policy Characteristics'!$C:$C,0))),"",INDEX('Policy Characteristics'!I:I,MATCH($C1159,'Policy Characteristics'!$C:$C,0)))</f>
        <v>weight</v>
      </c>
      <c r="P1159" s="427"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27" t="str">
        <f>IF(ISBLANK(INDEX('Policy Characteristics'!K:K,MATCH($C1159,'Policy Characteristics'!$C:$C,0))),"",INDEX('Policy Characteristics'!K:K,MATCH($C1159,'Policy Characteristics'!$C:$C,0)))</f>
        <v>io-model.html</v>
      </c>
      <c r="R1159" s="427" t="str">
        <f>IF(ISBLANK(INDEX('Policy Characteristics'!L:L,MATCH($C1159,'Policy Characteristics'!$C:$C,0))),"",INDEX('Policy Characteristics'!L:L,MATCH($C1159,'Policy Characteristics'!$C:$C,0)))</f>
        <v/>
      </c>
    </row>
    <row r="1160" spans="1:18" x14ac:dyDescent="0.75">
      <c r="A1160" s="427" t="str">
        <f>IF(ISBLANK(INDEX('Policy Characteristics'!A:A,MATCH($C1160,'Policy Characteristics'!$C:$C,0))),"",INDEX('Policy Characteristics'!A:A,MATCH($C1160,'Policy Characteristics'!$C:$C,0)))</f>
        <v>Government Revenue Accounting</v>
      </c>
      <c r="B1160" s="427" t="str">
        <f>IF(ISBLANK(INDEX('Policy Characteristics'!B:B,MATCH($C1160,'Policy Characteristics'!$C:$C,0))),"",INDEX('Policy Characteristics'!B:B,MATCH($C1160,'Policy Characteristics'!$C:$C,0)))</f>
        <v>Remaining Government Cash Flows</v>
      </c>
      <c r="C1160" s="438" t="str">
        <f t="shared" ref="C1160" si="84">C$1159</f>
        <v>GRA for Remaining Government Cash Flow Changes</v>
      </c>
      <c r="D1160" s="4" t="s">
        <v>3132</v>
      </c>
      <c r="F1160" s="4" t="s">
        <v>3160</v>
      </c>
      <c r="H1160" s="287">
        <v>586</v>
      </c>
      <c r="I1160" s="5" t="str">
        <f t="shared" ref="I1160:I1163" si="85">I$1159</f>
        <v>Yes</v>
      </c>
      <c r="J1160" s="429" t="str">
        <f>IF(ISBLANK(INDEX('Policy Characteristics'!D:D,MATCH($C1160,'Policy Characteristics'!$C:$C,0))),"",INDEX('Policy Characteristics'!D:D,MATCH($C1160,'Policy Characteristics'!$C:$C,0)))</f>
        <v/>
      </c>
      <c r="K1160" s="427" t="str">
        <f>IF(ISBLANK(INDEX('Policy Characteristics'!E:E,MATCH($C1160,'Policy Characteristics'!$C:$C,0))),"",INDEX('Policy Characteristics'!E:E,MATCH($C1160,'Policy Characteristics'!$C:$C,0)))</f>
        <v>GRA remaining cash flow changes</v>
      </c>
      <c r="L1160" s="427">
        <f>IF(ISBLANK(INDEX('Policy Characteristics'!F:F,MATCH($C1160,'Policy Characteristics'!$C:$C,0))),"",INDEX('Policy Characteristics'!F:F,MATCH($C1160,'Policy Characteristics'!$C:$C,0)))</f>
        <v>0</v>
      </c>
      <c r="M1160" s="427">
        <f>IF(ISBLANK(INDEX('Policy Characteristics'!G:G,MATCH($C1160,'Policy Characteristics'!$C:$C,0))),"",INDEX('Policy Characteristics'!G:G,MATCH($C1160,'Policy Characteristics'!$C:$C,0)))</f>
        <v>10</v>
      </c>
      <c r="N1160" s="427">
        <f>IF(ISBLANK(INDEX('Policy Characteristics'!H:H,MATCH($C1160,'Policy Characteristics'!$C:$C,0))),"",INDEX('Policy Characteristics'!H:H,MATCH($C1160,'Policy Characteristics'!$C:$C,0)))</f>
        <v>1</v>
      </c>
      <c r="O1160" s="427" t="str">
        <f>IF(ISBLANK(INDEX('Policy Characteristics'!I:I,MATCH($C1160,'Policy Characteristics'!$C:$C,0))),"",INDEX('Policy Characteristics'!I:I,MATCH($C1160,'Policy Characteristics'!$C:$C,0)))</f>
        <v>weight</v>
      </c>
      <c r="P1160" s="427"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427" t="str">
        <f>IF(ISBLANK(INDEX('Policy Characteristics'!K:K,MATCH($C1160,'Policy Characteristics'!$C:$C,0))),"",INDEX('Policy Characteristics'!K:K,MATCH($C1160,'Policy Characteristics'!$C:$C,0)))</f>
        <v>io-model.html</v>
      </c>
      <c r="R1160" s="427" t="str">
        <f>IF(ISBLANK(INDEX('Policy Characteristics'!L:L,MATCH($C1160,'Policy Characteristics'!$C:$C,0))),"",INDEX('Policy Characteristics'!L:L,MATCH($C1160,'Policy Characteristics'!$C:$C,0)))</f>
        <v/>
      </c>
    </row>
    <row r="1161" spans="1:18" x14ac:dyDescent="0.75">
      <c r="A1161" s="427" t="str">
        <f>IF(ISBLANK(INDEX('Policy Characteristics'!A:A,MATCH($C1161,'Policy Characteristics'!$C:$C,0))),"",INDEX('Policy Characteristics'!A:A,MATCH($C1161,'Policy Characteristics'!$C:$C,0)))</f>
        <v>Government Revenue Accounting</v>
      </c>
      <c r="B1161" s="427" t="str">
        <f>IF(ISBLANK(INDEX('Policy Characteristics'!B:B,MATCH($C1161,'Policy Characteristics'!$C:$C,0))),"",INDEX('Policy Characteristics'!B:B,MATCH($C1161,'Policy Characteristics'!$C:$C,0)))</f>
        <v>Remaining Government Cash Flows</v>
      </c>
      <c r="C1161" s="438" t="str">
        <f t="shared" ref="C1161:C1163" si="86">C$1159</f>
        <v>GRA for Remaining Government Cash Flow Changes</v>
      </c>
      <c r="D1161" s="4" t="s">
        <v>3133</v>
      </c>
      <c r="F1161" s="4" t="s">
        <v>3137</v>
      </c>
      <c r="H1161" s="287">
        <v>587</v>
      </c>
      <c r="I1161" s="5" t="str">
        <f t="shared" si="85"/>
        <v>Yes</v>
      </c>
      <c r="J1161" s="429" t="str">
        <f>IF(ISBLANK(INDEX('Policy Characteristics'!D:D,MATCH($C1161,'Policy Characteristics'!$C:$C,0))),"",INDEX('Policy Characteristics'!D:D,MATCH($C1161,'Policy Characteristics'!$C:$C,0)))</f>
        <v/>
      </c>
      <c r="K1161" s="427" t="str">
        <f>IF(ISBLANK(INDEX('Policy Characteristics'!E:E,MATCH($C1161,'Policy Characteristics'!$C:$C,0))),"",INDEX('Policy Characteristics'!E:E,MATCH($C1161,'Policy Characteristics'!$C:$C,0)))</f>
        <v>GRA remaining cash flow changes</v>
      </c>
      <c r="L1161" s="427">
        <f>IF(ISBLANK(INDEX('Policy Characteristics'!F:F,MATCH($C1161,'Policy Characteristics'!$C:$C,0))),"",INDEX('Policy Characteristics'!F:F,MATCH($C1161,'Policy Characteristics'!$C:$C,0)))</f>
        <v>0</v>
      </c>
      <c r="M1161" s="427">
        <f>IF(ISBLANK(INDEX('Policy Characteristics'!G:G,MATCH($C1161,'Policy Characteristics'!$C:$C,0))),"",INDEX('Policy Characteristics'!G:G,MATCH($C1161,'Policy Characteristics'!$C:$C,0)))</f>
        <v>10</v>
      </c>
      <c r="N1161" s="427">
        <f>IF(ISBLANK(INDEX('Policy Characteristics'!H:H,MATCH($C1161,'Policy Characteristics'!$C:$C,0))),"",INDEX('Policy Characteristics'!H:H,MATCH($C1161,'Policy Characteristics'!$C:$C,0)))</f>
        <v>1</v>
      </c>
      <c r="O1161" s="427" t="str">
        <f>IF(ISBLANK(INDEX('Policy Characteristics'!I:I,MATCH($C1161,'Policy Characteristics'!$C:$C,0))),"",INDEX('Policy Characteristics'!I:I,MATCH($C1161,'Policy Characteristics'!$C:$C,0)))</f>
        <v>weight</v>
      </c>
      <c r="P1161" s="427"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427" t="str">
        <f>IF(ISBLANK(INDEX('Policy Characteristics'!K:K,MATCH($C1161,'Policy Characteristics'!$C:$C,0))),"",INDEX('Policy Characteristics'!K:K,MATCH($C1161,'Policy Characteristics'!$C:$C,0)))</f>
        <v>io-model.html</v>
      </c>
      <c r="R1161" s="427" t="str">
        <f>IF(ISBLANK(INDEX('Policy Characteristics'!L:L,MATCH($C1161,'Policy Characteristics'!$C:$C,0))),"",INDEX('Policy Characteristics'!L:L,MATCH($C1161,'Policy Characteristics'!$C:$C,0)))</f>
        <v/>
      </c>
    </row>
    <row r="1162" spans="1:18" x14ac:dyDescent="0.75">
      <c r="A1162" s="427" t="str">
        <f>IF(ISBLANK(INDEX('Policy Characteristics'!A:A,MATCH($C1162,'Policy Characteristics'!$C:$C,0))),"",INDEX('Policy Characteristics'!A:A,MATCH($C1162,'Policy Characteristics'!$C:$C,0)))</f>
        <v>Government Revenue Accounting</v>
      </c>
      <c r="B1162" s="427" t="str">
        <f>IF(ISBLANK(INDEX('Policy Characteristics'!B:B,MATCH($C1162,'Policy Characteristics'!$C:$C,0))),"",INDEX('Policy Characteristics'!B:B,MATCH($C1162,'Policy Characteristics'!$C:$C,0)))</f>
        <v>Remaining Government Cash Flows</v>
      </c>
      <c r="C1162" s="438" t="str">
        <f t="shared" si="86"/>
        <v>GRA for Remaining Government Cash Flow Changes</v>
      </c>
      <c r="D1162" s="4" t="s">
        <v>3134</v>
      </c>
      <c r="F1162" s="4" t="s">
        <v>3138</v>
      </c>
      <c r="H1162" s="287">
        <v>588</v>
      </c>
      <c r="I1162" s="5" t="str">
        <f t="shared" si="85"/>
        <v>Yes</v>
      </c>
      <c r="J1162" s="429" t="str">
        <f>IF(ISBLANK(INDEX('Policy Characteristics'!D:D,MATCH($C1162,'Policy Characteristics'!$C:$C,0))),"",INDEX('Policy Characteristics'!D:D,MATCH($C1162,'Policy Characteristics'!$C:$C,0)))</f>
        <v/>
      </c>
      <c r="K1162" s="427" t="str">
        <f>IF(ISBLANK(INDEX('Policy Characteristics'!E:E,MATCH($C1162,'Policy Characteristics'!$C:$C,0))),"",INDEX('Policy Characteristics'!E:E,MATCH($C1162,'Policy Characteristics'!$C:$C,0)))</f>
        <v>GRA remaining cash flow changes</v>
      </c>
      <c r="L1162" s="427">
        <f>IF(ISBLANK(INDEX('Policy Characteristics'!F:F,MATCH($C1162,'Policy Characteristics'!$C:$C,0))),"",INDEX('Policy Characteristics'!F:F,MATCH($C1162,'Policy Characteristics'!$C:$C,0)))</f>
        <v>0</v>
      </c>
      <c r="M1162" s="427">
        <f>IF(ISBLANK(INDEX('Policy Characteristics'!G:G,MATCH($C1162,'Policy Characteristics'!$C:$C,0))),"",INDEX('Policy Characteristics'!G:G,MATCH($C1162,'Policy Characteristics'!$C:$C,0)))</f>
        <v>10</v>
      </c>
      <c r="N1162" s="427">
        <f>IF(ISBLANK(INDEX('Policy Characteristics'!H:H,MATCH($C1162,'Policy Characteristics'!$C:$C,0))),"",INDEX('Policy Characteristics'!H:H,MATCH($C1162,'Policy Characteristics'!$C:$C,0)))</f>
        <v>1</v>
      </c>
      <c r="O1162" s="427" t="str">
        <f>IF(ISBLANK(INDEX('Policy Characteristics'!I:I,MATCH($C1162,'Policy Characteristics'!$C:$C,0))),"",INDEX('Policy Characteristics'!I:I,MATCH($C1162,'Policy Characteristics'!$C:$C,0)))</f>
        <v>weight</v>
      </c>
      <c r="P1162" s="427"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427" t="str">
        <f>IF(ISBLANK(INDEX('Policy Characteristics'!K:K,MATCH($C1162,'Policy Characteristics'!$C:$C,0))),"",INDEX('Policy Characteristics'!K:K,MATCH($C1162,'Policy Characteristics'!$C:$C,0)))</f>
        <v>io-model.html</v>
      </c>
      <c r="R1162" s="427" t="str">
        <f>IF(ISBLANK(INDEX('Policy Characteristics'!L:L,MATCH($C1162,'Policy Characteristics'!$C:$C,0))),"",INDEX('Policy Characteristics'!L:L,MATCH($C1162,'Policy Characteristics'!$C:$C,0)))</f>
        <v/>
      </c>
    </row>
    <row r="1163" spans="1:18" x14ac:dyDescent="0.75">
      <c r="A1163" s="427" t="str">
        <f>IF(ISBLANK(INDEX('Policy Characteristics'!A:A,MATCH($C1163,'Policy Characteristics'!$C:$C,0))),"",INDEX('Policy Characteristics'!A:A,MATCH($C1163,'Policy Characteristics'!$C:$C,0)))</f>
        <v>Government Revenue Accounting</v>
      </c>
      <c r="B1163" s="427" t="str">
        <f>IF(ISBLANK(INDEX('Policy Characteristics'!B:B,MATCH($C1163,'Policy Characteristics'!$C:$C,0))),"",INDEX('Policy Characteristics'!B:B,MATCH($C1163,'Policy Characteristics'!$C:$C,0)))</f>
        <v>Remaining Government Cash Flows</v>
      </c>
      <c r="C1163" s="438" t="str">
        <f t="shared" si="86"/>
        <v>GRA for Remaining Government Cash Flow Changes</v>
      </c>
      <c r="D1163" s="4" t="s">
        <v>3135</v>
      </c>
      <c r="F1163" s="4" t="s">
        <v>3139</v>
      </c>
      <c r="H1163" s="287">
        <v>589</v>
      </c>
      <c r="I1163" s="5" t="str">
        <f t="shared" si="85"/>
        <v>Yes</v>
      </c>
      <c r="J1163" s="429" t="str">
        <f>IF(ISBLANK(INDEX('Policy Characteristics'!D:D,MATCH($C1163,'Policy Characteristics'!$C:$C,0))),"",INDEX('Policy Characteristics'!D:D,MATCH($C1163,'Policy Characteristics'!$C:$C,0)))</f>
        <v/>
      </c>
      <c r="K1163" s="427" t="str">
        <f>IF(ISBLANK(INDEX('Policy Characteristics'!E:E,MATCH($C1163,'Policy Characteristics'!$C:$C,0))),"",INDEX('Policy Characteristics'!E:E,MATCH($C1163,'Policy Characteristics'!$C:$C,0)))</f>
        <v>GRA remaining cash flow changes</v>
      </c>
      <c r="L1163" s="427">
        <f>IF(ISBLANK(INDEX('Policy Characteristics'!F:F,MATCH($C1163,'Policy Characteristics'!$C:$C,0))),"",INDEX('Policy Characteristics'!F:F,MATCH($C1163,'Policy Characteristics'!$C:$C,0)))</f>
        <v>0</v>
      </c>
      <c r="M1163" s="427">
        <f>IF(ISBLANK(INDEX('Policy Characteristics'!G:G,MATCH($C1163,'Policy Characteristics'!$C:$C,0))),"",INDEX('Policy Characteristics'!G:G,MATCH($C1163,'Policy Characteristics'!$C:$C,0)))</f>
        <v>10</v>
      </c>
      <c r="N1163" s="427">
        <f>IF(ISBLANK(INDEX('Policy Characteristics'!H:H,MATCH($C1163,'Policy Characteristics'!$C:$C,0))),"",INDEX('Policy Characteristics'!H:H,MATCH($C1163,'Policy Characteristics'!$C:$C,0)))</f>
        <v>1</v>
      </c>
      <c r="O1163" s="427" t="str">
        <f>IF(ISBLANK(INDEX('Policy Characteristics'!I:I,MATCH($C1163,'Policy Characteristics'!$C:$C,0))),"",INDEX('Policy Characteristics'!I:I,MATCH($C1163,'Policy Characteristics'!$C:$C,0)))</f>
        <v>weight</v>
      </c>
      <c r="P1163" s="427"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427" t="str">
        <f>IF(ISBLANK(INDEX('Policy Characteristics'!K:K,MATCH($C1163,'Policy Characteristics'!$C:$C,0))),"",INDEX('Policy Characteristics'!K:K,MATCH($C1163,'Policy Characteristics'!$C:$C,0)))</f>
        <v>io-model.html</v>
      </c>
      <c r="R1163" s="427" t="str">
        <f>IF(ISBLANK(INDEX('Policy Characteristics'!L:L,MATCH($C1163,'Policy Characteristics'!$C:$C,0))),"",INDEX('Policy Characteristics'!L:L,MATCH($C1163,'Policy Characteristics'!$C:$C,0)))</f>
        <v/>
      </c>
    </row>
  </sheetData>
  <sortState xmlns:xlrd2="http://schemas.microsoft.com/office/spreadsheetml/2017/richdata2" ref="A129:I149">
    <sortCondition ref="B129:B149"/>
  </sortState>
  <conditionalFormatting sqref="I76:I88 I1084 I90:I99 I1:I9 I12:I19 I24 I33:I36 I43:I46 I53:I59 I38:I39 I48:I49 I63:I64 I1068:I1082 I1119 I1124 I1129 I1134 I1139 I1144 I1149 I1154 I1159 I113 I401:I403 I1033:I1065 I1086:I1116 I126:I350 I1164:I1048576 I654:I1031">
    <cfRule type="containsText" dxfId="51" priority="121" operator="containsText" text="No">
      <formula>NOT(ISERROR(SEARCH("No",I1)))</formula>
    </cfRule>
  </conditionalFormatting>
  <conditionalFormatting sqref="I1085">
    <cfRule type="containsText" dxfId="50" priority="120" operator="containsText" text="No">
      <formula>NOT(ISERROR(SEARCH("No",I1085)))</formula>
    </cfRule>
  </conditionalFormatting>
  <conditionalFormatting sqref="I66 I74 I22 I32 I42 I52">
    <cfRule type="containsText" dxfId="49" priority="119" operator="containsText" text="No">
      <formula>NOT(ISERROR(SEARCH("No",I22)))</formula>
    </cfRule>
  </conditionalFormatting>
  <conditionalFormatting sqref="I75">
    <cfRule type="containsText" dxfId="48" priority="118" operator="containsText" text="No">
      <formula>NOT(ISERROR(SEARCH("No",I75)))</formula>
    </cfRule>
  </conditionalFormatting>
  <conditionalFormatting sqref="I65">
    <cfRule type="containsText" dxfId="47" priority="115" operator="containsText" text="No">
      <formula>NOT(ISERROR(SEARCH("No",I65)))</formula>
    </cfRule>
  </conditionalFormatting>
  <conditionalFormatting sqref="I67:I73">
    <cfRule type="containsText" dxfId="46" priority="114" operator="containsText" text="No">
      <formula>NOT(ISERROR(SEARCH("No",I67)))</formula>
    </cfRule>
  </conditionalFormatting>
  <conditionalFormatting sqref="I89">
    <cfRule type="containsText" dxfId="45" priority="113" operator="containsText" text="No">
      <formula>NOT(ISERROR(SEARCH("No",I89)))</formula>
    </cfRule>
  </conditionalFormatting>
  <conditionalFormatting sqref="I100">
    <cfRule type="containsText" dxfId="44" priority="108" operator="containsText" text="No">
      <formula>NOT(ISERROR(SEARCH("No",I100)))</formula>
    </cfRule>
  </conditionalFormatting>
  <conditionalFormatting sqref="I1032">
    <cfRule type="containsText" dxfId="43" priority="107" operator="containsText" text="No">
      <formula>NOT(ISERROR(SEARCH("No",I1032)))</formula>
    </cfRule>
  </conditionalFormatting>
  <conditionalFormatting sqref="I1083">
    <cfRule type="containsText" dxfId="42" priority="106" operator="containsText" text="No">
      <formula>NOT(ISERROR(SEARCH("No",I1083)))</formula>
    </cfRule>
  </conditionalFormatting>
  <conditionalFormatting sqref="I60:I62">
    <cfRule type="containsText" dxfId="41" priority="100" operator="containsText" text="No">
      <formula>NOT(ISERROR(SEARCH("No",I60)))</formula>
    </cfRule>
  </conditionalFormatting>
  <conditionalFormatting sqref="I50:I51">
    <cfRule type="containsText" dxfId="40" priority="99" operator="containsText" text="No">
      <formula>NOT(ISERROR(SEARCH("No",I50)))</formula>
    </cfRule>
  </conditionalFormatting>
  <conditionalFormatting sqref="I40:I41">
    <cfRule type="containsText" dxfId="39" priority="98" operator="containsText" text="No">
      <formula>NOT(ISERROR(SEARCH("No",I40)))</formula>
    </cfRule>
  </conditionalFormatting>
  <conditionalFormatting sqref="I30:I31">
    <cfRule type="containsText" dxfId="38" priority="97" operator="containsText" text="No">
      <formula>NOT(ISERROR(SEARCH("No",I30)))</formula>
    </cfRule>
  </conditionalFormatting>
  <conditionalFormatting sqref="I20:I21">
    <cfRule type="containsText" dxfId="37" priority="96" operator="containsText" text="No">
      <formula>NOT(ISERROR(SEARCH("No",I20)))</formula>
    </cfRule>
  </conditionalFormatting>
  <conditionalFormatting sqref="I10:I11">
    <cfRule type="containsText" dxfId="36" priority="95" operator="containsText" text="No">
      <formula>NOT(ISERROR(SEARCH("No",I10)))</formula>
    </cfRule>
  </conditionalFormatting>
  <conditionalFormatting sqref="I23">
    <cfRule type="containsText" dxfId="35" priority="94" operator="containsText" text="No">
      <formula>NOT(ISERROR(SEARCH("No",I23)))</formula>
    </cfRule>
  </conditionalFormatting>
  <conditionalFormatting sqref="I25:I29">
    <cfRule type="containsText" dxfId="34" priority="93" operator="containsText" text="No">
      <formula>NOT(ISERROR(SEARCH("No",I25)))</formula>
    </cfRule>
  </conditionalFormatting>
  <conditionalFormatting sqref="I37">
    <cfRule type="containsText" dxfId="33" priority="92" operator="containsText" text="No">
      <formula>NOT(ISERROR(SEARCH("No",I37)))</formula>
    </cfRule>
  </conditionalFormatting>
  <conditionalFormatting sqref="I47">
    <cfRule type="containsText" dxfId="32" priority="91" operator="containsText" text="No">
      <formula>NOT(ISERROR(SEARCH("No",I47)))</formula>
    </cfRule>
  </conditionalFormatting>
  <conditionalFormatting sqref="I101:I110">
    <cfRule type="containsText" dxfId="31" priority="89" operator="containsText" text="No">
      <formula>NOT(ISERROR(SEARCH("No",I101)))</formula>
    </cfRule>
  </conditionalFormatting>
  <conditionalFormatting sqref="I111:I112">
    <cfRule type="containsText" dxfId="30" priority="88" operator="containsText" text="No">
      <formula>NOT(ISERROR(SEARCH("No",I111)))</formula>
    </cfRule>
  </conditionalFormatting>
  <conditionalFormatting sqref="I1066:I1067">
    <cfRule type="containsText" dxfId="29" priority="58" operator="containsText" text="No">
      <formula>NOT(ISERROR(SEARCH("No",I1066)))</formula>
    </cfRule>
  </conditionalFormatting>
  <conditionalFormatting sqref="I1117">
    <cfRule type="containsText" dxfId="28" priority="57" operator="containsText" text="No">
      <formula>NOT(ISERROR(SEARCH("No",I1117)))</formula>
    </cfRule>
  </conditionalFormatting>
  <conditionalFormatting sqref="I404:I623 I625:I653">
    <cfRule type="containsText" dxfId="27" priority="32" operator="containsText" text="No">
      <formula>NOT(ISERROR(SEARCH("No",I404)))</formula>
    </cfRule>
  </conditionalFormatting>
  <conditionalFormatting sqref="I115 I119:I120 I122:I125">
    <cfRule type="containsText" dxfId="26" priority="24" operator="containsText" text="No">
      <formula>NOT(ISERROR(SEARCH("No",I115)))</formula>
    </cfRule>
  </conditionalFormatting>
  <conditionalFormatting sqref="I114">
    <cfRule type="containsText" dxfId="25" priority="23" operator="containsText" text="No">
      <formula>NOT(ISERROR(SEARCH("No",I114)))</formula>
    </cfRule>
  </conditionalFormatting>
  <conditionalFormatting sqref="I118">
    <cfRule type="containsText" dxfId="24" priority="19" operator="containsText" text="No">
      <formula>NOT(ISERROR(SEARCH("No",I118)))</formula>
    </cfRule>
  </conditionalFormatting>
  <conditionalFormatting sqref="I121">
    <cfRule type="containsText" dxfId="23" priority="17" operator="containsText" text="No">
      <formula>NOT(ISERROR(SEARCH("No",I121)))</formula>
    </cfRule>
  </conditionalFormatting>
  <conditionalFormatting sqref="I117">
    <cfRule type="containsText" dxfId="22" priority="20" operator="containsText" text="No">
      <formula>NOT(ISERROR(SEARCH("No",I117)))</formula>
    </cfRule>
  </conditionalFormatting>
  <conditionalFormatting sqref="I116">
    <cfRule type="containsText" dxfId="21" priority="18" operator="containsText" text="No">
      <formula>NOT(ISERROR(SEARCH("No",I116)))</formula>
    </cfRule>
  </conditionalFormatting>
  <conditionalFormatting sqref="I365 I367 I369:I371 I373 I375:I379 I381 I383 I385 I387 I389 I391 I393 I395">
    <cfRule type="containsText" dxfId="20" priority="16" operator="containsText" text="No">
      <formula>NOT(ISERROR(SEARCH("No",I365)))</formula>
    </cfRule>
  </conditionalFormatting>
  <conditionalFormatting sqref="I352">
    <cfRule type="containsText" dxfId="19" priority="13" operator="containsText" text="No">
      <formula>NOT(ISERROR(SEARCH("No",I352)))</formula>
    </cfRule>
  </conditionalFormatting>
  <conditionalFormatting sqref="I351">
    <cfRule type="containsText" dxfId="18" priority="14" operator="containsText" text="No">
      <formula>NOT(ISERROR(SEARCH("No",I351)))</formula>
    </cfRule>
  </conditionalFormatting>
  <conditionalFormatting sqref="I353:I356">
    <cfRule type="containsText" dxfId="17" priority="12" operator="containsText" text="No">
      <formula>NOT(ISERROR(SEARCH("No",I353)))</formula>
    </cfRule>
  </conditionalFormatting>
  <conditionalFormatting sqref="I357:I358">
    <cfRule type="containsText" dxfId="16" priority="11" operator="containsText" text="No">
      <formula>NOT(ISERROR(SEARCH("No",I357)))</formula>
    </cfRule>
  </conditionalFormatting>
  <conditionalFormatting sqref="I359 I361 I363">
    <cfRule type="containsText" dxfId="15" priority="10" operator="containsText" text="No">
      <formula>NOT(ISERROR(SEARCH("No",I359)))</formula>
    </cfRule>
  </conditionalFormatting>
  <conditionalFormatting sqref="I397:I400">
    <cfRule type="containsText" dxfId="14" priority="9" operator="containsText" text="No">
      <formula>NOT(ISERROR(SEARCH("No",I397)))</formula>
    </cfRule>
  </conditionalFormatting>
  <conditionalFormatting sqref="I624">
    <cfRule type="containsText" dxfId="13" priority="8" operator="containsText" text="No">
      <formula>NOT(ISERROR(SEARCH("No",I624)))</formula>
    </cfRule>
  </conditionalFormatting>
  <conditionalFormatting sqref="I368 I366 I364 I362 I360">
    <cfRule type="containsText" dxfId="12" priority="7" operator="containsText" text="No">
      <formula>NOT(ISERROR(SEARCH("No",I360)))</formula>
    </cfRule>
  </conditionalFormatting>
  <conditionalFormatting sqref="I374 I372">
    <cfRule type="containsText" dxfId="11" priority="6" operator="containsText" text="No">
      <formula>NOT(ISERROR(SEARCH("No",I372)))</formula>
    </cfRule>
  </conditionalFormatting>
  <conditionalFormatting sqref="I380">
    <cfRule type="containsText" dxfId="10" priority="5" operator="containsText" text="No">
      <formula>NOT(ISERROR(SEARCH("No",I380)))</formula>
    </cfRule>
  </conditionalFormatting>
  <conditionalFormatting sqref="I396 I394 I392 I390 I388 I386 I384 I382">
    <cfRule type="containsText" dxfId="9" priority="4" operator="containsText" text="No">
      <formula>NOT(ISERROR(SEARCH("No",I382)))</formula>
    </cfRule>
  </conditionalFormatting>
  <conditionalFormatting sqref="I1118">
    <cfRule type="containsText" dxfId="8" priority="1" operator="containsText" text="No">
      <formula>NOT(ISERROR(SEARCH("No",I1118)))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B56"/>
  <sheetViews>
    <sheetView zoomScale="85" zoomScaleNormal="85" workbookViewId="0">
      <selection activeCell="B39" sqref="B39"/>
    </sheetView>
  </sheetViews>
  <sheetFormatPr defaultColWidth="9.1328125" defaultRowHeight="14.75" x14ac:dyDescent="0.75"/>
  <cols>
    <col min="1" max="2" width="76.86328125" style="211" customWidth="1"/>
    <col min="3" max="16384" width="9.1328125" style="211"/>
  </cols>
  <sheetData>
    <row r="1" spans="1:2" x14ac:dyDescent="0.75">
      <c r="A1" s="458" t="s">
        <v>2956</v>
      </c>
      <c r="B1" s="458"/>
    </row>
    <row r="2" spans="1:2" x14ac:dyDescent="0.75">
      <c r="A2" s="265" t="s">
        <v>2957</v>
      </c>
      <c r="B2" s="265" t="s">
        <v>2958</v>
      </c>
    </row>
    <row r="3" spans="1:2" x14ac:dyDescent="0.75">
      <c r="A3" s="266" t="s">
        <v>372</v>
      </c>
      <c r="B3" s="211" t="s">
        <v>372</v>
      </c>
    </row>
    <row r="4" spans="1:2" x14ac:dyDescent="0.75">
      <c r="A4" s="266" t="s">
        <v>3061</v>
      </c>
      <c r="B4" s="211" t="s">
        <v>3477</v>
      </c>
    </row>
    <row r="5" spans="1:2" x14ac:dyDescent="0.75">
      <c r="A5" s="267" t="s">
        <v>2384</v>
      </c>
      <c r="B5" s="211" t="s">
        <v>2384</v>
      </c>
    </row>
    <row r="6" spans="1:2" x14ac:dyDescent="0.75">
      <c r="A6" s="267" t="s">
        <v>3062</v>
      </c>
      <c r="B6" s="211" t="s">
        <v>3478</v>
      </c>
    </row>
    <row r="7" spans="1:2" x14ac:dyDescent="0.75">
      <c r="A7" s="267" t="s">
        <v>3159</v>
      </c>
      <c r="B7" s="211" t="s">
        <v>3479</v>
      </c>
    </row>
    <row r="8" spans="1:2" x14ac:dyDescent="0.75">
      <c r="A8" s="267" t="s">
        <v>3063</v>
      </c>
      <c r="B8" s="211" t="s">
        <v>3480</v>
      </c>
    </row>
    <row r="9" spans="1:2" x14ac:dyDescent="0.75">
      <c r="A9" s="267" t="s">
        <v>3104</v>
      </c>
      <c r="B9" s="211" t="s">
        <v>3481</v>
      </c>
    </row>
    <row r="10" spans="1:2" x14ac:dyDescent="0.75">
      <c r="A10" s="267" t="s">
        <v>3004</v>
      </c>
      <c r="B10" s="211" t="s">
        <v>3004</v>
      </c>
    </row>
    <row r="11" spans="1:2" x14ac:dyDescent="0.75">
      <c r="A11" s="267" t="s">
        <v>3051</v>
      </c>
      <c r="B11" s="211" t="s">
        <v>3051</v>
      </c>
    </row>
    <row r="12" spans="1:2" x14ac:dyDescent="0.75">
      <c r="A12" s="267" t="s">
        <v>3026</v>
      </c>
      <c r="B12" s="211" t="s">
        <v>3026</v>
      </c>
    </row>
    <row r="13" spans="1:2" x14ac:dyDescent="0.75">
      <c r="A13" s="267" t="s">
        <v>3064</v>
      </c>
      <c r="B13" s="211" t="s">
        <v>3482</v>
      </c>
    </row>
    <row r="14" spans="1:2" x14ac:dyDescent="0.75">
      <c r="A14" s="267" t="s">
        <v>373</v>
      </c>
      <c r="B14" s="211" t="s">
        <v>373</v>
      </c>
    </row>
    <row r="15" spans="1:2" x14ac:dyDescent="0.75">
      <c r="A15" s="267" t="s">
        <v>374</v>
      </c>
      <c r="B15" s="211" t="s">
        <v>374</v>
      </c>
    </row>
    <row r="16" spans="1:2" x14ac:dyDescent="0.75">
      <c r="A16" s="267" t="s">
        <v>375</v>
      </c>
      <c r="B16" s="211" t="s">
        <v>375</v>
      </c>
    </row>
    <row r="17" spans="1:2" x14ac:dyDescent="0.75">
      <c r="A17" s="267" t="s">
        <v>3065</v>
      </c>
      <c r="B17" s="211" t="s">
        <v>3483</v>
      </c>
    </row>
    <row r="18" spans="1:2" x14ac:dyDescent="0.75">
      <c r="A18" s="267" t="s">
        <v>2549</v>
      </c>
      <c r="B18" s="211" t="s">
        <v>2549</v>
      </c>
    </row>
    <row r="19" spans="1:2" x14ac:dyDescent="0.75">
      <c r="A19" s="267" t="s">
        <v>2460</v>
      </c>
      <c r="B19" s="211" t="s">
        <v>3492</v>
      </c>
    </row>
    <row r="20" spans="1:2" x14ac:dyDescent="0.75">
      <c r="A20" s="267" t="s">
        <v>2461</v>
      </c>
      <c r="B20" s="211" t="s">
        <v>3493</v>
      </c>
    </row>
    <row r="21" spans="1:2" x14ac:dyDescent="0.75">
      <c r="A21" s="267" t="s">
        <v>499</v>
      </c>
      <c r="B21" s="211" t="s">
        <v>499</v>
      </c>
    </row>
    <row r="22" spans="1:2" x14ac:dyDescent="0.75">
      <c r="A22" s="267" t="s">
        <v>2438</v>
      </c>
      <c r="B22" s="211" t="s">
        <v>2438</v>
      </c>
    </row>
    <row r="23" spans="1:2" x14ac:dyDescent="0.75">
      <c r="A23" s="267" t="s">
        <v>2437</v>
      </c>
      <c r="B23" s="211" t="s">
        <v>2437</v>
      </c>
    </row>
    <row r="24" spans="1:2" x14ac:dyDescent="0.75">
      <c r="A24" s="267" t="s">
        <v>2469</v>
      </c>
      <c r="B24" s="211" t="s">
        <v>2469</v>
      </c>
    </row>
    <row r="25" spans="1:2" x14ac:dyDescent="0.75">
      <c r="A25" s="267" t="s">
        <v>478</v>
      </c>
      <c r="B25" s="211" t="s">
        <v>478</v>
      </c>
    </row>
    <row r="26" spans="1:2" x14ac:dyDescent="0.75">
      <c r="A26" s="267" t="s">
        <v>3066</v>
      </c>
      <c r="B26" s="211" t="s">
        <v>3498</v>
      </c>
    </row>
    <row r="27" spans="1:2" x14ac:dyDescent="0.75">
      <c r="A27" s="267" t="s">
        <v>2443</v>
      </c>
      <c r="B27" s="211" t="s">
        <v>3499</v>
      </c>
    </row>
    <row r="28" spans="1:2" x14ac:dyDescent="0.75">
      <c r="A28" s="267" t="s">
        <v>2444</v>
      </c>
      <c r="B28" s="211" t="s">
        <v>3495</v>
      </c>
    </row>
    <row r="29" spans="1:2" x14ac:dyDescent="0.75">
      <c r="A29" s="267" t="s">
        <v>2376</v>
      </c>
      <c r="B29" s="211" t="s">
        <v>2376</v>
      </c>
    </row>
    <row r="30" spans="1:2" x14ac:dyDescent="0.75">
      <c r="A30" s="267" t="s">
        <v>2751</v>
      </c>
      <c r="B30" s="211" t="s">
        <v>3500</v>
      </c>
    </row>
    <row r="31" spans="1:2" x14ac:dyDescent="0.75">
      <c r="A31" s="267" t="s">
        <v>2508</v>
      </c>
      <c r="B31" s="211" t="s">
        <v>3501</v>
      </c>
    </row>
    <row r="32" spans="1:2" x14ac:dyDescent="0.75">
      <c r="A32" s="267" t="s">
        <v>3067</v>
      </c>
      <c r="B32" s="211" t="s">
        <v>3497</v>
      </c>
    </row>
    <row r="33" spans="1:2" x14ac:dyDescent="0.75">
      <c r="A33" s="267" t="s">
        <v>3068</v>
      </c>
      <c r="B33" s="211" t="s">
        <v>3496</v>
      </c>
    </row>
    <row r="34" spans="1:2" x14ac:dyDescent="0.75">
      <c r="A34" s="267" t="s">
        <v>3069</v>
      </c>
      <c r="B34" s="211" t="s">
        <v>3494</v>
      </c>
    </row>
    <row r="35" spans="1:2" x14ac:dyDescent="0.75">
      <c r="A35" s="267" t="s">
        <v>3070</v>
      </c>
      <c r="B35" s="211" t="s">
        <v>3484</v>
      </c>
    </row>
    <row r="36" spans="1:2" x14ac:dyDescent="0.75">
      <c r="A36" s="267" t="s">
        <v>3071</v>
      </c>
      <c r="B36" s="211" t="s">
        <v>3485</v>
      </c>
    </row>
    <row r="37" spans="1:2" x14ac:dyDescent="0.75">
      <c r="A37" s="267" t="s">
        <v>3072</v>
      </c>
      <c r="B37" s="211" t="s">
        <v>3486</v>
      </c>
    </row>
    <row r="38" spans="1:2" x14ac:dyDescent="0.75">
      <c r="A38" s="267" t="s">
        <v>3073</v>
      </c>
      <c r="B38" s="211" t="s">
        <v>3487</v>
      </c>
    </row>
    <row r="39" spans="1:2" x14ac:dyDescent="0.75">
      <c r="A39" s="267" t="s">
        <v>3074</v>
      </c>
      <c r="B39" s="211" t="s">
        <v>3488</v>
      </c>
    </row>
    <row r="40" spans="1:2" x14ac:dyDescent="0.75">
      <c r="A40" s="267" t="s">
        <v>3075</v>
      </c>
      <c r="B40" s="211" t="s">
        <v>3489</v>
      </c>
    </row>
    <row r="42" spans="1:2" x14ac:dyDescent="0.75">
      <c r="A42" s="458" t="s">
        <v>2960</v>
      </c>
      <c r="B42" s="458"/>
    </row>
    <row r="43" spans="1:2" x14ac:dyDescent="0.75">
      <c r="A43" s="265" t="s">
        <v>2957</v>
      </c>
      <c r="B43" s="265" t="s">
        <v>2958</v>
      </c>
    </row>
    <row r="44" spans="1:2" x14ac:dyDescent="0.75">
      <c r="A44" s="201" t="s">
        <v>147</v>
      </c>
      <c r="B44" s="211" t="s">
        <v>3490</v>
      </c>
    </row>
    <row r="45" spans="1:2" x14ac:dyDescent="0.75">
      <c r="A45" s="201" t="s">
        <v>149</v>
      </c>
      <c r="B45" s="211" t="s">
        <v>3491</v>
      </c>
    </row>
    <row r="56" spans="1:1" x14ac:dyDescent="0.7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55"/>
  <sheetViews>
    <sheetView zoomScale="85" zoomScaleNormal="85" workbookViewId="0">
      <pane ySplit="1" topLeftCell="A131" activePane="bottomLeft" state="frozen"/>
      <selection pane="bottomLeft" activeCell="F135" sqref="F135"/>
    </sheetView>
  </sheetViews>
  <sheetFormatPr defaultColWidth="9.1328125" defaultRowHeight="14.75" x14ac:dyDescent="0.75"/>
  <cols>
    <col min="1" max="1" width="37.26953125" style="69" customWidth="1"/>
    <col min="2" max="2" width="27.40625" style="69" customWidth="1"/>
    <col min="3" max="3" width="9" style="4" customWidth="1"/>
    <col min="4" max="4" width="18.7265625" style="69" customWidth="1"/>
    <col min="5" max="5" width="18.1328125" style="69" customWidth="1"/>
    <col min="6" max="6" width="34.1328125" style="4" customWidth="1"/>
    <col min="7" max="7" width="95" style="69" customWidth="1"/>
    <col min="8" max="8" width="37.40625" style="69" customWidth="1"/>
    <col min="9" max="9" width="34.26953125" style="69" customWidth="1"/>
    <col min="10" max="10" width="25.40625" style="69" customWidth="1"/>
    <col min="11" max="11" width="11.1328125" style="69" customWidth="1"/>
    <col min="12" max="13" width="16" style="69" customWidth="1"/>
    <col min="14" max="14" width="37.40625" style="69" customWidth="1"/>
    <col min="15" max="15" width="25.40625" style="69" customWidth="1"/>
    <col min="16" max="16" width="11.1328125" style="69" customWidth="1"/>
    <col min="17" max="18" width="16" style="69" customWidth="1"/>
    <col min="19" max="19" width="37.40625" style="69" customWidth="1"/>
    <col min="20" max="16384" width="9.1328125" style="69"/>
  </cols>
  <sheetData>
    <row r="1" spans="1:19" s="210" customFormat="1" ht="29.5" x14ac:dyDescent="0.75">
      <c r="A1" s="207" t="s">
        <v>2374</v>
      </c>
      <c r="B1" s="208" t="s">
        <v>2375</v>
      </c>
      <c r="C1" s="269" t="s">
        <v>2959</v>
      </c>
      <c r="D1" s="208" t="s">
        <v>62</v>
      </c>
      <c r="E1" s="208" t="s">
        <v>64</v>
      </c>
      <c r="F1" s="268" t="s">
        <v>460</v>
      </c>
      <c r="G1" s="208" t="s">
        <v>63</v>
      </c>
      <c r="H1" s="208" t="s">
        <v>2397</v>
      </c>
      <c r="I1" s="209" t="s">
        <v>321</v>
      </c>
      <c r="J1" s="288" t="s">
        <v>3140</v>
      </c>
      <c r="K1" s="288" t="s">
        <v>3141</v>
      </c>
      <c r="L1" s="288" t="s">
        <v>3142</v>
      </c>
      <c r="M1" s="288" t="s">
        <v>3143</v>
      </c>
      <c r="N1" s="288" t="s">
        <v>3144</v>
      </c>
      <c r="O1" s="288" t="s">
        <v>3145</v>
      </c>
      <c r="P1" s="288" t="s">
        <v>3146</v>
      </c>
      <c r="Q1" s="288" t="s">
        <v>3147</v>
      </c>
      <c r="R1" s="288" t="s">
        <v>3148</v>
      </c>
      <c r="S1" s="288" t="s">
        <v>3149</v>
      </c>
    </row>
    <row r="2" spans="1:19" ht="88.5" x14ac:dyDescent="0.75">
      <c r="A2" s="214" t="s">
        <v>2402</v>
      </c>
      <c r="B2" s="212" t="s">
        <v>2403</v>
      </c>
      <c r="C2" s="263">
        <v>1</v>
      </c>
      <c r="D2" s="212" t="s">
        <v>65</v>
      </c>
      <c r="E2" s="212" t="s">
        <v>66</v>
      </c>
      <c r="F2" s="4" t="str">
        <f>UnitControlCenter!$B$3</f>
        <v>million metric tons / year</v>
      </c>
      <c r="G2" s="212" t="s">
        <v>181</v>
      </c>
      <c r="J2" s="4" t="s">
        <v>3349</v>
      </c>
      <c r="K2" s="4">
        <v>2030</v>
      </c>
      <c r="L2" s="6">
        <f>0.48*'Target Calculations'!B695</f>
        <v>3252.2432784287093</v>
      </c>
      <c r="M2" s="6">
        <f>0.5*'Target Calculations'!B695</f>
        <v>3387.7534150299057</v>
      </c>
      <c r="N2" s="4" t="s">
        <v>3350</v>
      </c>
    </row>
    <row r="3" spans="1:19" x14ac:dyDescent="0.75">
      <c r="A3" s="214" t="s">
        <v>2402</v>
      </c>
      <c r="B3" s="212" t="s">
        <v>2404</v>
      </c>
      <c r="C3" s="216">
        <v>1</v>
      </c>
      <c r="D3" s="213" t="s">
        <v>65</v>
      </c>
      <c r="E3" s="213" t="s">
        <v>66</v>
      </c>
      <c r="F3" s="4" t="str">
        <f>UnitControlCenter!$B$3</f>
        <v>million metric tons / year</v>
      </c>
      <c r="G3" s="212" t="s">
        <v>2373</v>
      </c>
      <c r="I3" s="212"/>
    </row>
    <row r="4" spans="1:19" ht="73.75" x14ac:dyDescent="0.75">
      <c r="A4" s="214" t="s">
        <v>2402</v>
      </c>
      <c r="B4" s="213" t="s">
        <v>2405</v>
      </c>
      <c r="C4" s="263">
        <v>1</v>
      </c>
      <c r="D4" s="212" t="s">
        <v>67</v>
      </c>
      <c r="E4" s="212" t="s">
        <v>68</v>
      </c>
      <c r="F4" s="4" t="str">
        <f>UnitControlCenter!$B$3</f>
        <v>million metric tons / year</v>
      </c>
      <c r="G4" s="212" t="s">
        <v>2935</v>
      </c>
      <c r="H4" s="212" t="s">
        <v>2936</v>
      </c>
      <c r="I4" s="212" t="s">
        <v>2937</v>
      </c>
    </row>
    <row r="5" spans="1:19" ht="29.5" x14ac:dyDescent="0.75">
      <c r="A5" s="214" t="s">
        <v>2402</v>
      </c>
      <c r="B5" s="213" t="s">
        <v>2406</v>
      </c>
      <c r="C5" s="263">
        <v>1</v>
      </c>
      <c r="D5" s="212" t="s">
        <v>67</v>
      </c>
      <c r="E5" s="212" t="s">
        <v>68</v>
      </c>
      <c r="F5" s="4" t="str">
        <f>UnitControlCenter!$B$3</f>
        <v>million metric tons / year</v>
      </c>
      <c r="G5" s="212" t="s">
        <v>2938</v>
      </c>
      <c r="H5" s="212" t="s">
        <v>2939</v>
      </c>
      <c r="I5" s="212" t="s">
        <v>2940</v>
      </c>
    </row>
    <row r="6" spans="1:19" ht="29.5" x14ac:dyDescent="0.75">
      <c r="A6" s="214" t="s">
        <v>2402</v>
      </c>
      <c r="B6" s="213" t="s">
        <v>2407</v>
      </c>
      <c r="C6" s="263">
        <v>1</v>
      </c>
      <c r="D6" s="212" t="s">
        <v>67</v>
      </c>
      <c r="E6" s="212" t="s">
        <v>68</v>
      </c>
      <c r="F6" s="4" t="str">
        <f>UnitControlCenter!$B$3</f>
        <v>million metric tons / year</v>
      </c>
      <c r="G6" s="212" t="s">
        <v>2719</v>
      </c>
      <c r="H6" s="69" t="s">
        <v>2720</v>
      </c>
      <c r="I6" s="212" t="s">
        <v>2721</v>
      </c>
    </row>
    <row r="7" spans="1:19" x14ac:dyDescent="0.75">
      <c r="A7" s="214" t="s">
        <v>2402</v>
      </c>
      <c r="B7" s="213" t="s">
        <v>3014</v>
      </c>
      <c r="C7" s="264">
        <v>0</v>
      </c>
      <c r="D7" s="212" t="s">
        <v>65</v>
      </c>
      <c r="E7" s="212" t="s">
        <v>66</v>
      </c>
      <c r="F7" s="1" t="str">
        <f>UnitControlCenter!$B$4</f>
        <v>g CO2e / 2019 euro</v>
      </c>
      <c r="G7" s="212" t="s">
        <v>2962</v>
      </c>
      <c r="I7" s="212"/>
    </row>
    <row r="8" spans="1:19" x14ac:dyDescent="0.75">
      <c r="A8" s="214" t="s">
        <v>2402</v>
      </c>
      <c r="B8" s="213" t="s">
        <v>140</v>
      </c>
      <c r="C8" s="263">
        <v>1</v>
      </c>
      <c r="D8" s="212" t="s">
        <v>65</v>
      </c>
      <c r="E8" s="212" t="s">
        <v>66</v>
      </c>
      <c r="F8" s="4" t="str">
        <f>UnitControlCenter!$B$3</f>
        <v>million metric tons / year</v>
      </c>
      <c r="G8" s="212" t="s">
        <v>2513</v>
      </c>
      <c r="I8" s="212"/>
    </row>
    <row r="9" spans="1:19" x14ac:dyDescent="0.75">
      <c r="A9" s="214" t="s">
        <v>2402</v>
      </c>
      <c r="B9" s="213" t="s">
        <v>2511</v>
      </c>
      <c r="C9" s="263">
        <v>1</v>
      </c>
      <c r="D9" s="212" t="s">
        <v>65</v>
      </c>
      <c r="E9" s="212" t="s">
        <v>66</v>
      </c>
      <c r="F9" s="4" t="str">
        <f>UnitControlCenter!$B$3</f>
        <v>million metric tons / year</v>
      </c>
      <c r="G9" s="212" t="s">
        <v>2514</v>
      </c>
      <c r="I9" s="212"/>
    </row>
    <row r="10" spans="1:19" x14ac:dyDescent="0.75">
      <c r="A10" s="214" t="s">
        <v>2402</v>
      </c>
      <c r="B10" s="213" t="s">
        <v>2577</v>
      </c>
      <c r="C10" s="263">
        <v>1</v>
      </c>
      <c r="D10" s="212" t="s">
        <v>65</v>
      </c>
      <c r="E10" s="212" t="s">
        <v>66</v>
      </c>
      <c r="F10" s="4" t="str">
        <f>UnitControlCenter!$B$3</f>
        <v>million metric tons / year</v>
      </c>
      <c r="G10" s="212" t="s">
        <v>2588</v>
      </c>
      <c r="I10" s="212"/>
    </row>
    <row r="11" spans="1:19" x14ac:dyDescent="0.75">
      <c r="A11" s="214" t="s">
        <v>2402</v>
      </c>
      <c r="B11" s="213" t="s">
        <v>98</v>
      </c>
      <c r="C11" s="263">
        <v>1</v>
      </c>
      <c r="D11" s="212" t="s">
        <v>65</v>
      </c>
      <c r="E11" s="212" t="s">
        <v>66</v>
      </c>
      <c r="F11" s="4" t="str">
        <f>UnitControlCenter!$B$3</f>
        <v>million metric tons / year</v>
      </c>
      <c r="G11" s="212" t="s">
        <v>2515</v>
      </c>
      <c r="I11" s="212"/>
    </row>
    <row r="12" spans="1:19" x14ac:dyDescent="0.75">
      <c r="A12" s="214" t="s">
        <v>2402</v>
      </c>
      <c r="B12" s="213" t="s">
        <v>9</v>
      </c>
      <c r="C12" s="263">
        <v>1</v>
      </c>
      <c r="D12" s="212" t="s">
        <v>65</v>
      </c>
      <c r="E12" s="212" t="s">
        <v>66</v>
      </c>
      <c r="F12" s="4" t="str">
        <f>UnitControlCenter!$B$3</f>
        <v>million metric tons / year</v>
      </c>
      <c r="G12" s="212" t="s">
        <v>2537</v>
      </c>
      <c r="I12" s="212"/>
    </row>
    <row r="13" spans="1:19" x14ac:dyDescent="0.75">
      <c r="A13" s="214" t="s">
        <v>2402</v>
      </c>
      <c r="B13" s="213" t="s">
        <v>2512</v>
      </c>
      <c r="C13" s="263">
        <v>1</v>
      </c>
      <c r="D13" s="212" t="s">
        <v>65</v>
      </c>
      <c r="E13" s="212" t="s">
        <v>66</v>
      </c>
      <c r="F13" s="4" t="str">
        <f>UnitControlCenter!$B$3</f>
        <v>million metric tons / year</v>
      </c>
      <c r="G13" s="212" t="s">
        <v>2516</v>
      </c>
      <c r="I13" s="212"/>
    </row>
    <row r="14" spans="1:19" x14ac:dyDescent="0.75">
      <c r="A14" s="214" t="s">
        <v>2402</v>
      </c>
      <c r="B14" s="213" t="s">
        <v>4</v>
      </c>
      <c r="C14" s="263">
        <v>1</v>
      </c>
      <c r="D14" s="212" t="s">
        <v>65</v>
      </c>
      <c r="E14" s="212" t="s">
        <v>66</v>
      </c>
      <c r="F14" s="4" t="str">
        <f>UnitControlCenter!$B$3</f>
        <v>million metric tons / year</v>
      </c>
      <c r="G14" s="212" t="s">
        <v>2517</v>
      </c>
      <c r="I14" s="212"/>
    </row>
    <row r="15" spans="1:19" ht="15.5" thickBot="1" x14ac:dyDescent="0.9">
      <c r="A15" s="261" t="s">
        <v>2402</v>
      </c>
      <c r="B15" s="255" t="s">
        <v>2521</v>
      </c>
      <c r="C15" s="270">
        <v>1</v>
      </c>
      <c r="D15" s="256" t="s">
        <v>65</v>
      </c>
      <c r="E15" s="256" t="s">
        <v>66</v>
      </c>
      <c r="F15" s="259" t="str">
        <f>UnitControlCenter!$B$3</f>
        <v>million metric tons / year</v>
      </c>
      <c r="G15" s="256" t="s">
        <v>2518</v>
      </c>
      <c r="H15" s="257"/>
      <c r="I15" s="256"/>
      <c r="J15" s="257"/>
      <c r="K15" s="257"/>
      <c r="L15" s="257"/>
      <c r="M15" s="257"/>
      <c r="N15" s="257"/>
      <c r="O15" s="257"/>
      <c r="P15" s="257"/>
      <c r="Q15" s="257"/>
      <c r="R15" s="257"/>
      <c r="S15" s="257"/>
    </row>
    <row r="16" spans="1:19" x14ac:dyDescent="0.75">
      <c r="A16" s="213" t="s">
        <v>2408</v>
      </c>
      <c r="B16" s="213" t="s">
        <v>2280</v>
      </c>
      <c r="C16" s="263">
        <v>1</v>
      </c>
      <c r="D16" s="212" t="s">
        <v>65</v>
      </c>
      <c r="E16" s="212" t="s">
        <v>66</v>
      </c>
      <c r="F16" s="4" t="str">
        <f>UnitControlCenter!$B$3</f>
        <v>million metric tons / year</v>
      </c>
      <c r="G16" s="212" t="s">
        <v>2396</v>
      </c>
      <c r="I16" s="212"/>
    </row>
    <row r="17" spans="1:19" x14ac:dyDescent="0.75">
      <c r="A17" s="213" t="s">
        <v>2408</v>
      </c>
      <c r="B17" s="214" t="s">
        <v>2296</v>
      </c>
      <c r="C17" s="263">
        <v>1</v>
      </c>
      <c r="D17" s="212" t="s">
        <v>65</v>
      </c>
      <c r="E17" s="212" t="s">
        <v>66</v>
      </c>
      <c r="F17" s="4" t="str">
        <f>UnitControlCenter!$B$3</f>
        <v>million metric tons / year</v>
      </c>
      <c r="G17" s="212" t="s">
        <v>2387</v>
      </c>
      <c r="I17" s="212"/>
    </row>
    <row r="18" spans="1:19" x14ac:dyDescent="0.75">
      <c r="A18" s="213" t="s">
        <v>2408</v>
      </c>
      <c r="B18" s="214" t="s">
        <v>2298</v>
      </c>
      <c r="C18" s="263">
        <v>1</v>
      </c>
      <c r="D18" s="212" t="s">
        <v>65</v>
      </c>
      <c r="E18" s="212" t="s">
        <v>66</v>
      </c>
      <c r="F18" s="4" t="str">
        <f>UnitControlCenter!$B$3</f>
        <v>million metric tons / year</v>
      </c>
      <c r="G18" s="212" t="s">
        <v>2386</v>
      </c>
      <c r="I18" s="212"/>
    </row>
    <row r="19" spans="1:19" x14ac:dyDescent="0.75">
      <c r="A19" s="213" t="s">
        <v>2408</v>
      </c>
      <c r="B19" s="214" t="s">
        <v>2383</v>
      </c>
      <c r="C19" s="263">
        <v>1</v>
      </c>
      <c r="D19" s="212" t="s">
        <v>65</v>
      </c>
      <c r="E19" s="212" t="s">
        <v>66</v>
      </c>
      <c r="F19" s="4" t="str">
        <f>UnitControlCenter!$B$3</f>
        <v>million metric tons / year</v>
      </c>
      <c r="G19" s="212" t="s">
        <v>2385</v>
      </c>
      <c r="I19" s="212"/>
    </row>
    <row r="20" spans="1:19" x14ac:dyDescent="0.75">
      <c r="A20" s="213" t="s">
        <v>2408</v>
      </c>
      <c r="B20" s="214" t="s">
        <v>2382</v>
      </c>
      <c r="C20" s="263">
        <v>1</v>
      </c>
      <c r="D20" s="212" t="s">
        <v>65</v>
      </c>
      <c r="E20" s="212" t="s">
        <v>66</v>
      </c>
      <c r="F20" s="4" t="str">
        <f>UnitControlCenter!$B$5</f>
        <v>thousand metric tons / year</v>
      </c>
      <c r="G20" s="212" t="s">
        <v>2391</v>
      </c>
      <c r="I20" s="212"/>
    </row>
    <row r="21" spans="1:19" x14ac:dyDescent="0.75">
      <c r="A21" s="213" t="s">
        <v>2408</v>
      </c>
      <c r="B21" s="214" t="s">
        <v>2287</v>
      </c>
      <c r="C21" s="263">
        <v>1</v>
      </c>
      <c r="D21" s="212" t="s">
        <v>65</v>
      </c>
      <c r="E21" s="212" t="s">
        <v>66</v>
      </c>
      <c r="F21" s="4" t="str">
        <f>UnitControlCenter!$B$5</f>
        <v>thousand metric tons / year</v>
      </c>
      <c r="G21" s="212" t="s">
        <v>2392</v>
      </c>
      <c r="I21" s="212"/>
    </row>
    <row r="22" spans="1:19" x14ac:dyDescent="0.75">
      <c r="A22" s="213" t="s">
        <v>2408</v>
      </c>
      <c r="B22" s="214" t="s">
        <v>2292</v>
      </c>
      <c r="C22" s="263">
        <v>1</v>
      </c>
      <c r="D22" s="212" t="s">
        <v>65</v>
      </c>
      <c r="E22" s="212" t="s">
        <v>66</v>
      </c>
      <c r="F22" s="4" t="str">
        <f>UnitControlCenter!$B$5</f>
        <v>thousand metric tons / year</v>
      </c>
      <c r="G22" s="212" t="s">
        <v>2389</v>
      </c>
      <c r="I22" s="212"/>
    </row>
    <row r="23" spans="1:19" x14ac:dyDescent="0.75">
      <c r="A23" s="213" t="s">
        <v>2408</v>
      </c>
      <c r="B23" s="214" t="s">
        <v>2294</v>
      </c>
      <c r="C23" s="263">
        <v>1</v>
      </c>
      <c r="D23" s="212" t="s">
        <v>65</v>
      </c>
      <c r="E23" s="212" t="s">
        <v>66</v>
      </c>
      <c r="F23" s="4" t="str">
        <f>UnitControlCenter!$B$5</f>
        <v>thousand metric tons / year</v>
      </c>
      <c r="G23" s="212" t="s">
        <v>2388</v>
      </c>
      <c r="I23" s="212"/>
    </row>
    <row r="24" spans="1:19" x14ac:dyDescent="0.75">
      <c r="A24" s="213" t="s">
        <v>2408</v>
      </c>
      <c r="B24" s="214" t="s">
        <v>2285</v>
      </c>
      <c r="C24" s="263">
        <v>1</v>
      </c>
      <c r="D24" s="212" t="s">
        <v>65</v>
      </c>
      <c r="E24" s="212" t="s">
        <v>66</v>
      </c>
      <c r="F24" s="4" t="str">
        <f>UnitControlCenter!$B$3</f>
        <v>million metric tons / year</v>
      </c>
      <c r="G24" s="212" t="s">
        <v>2393</v>
      </c>
      <c r="I24" s="212"/>
    </row>
    <row r="25" spans="1:19" x14ac:dyDescent="0.75">
      <c r="A25" s="213" t="s">
        <v>2408</v>
      </c>
      <c r="B25" s="214" t="s">
        <v>2282</v>
      </c>
      <c r="C25" s="263">
        <v>1</v>
      </c>
      <c r="D25" s="212" t="s">
        <v>65</v>
      </c>
      <c r="E25" s="212" t="s">
        <v>66</v>
      </c>
      <c r="F25" s="4" t="str">
        <f>UnitControlCenter!$B$5</f>
        <v>thousand metric tons / year</v>
      </c>
      <c r="G25" s="212" t="s">
        <v>2395</v>
      </c>
      <c r="I25" s="212"/>
    </row>
    <row r="26" spans="1:19" x14ac:dyDescent="0.75">
      <c r="A26" s="213" t="s">
        <v>2408</v>
      </c>
      <c r="B26" s="214" t="s">
        <v>2290</v>
      </c>
      <c r="C26" s="263">
        <v>1</v>
      </c>
      <c r="D26" s="212" t="s">
        <v>65</v>
      </c>
      <c r="E26" s="212" t="s">
        <v>66</v>
      </c>
      <c r="F26" s="4" t="str">
        <f>UnitControlCenter!$B$3</f>
        <v>million metric tons / year</v>
      </c>
      <c r="G26" s="212" t="s">
        <v>2390</v>
      </c>
      <c r="I26" s="212"/>
    </row>
    <row r="27" spans="1:19" ht="15.5" thickBot="1" x14ac:dyDescent="0.9">
      <c r="A27" s="255" t="s">
        <v>2408</v>
      </c>
      <c r="B27" s="261" t="s">
        <v>508</v>
      </c>
      <c r="C27" s="270">
        <v>1</v>
      </c>
      <c r="D27" s="256" t="s">
        <v>65</v>
      </c>
      <c r="E27" s="256" t="s">
        <v>66</v>
      </c>
      <c r="F27" s="259" t="str">
        <f>UnitControlCenter!$B$3</f>
        <v>million metric tons / year</v>
      </c>
      <c r="G27" s="256" t="s">
        <v>2394</v>
      </c>
      <c r="H27" s="257"/>
      <c r="I27" s="256"/>
      <c r="J27" s="257"/>
      <c r="K27" s="257"/>
      <c r="L27" s="257"/>
      <c r="M27" s="257"/>
      <c r="N27" s="257"/>
      <c r="O27" s="257"/>
      <c r="P27" s="257"/>
      <c r="Q27" s="257"/>
      <c r="R27" s="257"/>
      <c r="S27" s="257"/>
    </row>
    <row r="28" spans="1:19" ht="73.75" x14ac:dyDescent="0.75">
      <c r="A28" s="213" t="s">
        <v>2409</v>
      </c>
      <c r="B28" s="213" t="s">
        <v>2405</v>
      </c>
      <c r="C28" s="263">
        <v>1</v>
      </c>
      <c r="D28" s="212" t="s">
        <v>67</v>
      </c>
      <c r="E28" s="212" t="s">
        <v>68</v>
      </c>
      <c r="F28" s="4" t="str">
        <f>UnitControlCenter!$B$3</f>
        <v>million metric tons / year</v>
      </c>
      <c r="G28" s="212" t="s">
        <v>3029</v>
      </c>
      <c r="H28" s="69" t="s">
        <v>3030</v>
      </c>
      <c r="I28" s="212" t="s">
        <v>3031</v>
      </c>
    </row>
    <row r="29" spans="1:19" ht="88.5" x14ac:dyDescent="0.75">
      <c r="A29" s="213" t="s">
        <v>2409</v>
      </c>
      <c r="B29" s="213" t="s">
        <v>2589</v>
      </c>
      <c r="C29" s="263">
        <v>1</v>
      </c>
      <c r="D29" s="212" t="s">
        <v>67</v>
      </c>
      <c r="E29" s="212" t="s">
        <v>68</v>
      </c>
      <c r="F29" s="4" t="str">
        <f>UnitControlCenter!$B$3</f>
        <v>million metric tons / year</v>
      </c>
      <c r="G29" s="212" t="s">
        <v>3032</v>
      </c>
      <c r="H29" s="69" t="s">
        <v>3033</v>
      </c>
      <c r="I29" s="212" t="s">
        <v>3034</v>
      </c>
    </row>
    <row r="30" spans="1:19" ht="59" x14ac:dyDescent="0.75">
      <c r="A30" s="213" t="s">
        <v>2409</v>
      </c>
      <c r="B30" s="213" t="s">
        <v>2410</v>
      </c>
      <c r="C30" s="271">
        <v>1</v>
      </c>
      <c r="D30" s="212" t="s">
        <v>67</v>
      </c>
      <c r="E30" s="212" t="s">
        <v>68</v>
      </c>
      <c r="F30" s="7" t="str">
        <f>UnitControlCenter!$B$3</f>
        <v>million metric tons / year</v>
      </c>
      <c r="G30" s="262" t="s">
        <v>3035</v>
      </c>
      <c r="H30" s="262" t="s">
        <v>3036</v>
      </c>
      <c r="I30" s="212" t="s">
        <v>3037</v>
      </c>
    </row>
    <row r="31" spans="1:19" ht="15.5" thickBot="1" x14ac:dyDescent="0.9">
      <c r="A31" s="255" t="s">
        <v>2409</v>
      </c>
      <c r="B31" s="255" t="s">
        <v>3014</v>
      </c>
      <c r="C31" s="270">
        <v>0</v>
      </c>
      <c r="D31" s="256" t="s">
        <v>65</v>
      </c>
      <c r="E31" s="256" t="s">
        <v>66</v>
      </c>
      <c r="F31" s="273" t="str">
        <f>UnitControlCenter!$B$6</f>
        <v>g CO2 / 2019 euro</v>
      </c>
      <c r="G31" s="257" t="s">
        <v>2961</v>
      </c>
      <c r="H31" s="257"/>
      <c r="I31" s="256"/>
      <c r="J31" s="257"/>
      <c r="K31" s="257"/>
      <c r="L31" s="257"/>
      <c r="M31" s="257"/>
      <c r="N31" s="257"/>
      <c r="O31" s="257"/>
      <c r="P31" s="257"/>
      <c r="Q31" s="257"/>
      <c r="R31" s="257"/>
      <c r="S31" s="257"/>
    </row>
    <row r="32" spans="1:19" ht="88.5" x14ac:dyDescent="0.75">
      <c r="A32" s="213" t="s">
        <v>2859</v>
      </c>
      <c r="B32" s="213" t="s">
        <v>2682</v>
      </c>
      <c r="C32" s="263">
        <v>1</v>
      </c>
      <c r="D32" s="212" t="s">
        <v>65</v>
      </c>
      <c r="E32" s="212" t="s">
        <v>3154</v>
      </c>
      <c r="F32" s="4" t="str">
        <f>UnitControlCenter!$B$3</f>
        <v>million metric tons / year</v>
      </c>
      <c r="G32" s="69" t="s">
        <v>3199</v>
      </c>
      <c r="I32" s="212"/>
    </row>
    <row r="33" spans="1:19" x14ac:dyDescent="0.75">
      <c r="A33" s="213" t="s">
        <v>2859</v>
      </c>
      <c r="B33" s="213" t="s">
        <v>140</v>
      </c>
      <c r="C33" s="263">
        <v>1</v>
      </c>
      <c r="D33" s="212" t="s">
        <v>65</v>
      </c>
      <c r="E33" s="212" t="s">
        <v>3154</v>
      </c>
      <c r="F33" s="4" t="str">
        <f>UnitControlCenter!$B$3</f>
        <v>million metric tons / year</v>
      </c>
      <c r="G33" s="212" t="s">
        <v>2513</v>
      </c>
      <c r="I33" s="212"/>
    </row>
    <row r="34" spans="1:19" x14ac:dyDescent="0.75">
      <c r="A34" s="213" t="s">
        <v>2859</v>
      </c>
      <c r="B34" s="213" t="s">
        <v>2511</v>
      </c>
      <c r="C34" s="263">
        <v>1</v>
      </c>
      <c r="D34" s="212" t="s">
        <v>65</v>
      </c>
      <c r="E34" s="212" t="s">
        <v>3154</v>
      </c>
      <c r="F34" s="4" t="str">
        <f>UnitControlCenter!$B$3</f>
        <v>million metric tons / year</v>
      </c>
      <c r="G34" s="212" t="s">
        <v>2514</v>
      </c>
      <c r="I34" s="212"/>
    </row>
    <row r="35" spans="1:19" x14ac:dyDescent="0.75">
      <c r="A35" s="213" t="s">
        <v>2859</v>
      </c>
      <c r="B35" s="213" t="s">
        <v>2577</v>
      </c>
      <c r="C35" s="263">
        <v>1</v>
      </c>
      <c r="D35" s="212" t="s">
        <v>65</v>
      </c>
      <c r="E35" s="212" t="s">
        <v>3154</v>
      </c>
      <c r="F35" s="4" t="str">
        <f>UnitControlCenter!$B$3</f>
        <v>million metric tons / year</v>
      </c>
      <c r="G35" s="212" t="s">
        <v>2588</v>
      </c>
      <c r="I35" s="212"/>
    </row>
    <row r="36" spans="1:19" x14ac:dyDescent="0.75">
      <c r="A36" s="213" t="s">
        <v>2859</v>
      </c>
      <c r="B36" s="213" t="s">
        <v>98</v>
      </c>
      <c r="C36" s="263">
        <v>1</v>
      </c>
      <c r="D36" s="212" t="s">
        <v>65</v>
      </c>
      <c r="E36" s="212" t="s">
        <v>3154</v>
      </c>
      <c r="F36" s="4" t="str">
        <f>UnitControlCenter!$B$3</f>
        <v>million metric tons / year</v>
      </c>
      <c r="G36" s="212" t="s">
        <v>2515</v>
      </c>
      <c r="I36" s="212"/>
    </row>
    <row r="37" spans="1:19" ht="29.5" x14ac:dyDescent="0.75">
      <c r="A37" s="213" t="s">
        <v>2859</v>
      </c>
      <c r="B37" s="213" t="s">
        <v>9</v>
      </c>
      <c r="C37" s="263">
        <v>1</v>
      </c>
      <c r="D37" s="212" t="s">
        <v>65</v>
      </c>
      <c r="E37" s="212" t="s">
        <v>3154</v>
      </c>
      <c r="F37" s="4" t="str">
        <f>UnitControlCenter!$B$3</f>
        <v>million metric tons / year</v>
      </c>
      <c r="G37" s="212" t="s">
        <v>3200</v>
      </c>
      <c r="I37" s="212"/>
    </row>
    <row r="38" spans="1:19" ht="15.5" thickBot="1" x14ac:dyDescent="0.9">
      <c r="A38" s="255" t="s">
        <v>2859</v>
      </c>
      <c r="B38" s="255" t="s">
        <v>4</v>
      </c>
      <c r="C38" s="270">
        <v>1</v>
      </c>
      <c r="D38" s="256" t="s">
        <v>65</v>
      </c>
      <c r="E38" s="256" t="s">
        <v>3154</v>
      </c>
      <c r="F38" s="259" t="str">
        <f>UnitControlCenter!$B$3</f>
        <v>million metric tons / year</v>
      </c>
      <c r="G38" s="256" t="s">
        <v>2517</v>
      </c>
      <c r="H38" s="257"/>
      <c r="I38" s="256"/>
      <c r="J38" s="257"/>
      <c r="K38" s="257"/>
      <c r="L38" s="257"/>
      <c r="M38" s="257"/>
      <c r="N38" s="257"/>
      <c r="O38" s="257"/>
      <c r="P38" s="257"/>
      <c r="Q38" s="257"/>
      <c r="R38" s="257"/>
      <c r="S38" s="257"/>
    </row>
    <row r="39" spans="1:19" ht="29.5" x14ac:dyDescent="0.75">
      <c r="A39" s="213" t="s">
        <v>376</v>
      </c>
      <c r="B39" s="213" t="s">
        <v>3109</v>
      </c>
      <c r="C39" s="263">
        <v>1</v>
      </c>
      <c r="D39" s="212" t="s">
        <v>67</v>
      </c>
      <c r="E39" s="212" t="s">
        <v>459</v>
      </c>
      <c r="F39" s="4" t="str">
        <f>UnitControlCenter!$B$7</f>
        <v>2019 euros / ton CO2e abated, Annual average abatement (MtCO2e)</v>
      </c>
      <c r="G39" s="69" t="s">
        <v>3201</v>
      </c>
      <c r="I39" s="212"/>
    </row>
    <row r="40" spans="1:19" ht="30.25" thickBot="1" x14ac:dyDescent="0.9">
      <c r="A40" s="255" t="s">
        <v>376</v>
      </c>
      <c r="B40" s="255" t="s">
        <v>3110</v>
      </c>
      <c r="C40" s="270">
        <v>1</v>
      </c>
      <c r="D40" s="256" t="s">
        <v>67</v>
      </c>
      <c r="E40" s="256" t="s">
        <v>459</v>
      </c>
      <c r="F40" s="259" t="str">
        <f>UnitControlCenter!$B$7</f>
        <v>2019 euros / ton CO2e abated, Annual average abatement (MtCO2e)</v>
      </c>
      <c r="G40" s="257" t="s">
        <v>3201</v>
      </c>
      <c r="H40" s="257"/>
      <c r="I40" s="256"/>
      <c r="J40" s="257"/>
      <c r="K40" s="257"/>
      <c r="L40" s="257"/>
      <c r="M40" s="257"/>
      <c r="N40" s="257"/>
      <c r="O40" s="257"/>
      <c r="P40" s="257"/>
      <c r="Q40" s="257"/>
      <c r="R40" s="257"/>
      <c r="S40" s="257"/>
    </row>
    <row r="41" spans="1:19" ht="44.25" x14ac:dyDescent="0.75">
      <c r="A41" s="213" t="s">
        <v>2411</v>
      </c>
      <c r="B41" s="213" t="s">
        <v>3113</v>
      </c>
      <c r="C41" s="263">
        <v>1</v>
      </c>
      <c r="D41" s="212" t="s">
        <v>67</v>
      </c>
      <c r="E41" s="212" t="s">
        <v>66</v>
      </c>
      <c r="F41" s="4" t="str">
        <f>UnitControlCenter!$B$8</f>
        <v>billion 2019 euros / year</v>
      </c>
      <c r="G41" s="69" t="s">
        <v>3111</v>
      </c>
      <c r="H41" s="69" t="s">
        <v>2495</v>
      </c>
      <c r="I41" s="212" t="s">
        <v>2477</v>
      </c>
    </row>
    <row r="42" spans="1:19" x14ac:dyDescent="0.75">
      <c r="A42" s="213" t="s">
        <v>2411</v>
      </c>
      <c r="B42" s="254" t="s">
        <v>2881</v>
      </c>
      <c r="C42" s="263">
        <v>1</v>
      </c>
      <c r="D42" s="212" t="s">
        <v>65</v>
      </c>
      <c r="E42" s="212" t="s">
        <v>66</v>
      </c>
      <c r="F42" s="4" t="str">
        <f>UnitControlCenter!$B$8</f>
        <v>billion 2019 euros / year</v>
      </c>
      <c r="G42" s="69" t="s">
        <v>2873</v>
      </c>
      <c r="I42" s="212"/>
    </row>
    <row r="43" spans="1:19" ht="59" x14ac:dyDescent="0.75">
      <c r="A43" s="213" t="s">
        <v>2411</v>
      </c>
      <c r="B43" s="213" t="s">
        <v>3098</v>
      </c>
      <c r="C43" s="285">
        <v>1</v>
      </c>
      <c r="D43" s="212" t="s">
        <v>67</v>
      </c>
      <c r="E43" s="212" t="s">
        <v>68</v>
      </c>
      <c r="F43" s="4" t="str">
        <f>UnitControlCenter!$B$8</f>
        <v>billion 2019 euros / year</v>
      </c>
      <c r="G43" s="4" t="s">
        <v>3099</v>
      </c>
      <c r="H43" s="4" t="s">
        <v>3100</v>
      </c>
      <c r="I43" s="4" t="s">
        <v>3101</v>
      </c>
    </row>
    <row r="44" spans="1:19" ht="29.5" x14ac:dyDescent="0.75">
      <c r="A44" s="213" t="s">
        <v>2411</v>
      </c>
      <c r="B44" s="254" t="s">
        <v>3103</v>
      </c>
      <c r="C44" s="271">
        <v>1</v>
      </c>
      <c r="D44" s="212" t="s">
        <v>65</v>
      </c>
      <c r="E44" s="212" t="s">
        <v>66</v>
      </c>
      <c r="F44" s="7" t="str">
        <f>UnitControlCenter!$B$9</f>
        <v>billion 2019 euros</v>
      </c>
      <c r="G44" s="262" t="s">
        <v>3105</v>
      </c>
      <c r="H44" s="262"/>
      <c r="I44" s="212"/>
    </row>
    <row r="45" spans="1:19" s="262" customFormat="1" ht="29.5" x14ac:dyDescent="0.75">
      <c r="A45" s="213" t="s">
        <v>2411</v>
      </c>
      <c r="B45" s="254" t="s">
        <v>3106</v>
      </c>
      <c r="C45" s="271">
        <v>1</v>
      </c>
      <c r="D45" s="212" t="s">
        <v>65</v>
      </c>
      <c r="E45" s="212" t="s">
        <v>66</v>
      </c>
      <c r="F45" s="7" t="str">
        <f>UnitControlCenter!$B$8</f>
        <v>billion 2019 euros / year</v>
      </c>
      <c r="G45" s="262" t="s">
        <v>3107</v>
      </c>
      <c r="I45" s="212"/>
    </row>
    <row r="46" spans="1:19" ht="118.75" thickBot="1" x14ac:dyDescent="0.9">
      <c r="A46" s="255" t="s">
        <v>2411</v>
      </c>
      <c r="B46" s="260" t="s">
        <v>3194</v>
      </c>
      <c r="C46" s="270">
        <v>1</v>
      </c>
      <c r="D46" s="256" t="s">
        <v>67</v>
      </c>
      <c r="E46" s="256" t="s">
        <v>66</v>
      </c>
      <c r="F46" s="259" t="str">
        <f>UnitControlCenter!$B$8</f>
        <v>billion 2019 euros / year</v>
      </c>
      <c r="G46" s="257" t="s">
        <v>3198</v>
      </c>
      <c r="H46" s="257" t="s">
        <v>3195</v>
      </c>
      <c r="I46" s="256" t="s">
        <v>3197</v>
      </c>
      <c r="J46" s="257"/>
      <c r="K46" s="257"/>
      <c r="L46" s="257"/>
      <c r="M46" s="257"/>
      <c r="N46" s="257"/>
      <c r="O46" s="257"/>
      <c r="P46" s="257"/>
      <c r="Q46" s="257"/>
      <c r="R46" s="257"/>
      <c r="S46" s="257"/>
    </row>
    <row r="47" spans="1:19" ht="29.5" x14ac:dyDescent="0.75">
      <c r="A47" s="213" t="s">
        <v>3001</v>
      </c>
      <c r="B47" s="254" t="s">
        <v>3018</v>
      </c>
      <c r="C47" s="278">
        <v>1</v>
      </c>
      <c r="D47" s="212" t="s">
        <v>67</v>
      </c>
      <c r="E47" s="212" t="s">
        <v>66</v>
      </c>
      <c r="F47" s="7" t="str">
        <f>UnitControlCenter!$B$10</f>
        <v>jobs</v>
      </c>
      <c r="G47" s="262" t="s">
        <v>3009</v>
      </c>
      <c r="H47" s="262" t="s">
        <v>3008</v>
      </c>
      <c r="I47" s="212" t="s">
        <v>2478</v>
      </c>
    </row>
    <row r="48" spans="1:19" ht="29.5" x14ac:dyDescent="0.75">
      <c r="A48" s="213" t="s">
        <v>3001</v>
      </c>
      <c r="B48" s="254" t="s">
        <v>3019</v>
      </c>
      <c r="C48" s="281">
        <v>1</v>
      </c>
      <c r="D48" s="212" t="s">
        <v>67</v>
      </c>
      <c r="E48" s="212" t="s">
        <v>66</v>
      </c>
      <c r="F48" s="7" t="str">
        <f>UnitControlCenter!$B$10</f>
        <v>jobs</v>
      </c>
      <c r="G48" s="262" t="s">
        <v>3022</v>
      </c>
      <c r="H48" s="262" t="s">
        <v>3023</v>
      </c>
      <c r="I48" s="212" t="s">
        <v>3024</v>
      </c>
    </row>
    <row r="49" spans="1:19" ht="29.5" x14ac:dyDescent="0.75">
      <c r="A49" s="213" t="s">
        <v>3001</v>
      </c>
      <c r="B49" s="254" t="s">
        <v>3082</v>
      </c>
      <c r="C49" s="283">
        <v>1</v>
      </c>
      <c r="D49" s="212" t="s">
        <v>67</v>
      </c>
      <c r="E49" s="212" t="s">
        <v>66</v>
      </c>
      <c r="F49" s="7" t="str">
        <f>UnitControlCenter!$B$10</f>
        <v>jobs</v>
      </c>
      <c r="G49" s="262" t="s">
        <v>3086</v>
      </c>
      <c r="H49" s="262" t="s">
        <v>3085</v>
      </c>
      <c r="I49" s="212" t="s">
        <v>3097</v>
      </c>
    </row>
    <row r="50" spans="1:19" ht="44.25" x14ac:dyDescent="0.75">
      <c r="A50" s="213" t="s">
        <v>3001</v>
      </c>
      <c r="B50" s="254" t="s">
        <v>3151</v>
      </c>
      <c r="C50" s="289">
        <v>1</v>
      </c>
      <c r="D50" s="212" t="s">
        <v>67</v>
      </c>
      <c r="E50" s="212" t="s">
        <v>66</v>
      </c>
      <c r="F50" s="7" t="str">
        <f>UnitControlCenter!$B$10</f>
        <v>jobs</v>
      </c>
      <c r="G50" s="262" t="s">
        <v>3150</v>
      </c>
      <c r="H50" s="262" t="s">
        <v>3008</v>
      </c>
      <c r="I50" s="212" t="s">
        <v>2478</v>
      </c>
    </row>
    <row r="51" spans="1:19" ht="29.5" x14ac:dyDescent="0.75">
      <c r="A51" s="213" t="s">
        <v>3001</v>
      </c>
      <c r="B51" s="254" t="s">
        <v>3003</v>
      </c>
      <c r="C51" s="278">
        <v>1</v>
      </c>
      <c r="D51" s="212" t="s">
        <v>67</v>
      </c>
      <c r="E51" s="212" t="s">
        <v>66</v>
      </c>
      <c r="F51" s="4" t="str">
        <f>UnitControlCenter!$B$8</f>
        <v>billion 2019 euros / year</v>
      </c>
      <c r="G51" s="262" t="s">
        <v>3010</v>
      </c>
      <c r="H51" s="262" t="s">
        <v>3012</v>
      </c>
      <c r="I51" s="212" t="s">
        <v>2478</v>
      </c>
    </row>
    <row r="52" spans="1:19" ht="44.25" x14ac:dyDescent="0.75">
      <c r="A52" s="213" t="s">
        <v>3001</v>
      </c>
      <c r="B52" s="254" t="s">
        <v>3025</v>
      </c>
      <c r="C52" s="282">
        <v>1</v>
      </c>
      <c r="D52" s="212" t="s">
        <v>67</v>
      </c>
      <c r="E52" s="212" t="s">
        <v>66</v>
      </c>
      <c r="F52" s="4" t="str">
        <f>UnitControlCenter!$B$12</f>
        <v>% change</v>
      </c>
      <c r="G52" s="262" t="s">
        <v>3027</v>
      </c>
      <c r="H52" s="262" t="s">
        <v>3012</v>
      </c>
      <c r="I52" s="212" t="s">
        <v>2478</v>
      </c>
    </row>
    <row r="53" spans="1:19" ht="29.5" x14ac:dyDescent="0.75">
      <c r="A53" s="213" t="s">
        <v>3001</v>
      </c>
      <c r="B53" s="254" t="s">
        <v>3083</v>
      </c>
      <c r="C53" s="283">
        <v>1</v>
      </c>
      <c r="D53" s="212" t="s">
        <v>67</v>
      </c>
      <c r="E53" s="212" t="s">
        <v>66</v>
      </c>
      <c r="F53" s="4" t="str">
        <f>UnitControlCenter!$B$8</f>
        <v>billion 2019 euros / year</v>
      </c>
      <c r="G53" s="262" t="s">
        <v>3087</v>
      </c>
      <c r="H53" s="262" t="s">
        <v>3085</v>
      </c>
      <c r="I53" s="212" t="s">
        <v>3097</v>
      </c>
    </row>
    <row r="54" spans="1:19" ht="44.25" x14ac:dyDescent="0.75">
      <c r="A54" s="213" t="s">
        <v>3001</v>
      </c>
      <c r="B54" s="254" t="s">
        <v>3017</v>
      </c>
      <c r="C54" s="278">
        <v>1</v>
      </c>
      <c r="D54" s="212" t="s">
        <v>67</v>
      </c>
      <c r="E54" s="212" t="s">
        <v>66</v>
      </c>
      <c r="F54" s="4" t="str">
        <f>UnitControlCenter!$B$8</f>
        <v>billion 2019 euros / year</v>
      </c>
      <c r="G54" s="262" t="s">
        <v>3013</v>
      </c>
      <c r="H54" s="262" t="s">
        <v>3011</v>
      </c>
      <c r="I54" s="212" t="s">
        <v>2478</v>
      </c>
    </row>
    <row r="55" spans="1:19" ht="29.5" x14ac:dyDescent="0.75">
      <c r="A55" s="213" t="s">
        <v>3001</v>
      </c>
      <c r="B55" s="254" t="s">
        <v>3015</v>
      </c>
      <c r="C55" s="271">
        <v>1</v>
      </c>
      <c r="D55" s="212" t="s">
        <v>65</v>
      </c>
      <c r="E55" s="212" t="s">
        <v>66</v>
      </c>
      <c r="F55" s="7" t="str">
        <f>UnitControlCenter!$B$13</f>
        <v>2019 euros / employee-year</v>
      </c>
      <c r="G55" s="262" t="s">
        <v>3016</v>
      </c>
      <c r="H55" s="262"/>
      <c r="I55" s="212"/>
    </row>
    <row r="56" spans="1:19" ht="30.25" thickBot="1" x14ac:dyDescent="0.9">
      <c r="A56" s="255" t="s">
        <v>3001</v>
      </c>
      <c r="B56" s="260" t="s">
        <v>3084</v>
      </c>
      <c r="C56" s="270">
        <v>1</v>
      </c>
      <c r="D56" s="256" t="s">
        <v>67</v>
      </c>
      <c r="E56" s="256" t="s">
        <v>66</v>
      </c>
      <c r="F56" s="259" t="str">
        <f>UnitControlCenter!$B$8</f>
        <v>billion 2019 euros / year</v>
      </c>
      <c r="G56" s="257" t="s">
        <v>3088</v>
      </c>
      <c r="H56" s="257" t="s">
        <v>3085</v>
      </c>
      <c r="I56" s="256" t="s">
        <v>3097</v>
      </c>
      <c r="J56" s="257"/>
      <c r="K56" s="257"/>
      <c r="L56" s="257"/>
      <c r="M56" s="257"/>
      <c r="N56" s="257"/>
      <c r="O56" s="257"/>
      <c r="P56" s="257"/>
      <c r="Q56" s="257"/>
      <c r="R56" s="257"/>
      <c r="S56" s="257"/>
    </row>
    <row r="57" spans="1:19" ht="88.5" x14ac:dyDescent="0.75">
      <c r="A57" s="213" t="s">
        <v>3002</v>
      </c>
      <c r="B57" s="213" t="s">
        <v>2789</v>
      </c>
      <c r="C57" s="263">
        <v>1</v>
      </c>
      <c r="D57" s="212" t="s">
        <v>67</v>
      </c>
      <c r="E57" s="212" t="s">
        <v>66</v>
      </c>
      <c r="F57" s="4" t="str">
        <f>UnitControlCenter!$B$8</f>
        <v>billion 2019 euros / year</v>
      </c>
      <c r="G57" s="4" t="s">
        <v>2790</v>
      </c>
      <c r="H57" s="4" t="s">
        <v>2791</v>
      </c>
      <c r="I57" s="4" t="s">
        <v>2764</v>
      </c>
    </row>
    <row r="58" spans="1:19" ht="44.25" x14ac:dyDescent="0.75">
      <c r="A58" s="213" t="s">
        <v>3002</v>
      </c>
      <c r="B58" s="213" t="s">
        <v>2793</v>
      </c>
      <c r="C58" s="263">
        <v>1</v>
      </c>
      <c r="D58" s="212" t="s">
        <v>67</v>
      </c>
      <c r="E58" s="212" t="s">
        <v>66</v>
      </c>
      <c r="F58" s="4" t="str">
        <f>UnitControlCenter!$B$8</f>
        <v>billion 2019 euros / year</v>
      </c>
      <c r="G58" s="4" t="s">
        <v>2803</v>
      </c>
      <c r="H58" s="4" t="s">
        <v>2804</v>
      </c>
      <c r="I58" s="4" t="s">
        <v>2805</v>
      </c>
    </row>
    <row r="59" spans="1:19" ht="59" x14ac:dyDescent="0.75">
      <c r="A59" s="213" t="s">
        <v>3002</v>
      </c>
      <c r="B59" s="213" t="s">
        <v>2794</v>
      </c>
      <c r="C59" s="263">
        <v>1</v>
      </c>
      <c r="D59" s="212" t="s">
        <v>67</v>
      </c>
      <c r="E59" s="212" t="s">
        <v>66</v>
      </c>
      <c r="F59" s="4" t="str">
        <f>UnitControlCenter!$B$8</f>
        <v>billion 2019 euros / year</v>
      </c>
      <c r="G59" s="4" t="s">
        <v>2814</v>
      </c>
      <c r="H59" s="4" t="s">
        <v>2812</v>
      </c>
      <c r="I59" s="4" t="s">
        <v>2813</v>
      </c>
    </row>
    <row r="60" spans="1:19" ht="44.25" x14ac:dyDescent="0.75">
      <c r="A60" s="213" t="s">
        <v>3002</v>
      </c>
      <c r="B60" s="213" t="s">
        <v>2795</v>
      </c>
      <c r="C60" s="263">
        <v>1</v>
      </c>
      <c r="D60" s="212" t="s">
        <v>67</v>
      </c>
      <c r="E60" s="212" t="s">
        <v>66</v>
      </c>
      <c r="F60" s="4" t="str">
        <f>UnitControlCenter!$B$8</f>
        <v>billion 2019 euros / year</v>
      </c>
      <c r="G60" s="4" t="s">
        <v>2808</v>
      </c>
      <c r="H60" s="4" t="s">
        <v>2804</v>
      </c>
      <c r="I60" s="4" t="s">
        <v>2806</v>
      </c>
    </row>
    <row r="61" spans="1:19" ht="44.25" x14ac:dyDescent="0.75">
      <c r="A61" s="213" t="s">
        <v>3002</v>
      </c>
      <c r="B61" s="213" t="s">
        <v>2796</v>
      </c>
      <c r="C61" s="263">
        <v>1</v>
      </c>
      <c r="D61" s="212" t="s">
        <v>67</v>
      </c>
      <c r="E61" s="212" t="s">
        <v>66</v>
      </c>
      <c r="F61" s="4" t="str">
        <f>UnitControlCenter!$B$8</f>
        <v>billion 2019 euros / year</v>
      </c>
      <c r="G61" s="4" t="s">
        <v>2809</v>
      </c>
      <c r="H61" s="4" t="s">
        <v>2804</v>
      </c>
      <c r="I61" s="4" t="s">
        <v>2807</v>
      </c>
    </row>
    <row r="62" spans="1:19" ht="59" x14ac:dyDescent="0.75">
      <c r="A62" s="213" t="s">
        <v>3002</v>
      </c>
      <c r="B62" s="213" t="s">
        <v>2797</v>
      </c>
      <c r="C62" s="263">
        <v>1</v>
      </c>
      <c r="D62" s="212" t="s">
        <v>67</v>
      </c>
      <c r="E62" s="212" t="s">
        <v>66</v>
      </c>
      <c r="F62" s="4" t="str">
        <f>UnitControlCenter!$B$8</f>
        <v>billion 2019 euros / year</v>
      </c>
      <c r="G62" s="4" t="s">
        <v>2815</v>
      </c>
      <c r="H62" s="4" t="s">
        <v>2812</v>
      </c>
      <c r="I62" s="4" t="s">
        <v>2813</v>
      </c>
    </row>
    <row r="63" spans="1:19" ht="59" x14ac:dyDescent="0.75">
      <c r="A63" s="213" t="s">
        <v>3002</v>
      </c>
      <c r="B63" s="213" t="s">
        <v>2798</v>
      </c>
      <c r="C63" s="263">
        <v>1</v>
      </c>
      <c r="D63" s="212" t="s">
        <v>67</v>
      </c>
      <c r="E63" s="212" t="s">
        <v>66</v>
      </c>
      <c r="F63" s="4" t="str">
        <f>UnitControlCenter!$B$8</f>
        <v>billion 2019 euros / year</v>
      </c>
      <c r="G63" s="4" t="s">
        <v>2816</v>
      </c>
      <c r="H63" s="4" t="s">
        <v>2812</v>
      </c>
      <c r="I63" s="4" t="s">
        <v>2813</v>
      </c>
    </row>
    <row r="64" spans="1:19" ht="73.75" x14ac:dyDescent="0.75">
      <c r="A64" s="213" t="s">
        <v>3002</v>
      </c>
      <c r="B64" s="213" t="s">
        <v>2799</v>
      </c>
      <c r="C64" s="263">
        <v>1</v>
      </c>
      <c r="D64" s="212" t="s">
        <v>67</v>
      </c>
      <c r="E64" s="212" t="s">
        <v>66</v>
      </c>
      <c r="F64" s="4" t="str">
        <f>UnitControlCenter!$B$8</f>
        <v>billion 2019 euros / year</v>
      </c>
      <c r="G64" s="4" t="s">
        <v>2817</v>
      </c>
      <c r="H64" s="4" t="s">
        <v>2812</v>
      </c>
      <c r="I64" s="4" t="s">
        <v>2813</v>
      </c>
    </row>
    <row r="65" spans="1:19" ht="59" x14ac:dyDescent="0.75">
      <c r="A65" s="213" t="s">
        <v>3002</v>
      </c>
      <c r="B65" s="213" t="s">
        <v>2823</v>
      </c>
      <c r="C65" s="263">
        <v>1</v>
      </c>
      <c r="D65" s="212" t="s">
        <v>67</v>
      </c>
      <c r="E65" s="212" t="s">
        <v>66</v>
      </c>
      <c r="F65" s="4" t="str">
        <f>UnitControlCenter!$B$8</f>
        <v>billion 2019 euros / year</v>
      </c>
      <c r="G65" s="4" t="s">
        <v>2821</v>
      </c>
      <c r="H65" s="4" t="s">
        <v>2812</v>
      </c>
      <c r="I65" s="4" t="s">
        <v>2819</v>
      </c>
    </row>
    <row r="66" spans="1:19" ht="59.75" thickBot="1" x14ac:dyDescent="0.9">
      <c r="A66" s="255" t="s">
        <v>3002</v>
      </c>
      <c r="B66" s="255" t="s">
        <v>2824</v>
      </c>
      <c r="C66" s="270">
        <v>1</v>
      </c>
      <c r="D66" s="256" t="s">
        <v>67</v>
      </c>
      <c r="E66" s="256" t="s">
        <v>66</v>
      </c>
      <c r="F66" s="259" t="str">
        <f>UnitControlCenter!$B$8</f>
        <v>billion 2019 euros / year</v>
      </c>
      <c r="G66" s="259" t="s">
        <v>2822</v>
      </c>
      <c r="H66" s="259" t="s">
        <v>2812</v>
      </c>
      <c r="I66" s="259" t="s">
        <v>2820</v>
      </c>
      <c r="J66" s="257"/>
      <c r="K66" s="257"/>
      <c r="L66" s="257"/>
      <c r="M66" s="257"/>
      <c r="N66" s="257"/>
      <c r="O66" s="257"/>
      <c r="P66" s="257"/>
      <c r="Q66" s="257"/>
      <c r="R66" s="257"/>
      <c r="S66" s="257"/>
    </row>
    <row r="67" spans="1:19" ht="29.5" x14ac:dyDescent="0.75">
      <c r="A67" s="213" t="s">
        <v>2412</v>
      </c>
      <c r="B67" s="213" t="s">
        <v>3152</v>
      </c>
      <c r="C67" s="289">
        <v>1</v>
      </c>
      <c r="D67" s="212" t="s">
        <v>65</v>
      </c>
      <c r="E67" s="212" t="s">
        <v>3155</v>
      </c>
      <c r="F67" s="4" t="str">
        <f>UnitControlCenter!$B$11</f>
        <v>incidents / year</v>
      </c>
      <c r="G67" s="212" t="s">
        <v>3052</v>
      </c>
      <c r="I67" s="212"/>
    </row>
    <row r="68" spans="1:19" x14ac:dyDescent="0.75">
      <c r="A68" s="213" t="s">
        <v>2412</v>
      </c>
      <c r="B68" s="213" t="s">
        <v>3044</v>
      </c>
      <c r="C68" s="263">
        <v>0</v>
      </c>
      <c r="D68" s="212" t="s">
        <v>65</v>
      </c>
      <c r="E68" s="212" t="s">
        <v>66</v>
      </c>
      <c r="F68" s="4" t="str">
        <f>UnitControlCenter!$B$11</f>
        <v>incidents / year</v>
      </c>
      <c r="G68" s="212" t="s">
        <v>3052</v>
      </c>
      <c r="I68" s="212"/>
    </row>
    <row r="69" spans="1:19" ht="29.5" x14ac:dyDescent="0.75">
      <c r="A69" s="213" t="s">
        <v>2412</v>
      </c>
      <c r="B69" s="213" t="s">
        <v>2413</v>
      </c>
      <c r="C69" s="271">
        <v>1</v>
      </c>
      <c r="D69" s="212" t="s">
        <v>65</v>
      </c>
      <c r="E69" s="212" t="s">
        <v>66</v>
      </c>
      <c r="F69" s="7" t="str">
        <f>UnitControlCenter!$B$8</f>
        <v>billion 2019 euros / year</v>
      </c>
      <c r="G69" s="212" t="s">
        <v>69</v>
      </c>
      <c r="H69" s="262"/>
      <c r="I69" s="212"/>
    </row>
    <row r="70" spans="1:19" x14ac:dyDescent="0.75">
      <c r="A70" s="213" t="s">
        <v>2412</v>
      </c>
      <c r="B70" s="213" t="s">
        <v>3045</v>
      </c>
      <c r="C70" s="271">
        <v>1</v>
      </c>
      <c r="D70" s="212" t="s">
        <v>65</v>
      </c>
      <c r="E70" s="212" t="s">
        <v>66</v>
      </c>
      <c r="F70" s="4" t="str">
        <f>UnitControlCenter!$B$11</f>
        <v>incidents / year</v>
      </c>
      <c r="G70" s="212" t="s">
        <v>3053</v>
      </c>
      <c r="H70" s="262"/>
      <c r="I70" s="212"/>
    </row>
    <row r="71" spans="1:19" ht="29.5" x14ac:dyDescent="0.75">
      <c r="A71" s="213" t="s">
        <v>2412</v>
      </c>
      <c r="B71" s="213" t="s">
        <v>3046</v>
      </c>
      <c r="C71" s="271">
        <v>1</v>
      </c>
      <c r="D71" s="212" t="s">
        <v>65</v>
      </c>
      <c r="E71" s="212" t="s">
        <v>66</v>
      </c>
      <c r="F71" s="4" t="str">
        <f>UnitControlCenter!$B$11</f>
        <v>incidents / year</v>
      </c>
      <c r="G71" s="212" t="s">
        <v>3054</v>
      </c>
      <c r="H71" s="262"/>
      <c r="I71" s="212"/>
    </row>
    <row r="72" spans="1:19" x14ac:dyDescent="0.75">
      <c r="A72" s="213" t="s">
        <v>2412</v>
      </c>
      <c r="B72" s="213" t="s">
        <v>3059</v>
      </c>
      <c r="C72" s="271">
        <v>1</v>
      </c>
      <c r="D72" s="212" t="s">
        <v>65</v>
      </c>
      <c r="E72" s="212" t="s">
        <v>66</v>
      </c>
      <c r="F72" s="4" t="str">
        <f>UnitControlCenter!$B$11</f>
        <v>incidents / year</v>
      </c>
      <c r="G72" s="212" t="s">
        <v>3060</v>
      </c>
      <c r="H72" s="262"/>
      <c r="I72" s="212"/>
    </row>
    <row r="73" spans="1:19" x14ac:dyDescent="0.75">
      <c r="A73" s="213" t="s">
        <v>2412</v>
      </c>
      <c r="B73" s="213" t="s">
        <v>3047</v>
      </c>
      <c r="C73" s="271">
        <v>1</v>
      </c>
      <c r="D73" s="212" t="s">
        <v>65</v>
      </c>
      <c r="E73" s="212" t="s">
        <v>66</v>
      </c>
      <c r="F73" s="4" t="str">
        <f>UnitControlCenter!$B$11</f>
        <v>incidents / year</v>
      </c>
      <c r="G73" s="212" t="s">
        <v>3055</v>
      </c>
      <c r="H73" s="262"/>
      <c r="I73" s="212"/>
    </row>
    <row r="74" spans="1:19" x14ac:dyDescent="0.75">
      <c r="A74" s="213" t="s">
        <v>2412</v>
      </c>
      <c r="B74" s="213" t="s">
        <v>3048</v>
      </c>
      <c r="C74" s="271">
        <v>1</v>
      </c>
      <c r="D74" s="212" t="s">
        <v>65</v>
      </c>
      <c r="E74" s="212" t="s">
        <v>66</v>
      </c>
      <c r="F74" s="4" t="str">
        <f>UnitControlCenter!$B$11</f>
        <v>incidents / year</v>
      </c>
      <c r="G74" s="212" t="s">
        <v>3056</v>
      </c>
      <c r="H74" s="262"/>
      <c r="I74" s="212"/>
    </row>
    <row r="75" spans="1:19" x14ac:dyDescent="0.75">
      <c r="A75" s="213" t="s">
        <v>2412</v>
      </c>
      <c r="B75" s="213" t="s">
        <v>3049</v>
      </c>
      <c r="C75" s="271">
        <v>1</v>
      </c>
      <c r="D75" s="212" t="s">
        <v>65</v>
      </c>
      <c r="E75" s="212" t="s">
        <v>66</v>
      </c>
      <c r="F75" s="4" t="str">
        <f>UnitControlCenter!$B$11</f>
        <v>incidents / year</v>
      </c>
      <c r="G75" s="212" t="s">
        <v>3057</v>
      </c>
      <c r="H75" s="262"/>
      <c r="I75" s="212"/>
    </row>
    <row r="76" spans="1:19" ht="30.25" thickBot="1" x14ac:dyDescent="0.9">
      <c r="A76" s="255" t="s">
        <v>2412</v>
      </c>
      <c r="B76" s="255" t="s">
        <v>3050</v>
      </c>
      <c r="C76" s="270">
        <v>1</v>
      </c>
      <c r="D76" s="256" t="s">
        <v>65</v>
      </c>
      <c r="E76" s="256" t="s">
        <v>66</v>
      </c>
      <c r="F76" s="259" t="str">
        <f>UnitControlCenter!$B$11</f>
        <v>incidents / year</v>
      </c>
      <c r="G76" s="256" t="s">
        <v>3058</v>
      </c>
      <c r="H76" s="257"/>
      <c r="I76" s="256"/>
      <c r="J76" s="257"/>
      <c r="K76" s="257"/>
      <c r="L76" s="257"/>
      <c r="M76" s="257"/>
      <c r="N76" s="257"/>
      <c r="O76" s="257"/>
      <c r="P76" s="257"/>
      <c r="Q76" s="257"/>
      <c r="R76" s="257"/>
      <c r="S76" s="257"/>
    </row>
    <row r="77" spans="1:19" ht="132.75" x14ac:dyDescent="0.75">
      <c r="A77" s="213" t="s">
        <v>2553</v>
      </c>
      <c r="B77" s="213" t="s">
        <v>2414</v>
      </c>
      <c r="C77" s="263">
        <v>1</v>
      </c>
      <c r="D77" s="212" t="s">
        <v>67</v>
      </c>
      <c r="E77" s="212" t="s">
        <v>68</v>
      </c>
      <c r="F77" s="4" t="str">
        <f>UnitControlCenter!$B$15</f>
        <v>terawatt-hours (TWh) / year</v>
      </c>
      <c r="G77" s="212" t="s">
        <v>2590</v>
      </c>
      <c r="H77" s="69" t="s">
        <v>2591</v>
      </c>
      <c r="I77" s="212" t="s">
        <v>2598</v>
      </c>
    </row>
    <row r="78" spans="1:19" ht="147.5" x14ac:dyDescent="0.75">
      <c r="A78" s="213" t="s">
        <v>2553</v>
      </c>
      <c r="B78" s="213" t="s">
        <v>2415</v>
      </c>
      <c r="C78" s="263">
        <v>1</v>
      </c>
      <c r="D78" s="212" t="s">
        <v>67</v>
      </c>
      <c r="E78" s="212" t="s">
        <v>66</v>
      </c>
      <c r="F78" s="4" t="str">
        <f>UnitControlCenter!$B$15</f>
        <v>terawatt-hours (TWh) / year</v>
      </c>
      <c r="G78" s="212" t="s">
        <v>2592</v>
      </c>
      <c r="H78" s="69" t="s">
        <v>2593</v>
      </c>
      <c r="I78" s="212" t="s">
        <v>2599</v>
      </c>
    </row>
    <row r="79" spans="1:19" ht="132.75" x14ac:dyDescent="0.75">
      <c r="A79" s="213" t="s">
        <v>2553</v>
      </c>
      <c r="B79" s="213" t="s">
        <v>2416</v>
      </c>
      <c r="C79" s="263">
        <v>1</v>
      </c>
      <c r="D79" s="212" t="s">
        <v>67</v>
      </c>
      <c r="E79" s="212" t="s">
        <v>68</v>
      </c>
      <c r="F79" s="4" t="str">
        <f>UnitControlCenter!$B$16</f>
        <v>gigawatts (GW) / year</v>
      </c>
      <c r="G79" s="212" t="s">
        <v>2594</v>
      </c>
      <c r="H79" s="69" t="s">
        <v>2595</v>
      </c>
      <c r="I79" s="212" t="s">
        <v>2600</v>
      </c>
    </row>
    <row r="80" spans="1:19" ht="147.5" x14ac:dyDescent="0.75">
      <c r="A80" s="213" t="s">
        <v>2553</v>
      </c>
      <c r="B80" s="213" t="s">
        <v>2417</v>
      </c>
      <c r="C80" s="263">
        <v>1</v>
      </c>
      <c r="D80" s="212" t="s">
        <v>67</v>
      </c>
      <c r="E80" s="212" t="s">
        <v>66</v>
      </c>
      <c r="F80" s="4" t="str">
        <f>UnitControlCenter!$B$16</f>
        <v>gigawatts (GW) / year</v>
      </c>
      <c r="G80" s="212" t="s">
        <v>2596</v>
      </c>
      <c r="H80" s="69" t="s">
        <v>2597</v>
      </c>
      <c r="I80" s="212" t="s">
        <v>2601</v>
      </c>
    </row>
    <row r="81" spans="1:19" ht="45" thickBot="1" x14ac:dyDescent="0.9">
      <c r="A81" s="255" t="s">
        <v>2553</v>
      </c>
      <c r="B81" s="255" t="s">
        <v>2554</v>
      </c>
      <c r="C81" s="270">
        <v>1</v>
      </c>
      <c r="D81" s="256" t="s">
        <v>67</v>
      </c>
      <c r="E81" s="256" t="s">
        <v>68</v>
      </c>
      <c r="F81" s="259" t="str">
        <f>UnitControlCenter!$B$15</f>
        <v>terawatt-hours (TWh) / year</v>
      </c>
      <c r="G81" s="256" t="s">
        <v>2970</v>
      </c>
      <c r="H81" s="256" t="s">
        <v>2971</v>
      </c>
      <c r="I81" s="256" t="s">
        <v>2602</v>
      </c>
      <c r="J81" s="257"/>
      <c r="K81" s="257"/>
      <c r="L81" s="257"/>
      <c r="M81" s="257"/>
      <c r="N81" s="257"/>
      <c r="O81" s="257"/>
      <c r="P81" s="257"/>
      <c r="Q81" s="257"/>
      <c r="R81" s="257"/>
      <c r="S81" s="257"/>
    </row>
    <row r="82" spans="1:19" ht="118" x14ac:dyDescent="0.75">
      <c r="A82" s="213" t="s">
        <v>3313</v>
      </c>
      <c r="B82" s="213" t="s">
        <v>2418</v>
      </c>
      <c r="C82" s="263">
        <v>1</v>
      </c>
      <c r="D82" s="212" t="s">
        <v>67</v>
      </c>
      <c r="E82" s="212" t="s">
        <v>2435</v>
      </c>
      <c r="F82" s="4" t="str">
        <f>UnitControlCenter!$B$17</f>
        <v>2019 euros / megawatt-hour (MWh)</v>
      </c>
      <c r="G82" s="212" t="s">
        <v>2603</v>
      </c>
      <c r="H82" s="69" t="s">
        <v>2604</v>
      </c>
      <c r="I82" s="212" t="s">
        <v>2605</v>
      </c>
    </row>
    <row r="83" spans="1:19" ht="29.5" x14ac:dyDescent="0.75">
      <c r="A83" s="213" t="s">
        <v>3313</v>
      </c>
      <c r="B83" s="213" t="s">
        <v>2419</v>
      </c>
      <c r="C83" s="263">
        <v>1</v>
      </c>
      <c r="D83" s="212" t="s">
        <v>67</v>
      </c>
      <c r="E83" s="212" t="s">
        <v>68</v>
      </c>
      <c r="F83" s="4" t="str">
        <f>UnitControlCenter!$B$15</f>
        <v>terawatt-hours (TWh) / year</v>
      </c>
      <c r="G83" s="212" t="s">
        <v>2905</v>
      </c>
      <c r="H83" s="69" t="s">
        <v>2906</v>
      </c>
      <c r="I83" s="212" t="s">
        <v>2907</v>
      </c>
    </row>
    <row r="84" spans="1:19" ht="59" x14ac:dyDescent="0.75">
      <c r="A84" s="213" t="s">
        <v>3313</v>
      </c>
      <c r="B84" s="213" t="s">
        <v>3314</v>
      </c>
      <c r="C84" s="310">
        <v>1</v>
      </c>
      <c r="D84" s="212" t="s">
        <v>67</v>
      </c>
      <c r="E84" s="212" t="s">
        <v>68</v>
      </c>
      <c r="F84" s="4" t="str">
        <f>UnitControlCenter!$B$3</f>
        <v>million metric tons / year</v>
      </c>
      <c r="G84" s="212" t="s">
        <v>3317</v>
      </c>
      <c r="H84" s="69" t="s">
        <v>3315</v>
      </c>
      <c r="I84" s="212" t="s">
        <v>3316</v>
      </c>
    </row>
    <row r="85" spans="1:19" ht="103.25" x14ac:dyDescent="0.75">
      <c r="A85" s="213" t="s">
        <v>3313</v>
      </c>
      <c r="B85" s="213" t="s">
        <v>2547</v>
      </c>
      <c r="C85" s="263">
        <v>1</v>
      </c>
      <c r="D85" s="212" t="s">
        <v>67</v>
      </c>
      <c r="E85" s="212" t="s">
        <v>68</v>
      </c>
      <c r="F85" s="4" t="str">
        <f>UnitControlCenter!$B$18</f>
        <v>cubic km / yr</v>
      </c>
      <c r="G85" s="212" t="s">
        <v>2606</v>
      </c>
      <c r="H85" s="69" t="s">
        <v>2607</v>
      </c>
      <c r="I85" s="212" t="s">
        <v>2608</v>
      </c>
    </row>
    <row r="86" spans="1:19" ht="104" thickBot="1" x14ac:dyDescent="0.9">
      <c r="A86" s="255" t="s">
        <v>3313</v>
      </c>
      <c r="B86" s="255" t="s">
        <v>2548</v>
      </c>
      <c r="C86" s="270">
        <v>1</v>
      </c>
      <c r="D86" s="256" t="s">
        <v>67</v>
      </c>
      <c r="E86" s="256" t="s">
        <v>68</v>
      </c>
      <c r="F86" s="259" t="str">
        <f>UnitControlCenter!$B$18</f>
        <v>cubic km / yr</v>
      </c>
      <c r="G86" s="256" t="s">
        <v>2609</v>
      </c>
      <c r="H86" s="257" t="s">
        <v>2610</v>
      </c>
      <c r="I86" s="256" t="s">
        <v>2611</v>
      </c>
    </row>
    <row r="87" spans="1:19" ht="73.75" x14ac:dyDescent="0.75">
      <c r="A87" s="213" t="s">
        <v>2874</v>
      </c>
      <c r="B87" s="213" t="s">
        <v>2875</v>
      </c>
      <c r="C87" s="263">
        <v>1</v>
      </c>
      <c r="D87" s="212" t="s">
        <v>67</v>
      </c>
      <c r="E87" s="212" t="s">
        <v>68</v>
      </c>
      <c r="F87" s="4" t="str">
        <f>UnitControlCenter!$B$21</f>
        <v>million vehicles / year</v>
      </c>
      <c r="G87" s="212" t="s">
        <v>2724</v>
      </c>
      <c r="H87" s="212" t="s">
        <v>2725</v>
      </c>
      <c r="I87" s="212" t="s">
        <v>2726</v>
      </c>
    </row>
    <row r="88" spans="1:19" ht="73.75" x14ac:dyDescent="0.75">
      <c r="A88" s="213" t="s">
        <v>2874</v>
      </c>
      <c r="B88" s="213" t="s">
        <v>2876</v>
      </c>
      <c r="C88" s="263">
        <v>1</v>
      </c>
      <c r="D88" s="212" t="s">
        <v>67</v>
      </c>
      <c r="E88" s="212" t="s">
        <v>68</v>
      </c>
      <c r="F88" s="4" t="str">
        <f>UnitControlCenter!$B$22</f>
        <v>thousand vehicles / year</v>
      </c>
      <c r="G88" s="212" t="s">
        <v>2727</v>
      </c>
      <c r="H88" s="212" t="s">
        <v>2728</v>
      </c>
      <c r="I88" s="212" t="s">
        <v>2729</v>
      </c>
    </row>
    <row r="89" spans="1:19" ht="73.75" x14ac:dyDescent="0.75">
      <c r="A89" s="213" t="s">
        <v>2874</v>
      </c>
      <c r="B89" s="213" t="s">
        <v>3318</v>
      </c>
      <c r="C89" s="263">
        <v>1</v>
      </c>
      <c r="D89" s="212" t="s">
        <v>67</v>
      </c>
      <c r="E89" s="212" t="s">
        <v>68</v>
      </c>
      <c r="F89" s="4" t="str">
        <f>UnitControlCenter!$B$22</f>
        <v>thousand vehicles / year</v>
      </c>
      <c r="G89" s="212" t="s">
        <v>2730</v>
      </c>
      <c r="H89" s="212" t="s">
        <v>2725</v>
      </c>
      <c r="I89" s="212" t="s">
        <v>2726</v>
      </c>
    </row>
    <row r="90" spans="1:19" ht="73.75" x14ac:dyDescent="0.75">
      <c r="A90" s="213" t="s">
        <v>2874</v>
      </c>
      <c r="B90" s="213" t="s">
        <v>3321</v>
      </c>
      <c r="C90" s="263">
        <v>1</v>
      </c>
      <c r="D90" s="212" t="s">
        <v>67</v>
      </c>
      <c r="E90" s="212" t="s">
        <v>68</v>
      </c>
      <c r="F90" s="4" t="str">
        <f>UnitControlCenter!$B$22</f>
        <v>thousand vehicles / year</v>
      </c>
      <c r="G90" s="212" t="s">
        <v>2731</v>
      </c>
      <c r="H90" s="212" t="s">
        <v>2728</v>
      </c>
      <c r="I90" s="212" t="s">
        <v>2729</v>
      </c>
    </row>
    <row r="91" spans="1:19" ht="29.5" x14ac:dyDescent="0.75">
      <c r="A91" s="213" t="s">
        <v>2874</v>
      </c>
      <c r="B91" s="213" t="s">
        <v>2877</v>
      </c>
      <c r="C91" s="263">
        <v>1</v>
      </c>
      <c r="D91" s="212" t="s">
        <v>67</v>
      </c>
      <c r="E91" s="212" t="s">
        <v>68</v>
      </c>
      <c r="F91" s="4" t="str">
        <f>UnitControlCenter!$B$22</f>
        <v>thousand vehicles / year</v>
      </c>
      <c r="G91" s="212" t="s">
        <v>2612</v>
      </c>
      <c r="H91" s="212" t="s">
        <v>2613</v>
      </c>
      <c r="I91" s="212" t="s">
        <v>2713</v>
      </c>
    </row>
    <row r="92" spans="1:19" ht="73.75" x14ac:dyDescent="0.75">
      <c r="A92" s="213" t="s">
        <v>2874</v>
      </c>
      <c r="B92" s="213" t="s">
        <v>2878</v>
      </c>
      <c r="C92" s="263">
        <v>1</v>
      </c>
      <c r="D92" s="212" t="s">
        <v>67</v>
      </c>
      <c r="E92" s="212" t="s">
        <v>68</v>
      </c>
      <c r="F92" s="4" t="str">
        <f>UnitControlCenter!$B$23</f>
        <v>million vehicles</v>
      </c>
      <c r="G92" s="212" t="s">
        <v>2732</v>
      </c>
      <c r="H92" s="212" t="s">
        <v>2725</v>
      </c>
      <c r="I92" s="212" t="s">
        <v>2726</v>
      </c>
    </row>
    <row r="93" spans="1:19" ht="73.75" x14ac:dyDescent="0.75">
      <c r="A93" s="213" t="s">
        <v>2874</v>
      </c>
      <c r="B93" s="213" t="s">
        <v>2879</v>
      </c>
      <c r="C93" s="263">
        <v>1</v>
      </c>
      <c r="D93" s="212" t="s">
        <v>67</v>
      </c>
      <c r="E93" s="212" t="s">
        <v>68</v>
      </c>
      <c r="F93" s="4" t="str">
        <f>UnitControlCenter!$B$24</f>
        <v>thousand vehicles</v>
      </c>
      <c r="G93" s="212" t="s">
        <v>2968</v>
      </c>
      <c r="H93" s="212" t="s">
        <v>2728</v>
      </c>
      <c r="I93" s="212" t="s">
        <v>2729</v>
      </c>
    </row>
    <row r="94" spans="1:19" ht="59" x14ac:dyDescent="0.75">
      <c r="A94" s="213" t="s">
        <v>2874</v>
      </c>
      <c r="B94" s="213" t="s">
        <v>3319</v>
      </c>
      <c r="C94" s="263">
        <v>1</v>
      </c>
      <c r="D94" s="212" t="s">
        <v>67</v>
      </c>
      <c r="E94" s="212" t="s">
        <v>68</v>
      </c>
      <c r="F94" s="4" t="str">
        <f>UnitControlCenter!$B$23</f>
        <v>million vehicles</v>
      </c>
      <c r="G94" s="212" t="s">
        <v>2733</v>
      </c>
      <c r="H94" s="212" t="s">
        <v>2725</v>
      </c>
      <c r="I94" s="212" t="s">
        <v>2726</v>
      </c>
    </row>
    <row r="95" spans="1:19" ht="59" x14ac:dyDescent="0.75">
      <c r="A95" s="213" t="s">
        <v>2874</v>
      </c>
      <c r="B95" s="213" t="s">
        <v>3322</v>
      </c>
      <c r="C95" s="263">
        <v>1</v>
      </c>
      <c r="D95" s="212" t="s">
        <v>67</v>
      </c>
      <c r="E95" s="212" t="s">
        <v>68</v>
      </c>
      <c r="F95" s="4" t="str">
        <f>UnitControlCenter!$B$23</f>
        <v>million vehicles</v>
      </c>
      <c r="G95" s="212" t="s">
        <v>2734</v>
      </c>
      <c r="H95" s="212" t="s">
        <v>2728</v>
      </c>
      <c r="I95" s="212" t="s">
        <v>2729</v>
      </c>
    </row>
    <row r="96" spans="1:19" ht="30.25" thickBot="1" x14ac:dyDescent="0.9">
      <c r="A96" s="255" t="s">
        <v>2874</v>
      </c>
      <c r="B96" s="255" t="s">
        <v>2880</v>
      </c>
      <c r="C96" s="270">
        <v>1</v>
      </c>
      <c r="D96" s="256" t="s">
        <v>67</v>
      </c>
      <c r="E96" s="256" t="s">
        <v>68</v>
      </c>
      <c r="F96" s="259" t="str">
        <f>UnitControlCenter!$B$23</f>
        <v>million vehicles</v>
      </c>
      <c r="G96" s="256" t="s">
        <v>2714</v>
      </c>
      <c r="H96" s="256" t="s">
        <v>2613</v>
      </c>
      <c r="I96" s="256" t="s">
        <v>2713</v>
      </c>
      <c r="J96" s="257"/>
      <c r="K96" s="257"/>
      <c r="L96" s="257"/>
      <c r="M96" s="257"/>
      <c r="N96" s="257"/>
      <c r="O96" s="257"/>
      <c r="P96" s="257"/>
      <c r="Q96" s="257"/>
      <c r="R96" s="257"/>
      <c r="S96" s="257"/>
    </row>
    <row r="97" spans="1:19" ht="132.75" x14ac:dyDescent="0.75">
      <c r="A97" s="213" t="s">
        <v>2998</v>
      </c>
      <c r="B97" s="213" t="s">
        <v>2421</v>
      </c>
      <c r="C97" s="263">
        <v>1</v>
      </c>
      <c r="D97" s="212" t="s">
        <v>67</v>
      </c>
      <c r="E97" s="212" t="s">
        <v>68</v>
      </c>
      <c r="F97" s="4" t="str">
        <f>UnitControlCenter!$B$3</f>
        <v>million metric tons / year</v>
      </c>
      <c r="G97" s="212" t="s">
        <v>2715</v>
      </c>
      <c r="H97" s="212" t="s">
        <v>3326</v>
      </c>
      <c r="I97" s="212" t="s">
        <v>2716</v>
      </c>
    </row>
    <row r="98" spans="1:19" ht="88.5" x14ac:dyDescent="0.75">
      <c r="A98" s="213" t="s">
        <v>2998</v>
      </c>
      <c r="B98" s="213" t="s">
        <v>2422</v>
      </c>
      <c r="C98" s="263">
        <v>1</v>
      </c>
      <c r="D98" s="212" t="s">
        <v>67</v>
      </c>
      <c r="E98" s="212" t="s">
        <v>68</v>
      </c>
      <c r="F98" s="4" t="str">
        <f>UnitControlCenter!$B$25</f>
        <v>quads / year</v>
      </c>
      <c r="G98" s="212" t="s">
        <v>2904</v>
      </c>
      <c r="H98" s="212" t="s">
        <v>2735</v>
      </c>
      <c r="I98" s="212" t="s">
        <v>2736</v>
      </c>
    </row>
    <row r="99" spans="1:19" ht="118" x14ac:dyDescent="0.75">
      <c r="A99" s="213" t="s">
        <v>2998</v>
      </c>
      <c r="B99" s="213" t="s">
        <v>2476</v>
      </c>
      <c r="C99" s="271">
        <v>1</v>
      </c>
      <c r="D99" s="212" t="s">
        <v>67</v>
      </c>
      <c r="E99" s="212" t="s">
        <v>68</v>
      </c>
      <c r="F99" s="7" t="str">
        <f>UnitControlCenter!$B$25</f>
        <v>quads / year</v>
      </c>
      <c r="G99" s="212" t="s">
        <v>2717</v>
      </c>
      <c r="H99" s="212" t="s">
        <v>3326</v>
      </c>
      <c r="I99" s="212" t="s">
        <v>2716</v>
      </c>
    </row>
    <row r="100" spans="1:19" ht="44.25" x14ac:dyDescent="0.75">
      <c r="A100" s="213" t="s">
        <v>2998</v>
      </c>
      <c r="B100" s="213" t="s">
        <v>2999</v>
      </c>
      <c r="C100" s="271">
        <v>1</v>
      </c>
      <c r="D100" s="212" t="s">
        <v>67</v>
      </c>
      <c r="E100" s="212" t="s">
        <v>68</v>
      </c>
      <c r="F100" s="7" t="str">
        <f>UnitControlCenter!$B$19</f>
        <v>giga passenger-kilometers / year</v>
      </c>
      <c r="G100" s="212" t="s">
        <v>2436</v>
      </c>
      <c r="H100" s="262" t="s">
        <v>2674</v>
      </c>
      <c r="I100" s="212" t="s">
        <v>2675</v>
      </c>
    </row>
    <row r="101" spans="1:19" ht="45" thickBot="1" x14ac:dyDescent="0.9">
      <c r="A101" s="255" t="s">
        <v>2998</v>
      </c>
      <c r="B101" s="255" t="s">
        <v>3000</v>
      </c>
      <c r="C101" s="270">
        <v>1</v>
      </c>
      <c r="D101" s="256" t="s">
        <v>67</v>
      </c>
      <c r="E101" s="256" t="s">
        <v>68</v>
      </c>
      <c r="F101" s="259" t="str">
        <f>UnitControlCenter!$B$20</f>
        <v>giga tonne-kilometers / year</v>
      </c>
      <c r="G101" s="256" t="s">
        <v>2711</v>
      </c>
      <c r="H101" s="257" t="s">
        <v>3327</v>
      </c>
      <c r="I101" s="256" t="s">
        <v>2712</v>
      </c>
      <c r="J101" s="257"/>
      <c r="K101" s="257"/>
      <c r="L101" s="257"/>
      <c r="M101" s="257"/>
      <c r="N101" s="257"/>
      <c r="O101" s="257"/>
      <c r="P101" s="257"/>
      <c r="Q101" s="257"/>
      <c r="R101" s="257"/>
      <c r="S101" s="257"/>
    </row>
    <row r="102" spans="1:19" ht="280.25" x14ac:dyDescent="0.75">
      <c r="A102" s="215" t="s">
        <v>2423</v>
      </c>
      <c r="B102" s="213" t="s">
        <v>2865</v>
      </c>
      <c r="C102" s="263">
        <v>1</v>
      </c>
      <c r="D102" s="212" t="s">
        <v>67</v>
      </c>
      <c r="E102" s="212" t="s">
        <v>68</v>
      </c>
      <c r="F102" s="4" t="str">
        <f>UnitControlCenter!$B$25</f>
        <v>quads / year</v>
      </c>
      <c r="G102" s="212" t="s">
        <v>3249</v>
      </c>
      <c r="H102" s="69" t="s">
        <v>3247</v>
      </c>
      <c r="I102" s="308" t="s">
        <v>3248</v>
      </c>
    </row>
    <row r="103" spans="1:19" ht="103.25" x14ac:dyDescent="0.75">
      <c r="A103" s="63" t="s">
        <v>2423</v>
      </c>
      <c r="B103" s="213" t="s">
        <v>2866</v>
      </c>
      <c r="C103" s="271">
        <v>1</v>
      </c>
      <c r="D103" s="212" t="s">
        <v>67</v>
      </c>
      <c r="E103" s="212" t="s">
        <v>68</v>
      </c>
      <c r="F103" s="7" t="str">
        <f>UnitControlCenter!$B$25</f>
        <v>quads / year</v>
      </c>
      <c r="G103" s="212" t="s">
        <v>2867</v>
      </c>
      <c r="H103" s="262" t="s">
        <v>2861</v>
      </c>
      <c r="I103" s="212" t="s">
        <v>2862</v>
      </c>
      <c r="J103" s="262"/>
      <c r="K103" s="262"/>
      <c r="L103" s="262"/>
      <c r="M103" s="262"/>
      <c r="N103" s="262"/>
      <c r="O103" s="262"/>
      <c r="P103" s="262"/>
      <c r="Q103" s="262"/>
      <c r="R103" s="262"/>
      <c r="S103" s="262"/>
    </row>
    <row r="104" spans="1:19" ht="221.25" x14ac:dyDescent="0.75">
      <c r="A104" s="215" t="s">
        <v>2423</v>
      </c>
      <c r="B104" s="213" t="s">
        <v>2863</v>
      </c>
      <c r="C104" s="263">
        <v>1</v>
      </c>
      <c r="D104" s="212" t="s">
        <v>67</v>
      </c>
      <c r="E104" s="212" t="s">
        <v>68</v>
      </c>
      <c r="F104" s="4" t="str">
        <f>UnitControlCenter!$B$25</f>
        <v>quads / year</v>
      </c>
      <c r="G104" s="212" t="s">
        <v>3246</v>
      </c>
      <c r="H104" s="69" t="s">
        <v>3247</v>
      </c>
      <c r="I104" s="308" t="s">
        <v>3248</v>
      </c>
    </row>
    <row r="105" spans="1:19" ht="74.5" thickBot="1" x14ac:dyDescent="0.9">
      <c r="A105" s="258" t="s">
        <v>2423</v>
      </c>
      <c r="B105" s="255" t="s">
        <v>2864</v>
      </c>
      <c r="C105" s="270">
        <v>1</v>
      </c>
      <c r="D105" s="256" t="s">
        <v>67</v>
      </c>
      <c r="E105" s="256" t="s">
        <v>68</v>
      </c>
      <c r="F105" s="259" t="str">
        <f>UnitControlCenter!$B$25</f>
        <v>quads / year</v>
      </c>
      <c r="G105" s="256" t="s">
        <v>2860</v>
      </c>
      <c r="H105" s="257" t="s">
        <v>2861</v>
      </c>
      <c r="I105" s="256" t="s">
        <v>2862</v>
      </c>
      <c r="J105" s="257"/>
      <c r="K105" s="257"/>
      <c r="L105" s="257"/>
      <c r="M105" s="257"/>
      <c r="N105" s="257"/>
      <c r="O105" s="257"/>
      <c r="P105" s="257"/>
      <c r="Q105" s="257"/>
      <c r="R105" s="257"/>
      <c r="S105" s="257"/>
    </row>
    <row r="106" spans="1:19" ht="265.5" x14ac:dyDescent="0.75">
      <c r="A106" s="215" t="s">
        <v>2952</v>
      </c>
      <c r="B106" s="213" t="s">
        <v>2472</v>
      </c>
      <c r="C106" s="263">
        <v>1</v>
      </c>
      <c r="D106" s="212" t="s">
        <v>67</v>
      </c>
      <c r="E106" s="212" t="s">
        <v>68</v>
      </c>
      <c r="F106" s="4" t="str">
        <f>UnitControlCenter!$B$3</f>
        <v>million metric tons / year</v>
      </c>
      <c r="G106" s="212" t="s">
        <v>3250</v>
      </c>
      <c r="H106" s="69" t="s">
        <v>3247</v>
      </c>
      <c r="I106" s="308" t="s">
        <v>3248</v>
      </c>
    </row>
    <row r="107" spans="1:19" ht="44.25" x14ac:dyDescent="0.75">
      <c r="A107" s="215" t="s">
        <v>2952</v>
      </c>
      <c r="B107" s="213" t="s">
        <v>2473</v>
      </c>
      <c r="C107" s="263">
        <v>1</v>
      </c>
      <c r="D107" s="212" t="s">
        <v>67</v>
      </c>
      <c r="E107" s="212" t="s">
        <v>68</v>
      </c>
      <c r="F107" s="4" t="str">
        <f>UnitControlCenter!$B$3</f>
        <v>million metric tons / year</v>
      </c>
      <c r="G107" s="212" t="s">
        <v>2722</v>
      </c>
      <c r="H107" s="69" t="s">
        <v>2720</v>
      </c>
      <c r="I107" s="212" t="s">
        <v>2721</v>
      </c>
    </row>
    <row r="108" spans="1:19" ht="250.75" x14ac:dyDescent="0.75">
      <c r="A108" s="215" t="s">
        <v>2952</v>
      </c>
      <c r="B108" s="213" t="s">
        <v>2474</v>
      </c>
      <c r="C108" s="263">
        <v>1</v>
      </c>
      <c r="D108" s="212" t="s">
        <v>67</v>
      </c>
      <c r="E108" s="212" t="s">
        <v>68</v>
      </c>
      <c r="F108" s="4" t="str">
        <f>UnitControlCenter!$B$3</f>
        <v>million metric tons / year</v>
      </c>
      <c r="G108" s="212" t="s">
        <v>3312</v>
      </c>
      <c r="H108" s="69" t="s">
        <v>3247</v>
      </c>
      <c r="I108" s="308" t="s">
        <v>3248</v>
      </c>
    </row>
    <row r="109" spans="1:19" ht="29.5" x14ac:dyDescent="0.75">
      <c r="A109" s="215" t="s">
        <v>2952</v>
      </c>
      <c r="B109" s="213" t="s">
        <v>2475</v>
      </c>
      <c r="C109" s="271">
        <v>1</v>
      </c>
      <c r="D109" s="212" t="s">
        <v>67</v>
      </c>
      <c r="E109" s="212" t="s">
        <v>68</v>
      </c>
      <c r="F109" s="7" t="str">
        <f>UnitControlCenter!$B$3</f>
        <v>million metric tons / year</v>
      </c>
      <c r="G109" s="212" t="s">
        <v>2723</v>
      </c>
      <c r="H109" s="262" t="s">
        <v>2720</v>
      </c>
      <c r="I109" s="212" t="s">
        <v>2721</v>
      </c>
    </row>
    <row r="110" spans="1:19" s="262" customFormat="1" ht="309.75" x14ac:dyDescent="0.75">
      <c r="A110" s="215" t="s">
        <v>2952</v>
      </c>
      <c r="B110" s="213" t="s">
        <v>2950</v>
      </c>
      <c r="C110" s="271">
        <v>1</v>
      </c>
      <c r="D110" s="212" t="s">
        <v>67</v>
      </c>
      <c r="E110" s="212" t="s">
        <v>68</v>
      </c>
      <c r="F110" s="7" t="str">
        <f>UnitControlCenter!$B$3</f>
        <v>million metric tons / year</v>
      </c>
      <c r="G110" s="212" t="s">
        <v>3251</v>
      </c>
      <c r="H110" s="69" t="s">
        <v>3247</v>
      </c>
      <c r="I110" s="308" t="s">
        <v>3248</v>
      </c>
    </row>
    <row r="111" spans="1:19" ht="45" thickBot="1" x14ac:dyDescent="0.9">
      <c r="A111" s="258" t="s">
        <v>2952</v>
      </c>
      <c r="B111" s="255" t="s">
        <v>2951</v>
      </c>
      <c r="C111" s="270">
        <v>1</v>
      </c>
      <c r="D111" s="256" t="s">
        <v>67</v>
      </c>
      <c r="E111" s="256" t="s">
        <v>68</v>
      </c>
      <c r="F111" s="259" t="str">
        <f>UnitControlCenter!$B$3</f>
        <v>million metric tons / year</v>
      </c>
      <c r="G111" s="256" t="s">
        <v>2995</v>
      </c>
      <c r="H111" s="257" t="s">
        <v>2953</v>
      </c>
      <c r="I111" s="256" t="s">
        <v>2954</v>
      </c>
      <c r="J111" s="257"/>
      <c r="K111" s="257"/>
      <c r="L111" s="257"/>
      <c r="M111" s="257"/>
      <c r="N111" s="257"/>
      <c r="O111" s="257"/>
      <c r="P111" s="257"/>
      <c r="Q111" s="257"/>
      <c r="R111" s="257"/>
      <c r="S111" s="257"/>
    </row>
    <row r="112" spans="1:19" ht="44.25" x14ac:dyDescent="0.75">
      <c r="A112" s="215" t="s">
        <v>2424</v>
      </c>
      <c r="B112" s="213" t="s">
        <v>2425</v>
      </c>
      <c r="C112" s="271">
        <v>1</v>
      </c>
      <c r="D112" s="212" t="s">
        <v>67</v>
      </c>
      <c r="E112" s="212" t="s">
        <v>68</v>
      </c>
      <c r="F112" s="4" t="str">
        <f>UnitControlCenter!$B$25</f>
        <v>quads / year</v>
      </c>
      <c r="G112" s="212" t="s">
        <v>2439</v>
      </c>
      <c r="H112" s="69" t="s">
        <v>2440</v>
      </c>
      <c r="I112" s="212" t="s">
        <v>2704</v>
      </c>
    </row>
    <row r="113" spans="1:19" ht="29.5" x14ac:dyDescent="0.75">
      <c r="A113" s="215" t="s">
        <v>2424</v>
      </c>
      <c r="B113" s="213" t="s">
        <v>2426</v>
      </c>
      <c r="C113" s="271">
        <v>1</v>
      </c>
      <c r="D113" s="212" t="s">
        <v>67</v>
      </c>
      <c r="E113" s="212" t="s">
        <v>68</v>
      </c>
      <c r="F113" s="4" t="str">
        <f>UnitControlCenter!$B$25</f>
        <v>quads / year</v>
      </c>
      <c r="G113" s="212" t="s">
        <v>2457</v>
      </c>
      <c r="H113" s="69" t="s">
        <v>2441</v>
      </c>
      <c r="I113" s="212" t="s">
        <v>2442</v>
      </c>
    </row>
    <row r="114" spans="1:19" ht="74.5" thickBot="1" x14ac:dyDescent="0.9">
      <c r="A114" s="258" t="s">
        <v>2424</v>
      </c>
      <c r="B114" s="255" t="s">
        <v>2427</v>
      </c>
      <c r="C114" s="270">
        <v>1</v>
      </c>
      <c r="D114" s="256" t="s">
        <v>67</v>
      </c>
      <c r="E114" s="256" t="s">
        <v>68</v>
      </c>
      <c r="F114" s="259" t="str">
        <f>UnitControlCenter!$B$25</f>
        <v>quads / year</v>
      </c>
      <c r="G114" s="256" t="s">
        <v>2745</v>
      </c>
      <c r="H114" s="257" t="s">
        <v>2747</v>
      </c>
      <c r="I114" s="256" t="s">
        <v>2746</v>
      </c>
      <c r="J114" s="257"/>
      <c r="K114" s="257"/>
      <c r="L114" s="257"/>
      <c r="M114" s="257"/>
      <c r="N114" s="257"/>
      <c r="O114" s="257"/>
      <c r="P114" s="257"/>
      <c r="Q114" s="257"/>
      <c r="R114" s="257"/>
      <c r="S114" s="257"/>
    </row>
    <row r="115" spans="1:19" ht="103.25" x14ac:dyDescent="0.75">
      <c r="A115" s="213" t="s">
        <v>2496</v>
      </c>
      <c r="B115" s="213" t="s">
        <v>2497</v>
      </c>
      <c r="C115" s="271">
        <v>1</v>
      </c>
      <c r="D115" s="212" t="s">
        <v>67</v>
      </c>
      <c r="E115" s="212" t="s">
        <v>68</v>
      </c>
      <c r="F115" s="4" t="str">
        <f>UnitControlCenter!$B$25</f>
        <v>quads / year</v>
      </c>
      <c r="G115" s="212" t="s">
        <v>2765</v>
      </c>
      <c r="H115" s="212" t="s">
        <v>2766</v>
      </c>
      <c r="I115" s="212" t="s">
        <v>2767</v>
      </c>
    </row>
    <row r="116" spans="1:19" ht="59" x14ac:dyDescent="0.75">
      <c r="A116" s="213" t="s">
        <v>2496</v>
      </c>
      <c r="B116" s="213" t="s">
        <v>2498</v>
      </c>
      <c r="C116" s="271">
        <v>1</v>
      </c>
      <c r="D116" s="212" t="s">
        <v>67</v>
      </c>
      <c r="E116" s="212" t="s">
        <v>68</v>
      </c>
      <c r="F116" s="4" t="str">
        <f>UnitControlCenter!$B$25</f>
        <v>quads / year</v>
      </c>
      <c r="G116" s="212" t="s">
        <v>2900</v>
      </c>
      <c r="H116" s="212" t="s">
        <v>2901</v>
      </c>
      <c r="I116" s="212" t="s">
        <v>2902</v>
      </c>
    </row>
    <row r="117" spans="1:19" x14ac:dyDescent="0.75">
      <c r="A117" s="213" t="s">
        <v>2496</v>
      </c>
      <c r="B117" s="213" t="s">
        <v>3014</v>
      </c>
      <c r="C117" s="271">
        <v>0</v>
      </c>
      <c r="D117" s="212" t="s">
        <v>65</v>
      </c>
      <c r="E117" s="212" t="s">
        <v>66</v>
      </c>
      <c r="F117" s="1" t="str">
        <f>UnitControlCenter!$B$26</f>
        <v>ktoe / 2019 euro</v>
      </c>
      <c r="G117" s="212" t="s">
        <v>2963</v>
      </c>
      <c r="H117" s="212"/>
      <c r="I117" s="212"/>
    </row>
    <row r="118" spans="1:19" x14ac:dyDescent="0.75">
      <c r="A118" s="213" t="s">
        <v>2496</v>
      </c>
      <c r="B118" s="213" t="s">
        <v>2499</v>
      </c>
      <c r="C118" s="271">
        <v>1</v>
      </c>
      <c r="D118" s="212" t="s">
        <v>65</v>
      </c>
      <c r="E118" s="212" t="s">
        <v>66</v>
      </c>
      <c r="F118" s="4" t="str">
        <f>UnitControlCenter!$B$15</f>
        <v>terawatt-hours (TWh) / year</v>
      </c>
      <c r="G118" s="212" t="s">
        <v>2381</v>
      </c>
      <c r="I118" s="212"/>
    </row>
    <row r="119" spans="1:19" x14ac:dyDescent="0.75">
      <c r="A119" s="213" t="s">
        <v>2496</v>
      </c>
      <c r="B119" s="213" t="s">
        <v>2500</v>
      </c>
      <c r="C119" s="271">
        <v>1</v>
      </c>
      <c r="D119" s="212" t="s">
        <v>65</v>
      </c>
      <c r="E119" s="212" t="s">
        <v>66</v>
      </c>
      <c r="F119" s="4" t="str">
        <f>UnitControlCenter!$B$27</f>
        <v>millions of metric tons / year</v>
      </c>
      <c r="G119" s="212" t="s">
        <v>2380</v>
      </c>
      <c r="I119" s="212"/>
    </row>
    <row r="120" spans="1:19" x14ac:dyDescent="0.75">
      <c r="A120" s="213" t="s">
        <v>2496</v>
      </c>
      <c r="B120" s="213" t="s">
        <v>2501</v>
      </c>
      <c r="C120" s="271">
        <v>1</v>
      </c>
      <c r="D120" s="212" t="s">
        <v>65</v>
      </c>
      <c r="E120" s="212" t="s">
        <v>66</v>
      </c>
      <c r="F120" s="4" t="str">
        <f>UnitControlCenter!$B$27</f>
        <v>millions of metric tons / year</v>
      </c>
      <c r="G120" s="212" t="s">
        <v>2379</v>
      </c>
      <c r="I120" s="212"/>
    </row>
    <row r="121" spans="1:19" x14ac:dyDescent="0.75">
      <c r="A121" s="213" t="s">
        <v>2496</v>
      </c>
      <c r="B121" s="213" t="s">
        <v>2502</v>
      </c>
      <c r="C121" s="271">
        <v>1</v>
      </c>
      <c r="D121" s="212" t="s">
        <v>65</v>
      </c>
      <c r="E121" s="212" t="s">
        <v>66</v>
      </c>
      <c r="F121" s="4" t="str">
        <f>UnitControlCenter!$B$28</f>
        <v>trillion cubic meters / year</v>
      </c>
      <c r="G121" s="212" t="s">
        <v>2378</v>
      </c>
      <c r="I121" s="212"/>
    </row>
    <row r="122" spans="1:19" x14ac:dyDescent="0.75">
      <c r="A122" s="213" t="s">
        <v>2496</v>
      </c>
      <c r="B122" s="213" t="s">
        <v>2503</v>
      </c>
      <c r="C122" s="271">
        <v>1</v>
      </c>
      <c r="D122" s="212" t="s">
        <v>65</v>
      </c>
      <c r="E122" s="212" t="s">
        <v>66</v>
      </c>
      <c r="F122" s="4" t="str">
        <f>UnitControlCenter!$B$29</f>
        <v>million barrels / year</v>
      </c>
      <c r="G122" s="212" t="s">
        <v>2377</v>
      </c>
      <c r="I122" s="212"/>
    </row>
    <row r="123" spans="1:19" x14ac:dyDescent="0.75">
      <c r="A123" s="213" t="s">
        <v>2496</v>
      </c>
      <c r="B123" s="213" t="s">
        <v>2504</v>
      </c>
      <c r="C123" s="271">
        <v>1</v>
      </c>
      <c r="D123" s="212" t="s">
        <v>65</v>
      </c>
      <c r="E123" s="212" t="s">
        <v>66</v>
      </c>
      <c r="F123" s="4" t="str">
        <f>UnitControlCenter!$B$29</f>
        <v>million barrels / year</v>
      </c>
      <c r="G123" s="212" t="s">
        <v>2445</v>
      </c>
      <c r="I123" s="212"/>
    </row>
    <row r="124" spans="1:19" x14ac:dyDescent="0.75">
      <c r="A124" s="213" t="s">
        <v>2496</v>
      </c>
      <c r="B124" s="213" t="s">
        <v>2505</v>
      </c>
      <c r="C124" s="271">
        <v>1</v>
      </c>
      <c r="D124" s="212" t="s">
        <v>65</v>
      </c>
      <c r="E124" s="212" t="s">
        <v>66</v>
      </c>
      <c r="F124" s="4" t="str">
        <f>UnitControlCenter!$B$27</f>
        <v>millions of metric tons / year</v>
      </c>
      <c r="G124" s="212" t="s">
        <v>2446</v>
      </c>
      <c r="I124" s="212"/>
    </row>
    <row r="125" spans="1:19" ht="29.5" x14ac:dyDescent="0.75">
      <c r="A125" s="213" t="s">
        <v>2496</v>
      </c>
      <c r="B125" s="213" t="s">
        <v>2748</v>
      </c>
      <c r="C125" s="271">
        <v>1</v>
      </c>
      <c r="D125" s="212" t="s">
        <v>65</v>
      </c>
      <c r="E125" s="212" t="s">
        <v>66</v>
      </c>
      <c r="F125" s="4" t="str">
        <f>UnitControlCenter!$B$30</f>
        <v>million liters / year</v>
      </c>
      <c r="G125" s="212" t="s">
        <v>2752</v>
      </c>
      <c r="I125" s="212"/>
    </row>
    <row r="126" spans="1:19" ht="29.5" x14ac:dyDescent="0.75">
      <c r="A126" s="213" t="s">
        <v>2496</v>
      </c>
      <c r="B126" s="213" t="s">
        <v>2749</v>
      </c>
      <c r="C126" s="271">
        <v>1</v>
      </c>
      <c r="D126" s="212" t="s">
        <v>65</v>
      </c>
      <c r="E126" s="212" t="s">
        <v>66</v>
      </c>
      <c r="F126" s="4" t="str">
        <f>UnitControlCenter!$B$27</f>
        <v>millions of metric tons / year</v>
      </c>
      <c r="G126" s="212" t="s">
        <v>2753</v>
      </c>
      <c r="I126" s="212"/>
    </row>
    <row r="127" spans="1:19" ht="15.5" thickBot="1" x14ac:dyDescent="0.9">
      <c r="A127" s="255" t="s">
        <v>2496</v>
      </c>
      <c r="B127" s="255" t="s">
        <v>2750</v>
      </c>
      <c r="C127" s="270">
        <v>1</v>
      </c>
      <c r="D127" s="256" t="s">
        <v>65</v>
      </c>
      <c r="E127" s="256" t="s">
        <v>66</v>
      </c>
      <c r="F127" s="259" t="str">
        <f>UnitControlCenter!$B$5</f>
        <v>thousand metric tons / year</v>
      </c>
      <c r="G127" s="256" t="s">
        <v>2754</v>
      </c>
      <c r="H127" s="257"/>
      <c r="I127" s="256"/>
      <c r="J127" s="257"/>
      <c r="K127" s="257"/>
      <c r="L127" s="257"/>
      <c r="M127" s="257"/>
      <c r="N127" s="257"/>
      <c r="O127" s="257"/>
      <c r="P127" s="257"/>
      <c r="Q127" s="257"/>
      <c r="R127" s="257"/>
      <c r="S127" s="257"/>
    </row>
    <row r="128" spans="1:19" ht="59" x14ac:dyDescent="0.75">
      <c r="A128" s="213" t="s">
        <v>2886</v>
      </c>
      <c r="B128" s="213" t="s">
        <v>2760</v>
      </c>
      <c r="C128" s="271">
        <v>1</v>
      </c>
      <c r="D128" s="212" t="s">
        <v>67</v>
      </c>
      <c r="E128" s="212" t="s">
        <v>68</v>
      </c>
      <c r="F128" s="4" t="str">
        <f>UnitControlCenter!$B$31</f>
        <v>trillion toe / year</v>
      </c>
      <c r="G128" s="212" t="s">
        <v>2768</v>
      </c>
      <c r="H128" s="69" t="s">
        <v>2769</v>
      </c>
      <c r="I128" s="212" t="s">
        <v>2770</v>
      </c>
    </row>
    <row r="129" spans="1:19" ht="59" x14ac:dyDescent="0.75">
      <c r="A129" s="213" t="s">
        <v>2886</v>
      </c>
      <c r="B129" s="213" t="s">
        <v>2506</v>
      </c>
      <c r="C129" s="271">
        <v>1</v>
      </c>
      <c r="D129" s="212" t="s">
        <v>67</v>
      </c>
      <c r="E129" s="212" t="s">
        <v>66</v>
      </c>
      <c r="F129" s="4" t="str">
        <f>UnitControlCenter!$B$31</f>
        <v>trillion toe / year</v>
      </c>
      <c r="G129" s="212" t="s">
        <v>2771</v>
      </c>
      <c r="H129" s="69" t="s">
        <v>2769</v>
      </c>
      <c r="I129" s="212" t="s">
        <v>2770</v>
      </c>
    </row>
    <row r="130" spans="1:19" ht="59" x14ac:dyDescent="0.75">
      <c r="A130" s="213" t="s">
        <v>2886</v>
      </c>
      <c r="B130" s="213" t="s">
        <v>2761</v>
      </c>
      <c r="C130" s="271">
        <v>1</v>
      </c>
      <c r="D130" s="212" t="s">
        <v>67</v>
      </c>
      <c r="E130" s="212" t="s">
        <v>68</v>
      </c>
      <c r="F130" s="4" t="str">
        <f>UnitControlCenter!$B$8</f>
        <v>billion 2019 euros / year</v>
      </c>
      <c r="G130" s="212" t="s">
        <v>2772</v>
      </c>
      <c r="H130" s="69" t="s">
        <v>2769</v>
      </c>
      <c r="I130" s="212" t="s">
        <v>2770</v>
      </c>
    </row>
    <row r="131" spans="1:19" ht="73.75" x14ac:dyDescent="0.75">
      <c r="A131" s="213" t="s">
        <v>2886</v>
      </c>
      <c r="B131" s="213" t="s">
        <v>2758</v>
      </c>
      <c r="C131" s="271">
        <v>1</v>
      </c>
      <c r="D131" s="212" t="s">
        <v>67</v>
      </c>
      <c r="E131" s="212" t="s">
        <v>66</v>
      </c>
      <c r="F131" s="4" t="str">
        <f>UnitControlCenter!$B$8</f>
        <v>billion 2019 euros / year</v>
      </c>
      <c r="G131" s="212" t="s">
        <v>2773</v>
      </c>
      <c r="H131" s="69" t="s">
        <v>2769</v>
      </c>
      <c r="I131" s="212" t="s">
        <v>2770</v>
      </c>
    </row>
    <row r="132" spans="1:19" ht="44.25" x14ac:dyDescent="0.75">
      <c r="A132" s="213" t="s">
        <v>2886</v>
      </c>
      <c r="B132" s="213" t="s">
        <v>3038</v>
      </c>
      <c r="C132" s="271">
        <v>1</v>
      </c>
      <c r="D132" s="212" t="s">
        <v>67</v>
      </c>
      <c r="E132" s="212" t="s">
        <v>68</v>
      </c>
      <c r="F132" s="4" t="str">
        <f>UnitControlCenter!B3</f>
        <v>million metric tons / year</v>
      </c>
      <c r="G132" s="212" t="s">
        <v>3042</v>
      </c>
      <c r="H132" s="69" t="s">
        <v>3040</v>
      </c>
      <c r="I132" s="212" t="s">
        <v>3041</v>
      </c>
    </row>
    <row r="133" spans="1:19" ht="59" x14ac:dyDescent="0.75">
      <c r="A133" s="213" t="s">
        <v>2886</v>
      </c>
      <c r="B133" s="213" t="s">
        <v>3039</v>
      </c>
      <c r="C133" s="271">
        <v>1</v>
      </c>
      <c r="D133" s="212" t="s">
        <v>67</v>
      </c>
      <c r="E133" s="212" t="s">
        <v>66</v>
      </c>
      <c r="F133" s="4" t="str">
        <f>UnitControlCenter!B3</f>
        <v>million metric tons / year</v>
      </c>
      <c r="G133" s="212" t="s">
        <v>3043</v>
      </c>
      <c r="H133" s="69" t="s">
        <v>3040</v>
      </c>
      <c r="I133" s="212" t="s">
        <v>3041</v>
      </c>
    </row>
    <row r="134" spans="1:19" ht="59" x14ac:dyDescent="0.75">
      <c r="A134" s="213" t="s">
        <v>2886</v>
      </c>
      <c r="B134" s="213" t="s">
        <v>2762</v>
      </c>
      <c r="C134" s="271">
        <v>1</v>
      </c>
      <c r="D134" s="212" t="s">
        <v>67</v>
      </c>
      <c r="E134" s="212" t="s">
        <v>68</v>
      </c>
      <c r="F134" s="4" t="str">
        <f>UnitControlCenter!$B$31</f>
        <v>trillion toe / year</v>
      </c>
      <c r="G134" s="212" t="s">
        <v>2855</v>
      </c>
      <c r="H134" s="69" t="s">
        <v>2850</v>
      </c>
      <c r="I134" s="212" t="s">
        <v>2851</v>
      </c>
    </row>
    <row r="135" spans="1:19" ht="73.75" x14ac:dyDescent="0.75">
      <c r="A135" s="213" t="s">
        <v>2886</v>
      </c>
      <c r="B135" s="213" t="s">
        <v>2507</v>
      </c>
      <c r="C135" s="271">
        <v>1</v>
      </c>
      <c r="D135" s="212" t="s">
        <v>67</v>
      </c>
      <c r="E135" s="212" t="s">
        <v>66</v>
      </c>
      <c r="F135" s="4" t="str">
        <f>UnitControlCenter!$B$31</f>
        <v>trillion toe / year</v>
      </c>
      <c r="G135" s="212" t="s">
        <v>2856</v>
      </c>
      <c r="H135" s="69" t="s">
        <v>2850</v>
      </c>
      <c r="I135" s="212" t="s">
        <v>2852</v>
      </c>
    </row>
    <row r="136" spans="1:19" ht="73.75" x14ac:dyDescent="0.75">
      <c r="A136" s="213" t="s">
        <v>2886</v>
      </c>
      <c r="B136" s="213" t="s">
        <v>2763</v>
      </c>
      <c r="C136" s="271">
        <v>1</v>
      </c>
      <c r="D136" s="212" t="s">
        <v>67</v>
      </c>
      <c r="E136" s="212" t="s">
        <v>68</v>
      </c>
      <c r="F136" s="4" t="str">
        <f>UnitControlCenter!$B$8</f>
        <v>billion 2019 euros / year</v>
      </c>
      <c r="G136" s="212" t="s">
        <v>2857</v>
      </c>
      <c r="H136" s="69" t="s">
        <v>2850</v>
      </c>
      <c r="I136" s="212" t="s">
        <v>2853</v>
      </c>
    </row>
    <row r="137" spans="1:19" ht="88.5" x14ac:dyDescent="0.75">
      <c r="A137" s="213" t="s">
        <v>2886</v>
      </c>
      <c r="B137" s="213" t="s">
        <v>2759</v>
      </c>
      <c r="C137" s="271">
        <v>1</v>
      </c>
      <c r="D137" s="212" t="s">
        <v>67</v>
      </c>
      <c r="E137" s="212" t="s">
        <v>66</v>
      </c>
      <c r="F137" s="4" t="str">
        <f>UnitControlCenter!$B$8</f>
        <v>billion 2019 euros / year</v>
      </c>
      <c r="G137" s="212" t="s">
        <v>2858</v>
      </c>
      <c r="H137" s="69" t="s">
        <v>2850</v>
      </c>
      <c r="I137" s="212" t="s">
        <v>2854</v>
      </c>
    </row>
    <row r="138" spans="1:19" ht="103.25" x14ac:dyDescent="0.75">
      <c r="A138" s="213" t="s">
        <v>2886</v>
      </c>
      <c r="B138" s="213" t="s">
        <v>2887</v>
      </c>
      <c r="C138" s="271">
        <v>1</v>
      </c>
      <c r="D138" s="212" t="s">
        <v>67</v>
      </c>
      <c r="E138" s="212" t="s">
        <v>68</v>
      </c>
      <c r="F138" s="4" t="str">
        <f>UnitControlCenter!$B$25</f>
        <v>quads / year</v>
      </c>
      <c r="G138" s="212" t="s">
        <v>2889</v>
      </c>
      <c r="H138" s="69" t="s">
        <v>2891</v>
      </c>
      <c r="I138" s="212" t="s">
        <v>2892</v>
      </c>
    </row>
    <row r="139" spans="1:19" ht="118.75" thickBot="1" x14ac:dyDescent="0.9">
      <c r="A139" s="255" t="s">
        <v>2886</v>
      </c>
      <c r="B139" s="255" t="s">
        <v>2888</v>
      </c>
      <c r="C139" s="270">
        <v>1</v>
      </c>
      <c r="D139" s="256" t="s">
        <v>67</v>
      </c>
      <c r="E139" s="256" t="s">
        <v>66</v>
      </c>
      <c r="F139" s="259" t="str">
        <f>UnitControlCenter!$B$25</f>
        <v>quads / year</v>
      </c>
      <c r="G139" s="256" t="s">
        <v>2890</v>
      </c>
      <c r="H139" s="257" t="s">
        <v>2891</v>
      </c>
      <c r="I139" s="256" t="s">
        <v>2892</v>
      </c>
      <c r="J139" s="257"/>
      <c r="K139" s="257"/>
      <c r="L139" s="257"/>
      <c r="M139" s="257"/>
      <c r="N139" s="257"/>
      <c r="O139" s="257"/>
      <c r="P139" s="257"/>
      <c r="Q139" s="257"/>
      <c r="R139" s="257"/>
      <c r="S139" s="257"/>
    </row>
    <row r="140" spans="1:19" ht="59" x14ac:dyDescent="0.75">
      <c r="A140" s="215" t="s">
        <v>2428</v>
      </c>
      <c r="B140" s="213" t="s">
        <v>98</v>
      </c>
      <c r="C140" s="271">
        <v>1</v>
      </c>
      <c r="D140" s="212" t="s">
        <v>67</v>
      </c>
      <c r="E140" s="212" t="s">
        <v>2435</v>
      </c>
      <c r="F140" s="4" t="str">
        <f>UnitControlCenter!$B$17</f>
        <v>2019 euros / megawatt-hour (MWh)</v>
      </c>
      <c r="G140" s="212" t="s">
        <v>2774</v>
      </c>
      <c r="H140" s="69" t="s">
        <v>2972</v>
      </c>
      <c r="I140" s="212" t="s">
        <v>2775</v>
      </c>
    </row>
    <row r="141" spans="1:19" ht="44.25" x14ac:dyDescent="0.75">
      <c r="A141" s="215" t="s">
        <v>2428</v>
      </c>
      <c r="B141" s="213" t="s">
        <v>467</v>
      </c>
      <c r="C141" s="271">
        <v>1</v>
      </c>
      <c r="D141" s="212" t="s">
        <v>67</v>
      </c>
      <c r="E141" s="212" t="s">
        <v>2435</v>
      </c>
      <c r="F141" s="4" t="str">
        <f>UnitControlCenter!$B$32</f>
        <v>2019 euros / metric ton</v>
      </c>
      <c r="G141" s="212" t="s">
        <v>2784</v>
      </c>
      <c r="H141" s="69" t="s">
        <v>2785</v>
      </c>
      <c r="I141" s="212" t="s">
        <v>2786</v>
      </c>
    </row>
    <row r="142" spans="1:19" x14ac:dyDescent="0.75">
      <c r="A142" s="215" t="s">
        <v>2428</v>
      </c>
      <c r="B142" s="213" t="s">
        <v>464</v>
      </c>
      <c r="C142" s="271">
        <v>1</v>
      </c>
      <c r="D142" s="212" t="s">
        <v>67</v>
      </c>
      <c r="E142" s="212" t="s">
        <v>2435</v>
      </c>
      <c r="F142" s="4" t="str">
        <f>UnitControlCenter!$B$32</f>
        <v>2019 euros / metric ton</v>
      </c>
      <c r="G142" s="212" t="s">
        <v>2448</v>
      </c>
      <c r="H142" s="69" t="s">
        <v>361</v>
      </c>
      <c r="I142" s="212" t="s">
        <v>2657</v>
      </c>
    </row>
    <row r="143" spans="1:19" ht="73.75" x14ac:dyDescent="0.75">
      <c r="A143" s="215" t="s">
        <v>2428</v>
      </c>
      <c r="B143" s="213" t="s">
        <v>92</v>
      </c>
      <c r="C143" s="271">
        <v>1</v>
      </c>
      <c r="D143" s="212" t="s">
        <v>67</v>
      </c>
      <c r="E143" s="212" t="s">
        <v>2435</v>
      </c>
      <c r="F143" s="4" t="str">
        <f>UnitControlCenter!$B$33</f>
        <v>2019 euros / thousand cubic meter</v>
      </c>
      <c r="G143" s="212" t="s">
        <v>2776</v>
      </c>
      <c r="H143" s="69" t="s">
        <v>2777</v>
      </c>
      <c r="I143" s="212" t="s">
        <v>2778</v>
      </c>
    </row>
    <row r="144" spans="1:19" x14ac:dyDescent="0.75">
      <c r="A144" s="215" t="s">
        <v>2428</v>
      </c>
      <c r="B144" s="213" t="s">
        <v>100</v>
      </c>
      <c r="C144" s="271">
        <v>1</v>
      </c>
      <c r="D144" s="212" t="s">
        <v>67</v>
      </c>
      <c r="E144" s="212" t="s">
        <v>2435</v>
      </c>
      <c r="F144" s="4" t="str">
        <f>UnitControlCenter!$B$34</f>
        <v>2019 euros / liter</v>
      </c>
      <c r="G144" s="212" t="s">
        <v>2450</v>
      </c>
      <c r="H144" s="69" t="s">
        <v>356</v>
      </c>
      <c r="I144" s="54">
        <v>969696</v>
      </c>
    </row>
    <row r="145" spans="1:19" ht="73.75" x14ac:dyDescent="0.75">
      <c r="A145" s="215" t="s">
        <v>2428</v>
      </c>
      <c r="B145" s="213" t="s">
        <v>101</v>
      </c>
      <c r="C145" s="271">
        <v>1</v>
      </c>
      <c r="D145" s="212" t="s">
        <v>67</v>
      </c>
      <c r="E145" s="212" t="s">
        <v>2435</v>
      </c>
      <c r="F145" s="4" t="str">
        <f>UnitControlCenter!$B$34</f>
        <v>2019 euros / liter</v>
      </c>
      <c r="G145" s="212" t="s">
        <v>2779</v>
      </c>
      <c r="H145" s="69" t="s">
        <v>2777</v>
      </c>
      <c r="I145" s="212" t="s">
        <v>2778</v>
      </c>
    </row>
    <row r="146" spans="1:19" ht="59" x14ac:dyDescent="0.75">
      <c r="A146" s="215" t="s">
        <v>2428</v>
      </c>
      <c r="B146" s="213" t="s">
        <v>97</v>
      </c>
      <c r="C146" s="271">
        <v>1</v>
      </c>
      <c r="D146" s="212" t="s">
        <v>67</v>
      </c>
      <c r="E146" s="212" t="s">
        <v>2435</v>
      </c>
      <c r="F146" s="4" t="str">
        <f>UnitControlCenter!$B$32</f>
        <v>2019 euros / metric ton</v>
      </c>
      <c r="G146" s="212" t="s">
        <v>2780</v>
      </c>
      <c r="H146" s="69" t="s">
        <v>2781</v>
      </c>
      <c r="I146" s="212" t="s">
        <v>2782</v>
      </c>
    </row>
    <row r="147" spans="1:19" ht="59" x14ac:dyDescent="0.75">
      <c r="A147" s="215" t="s">
        <v>2428</v>
      </c>
      <c r="B147" s="213" t="s">
        <v>2707</v>
      </c>
      <c r="C147" s="271">
        <v>1</v>
      </c>
      <c r="D147" s="212" t="s">
        <v>67</v>
      </c>
      <c r="E147" s="212" t="s">
        <v>2435</v>
      </c>
      <c r="F147" s="4" t="str">
        <f>UnitControlCenter!$B$35</f>
        <v>2019 euros / barrel</v>
      </c>
      <c r="G147" s="212" t="s">
        <v>2847</v>
      </c>
      <c r="H147" s="69" t="s">
        <v>2848</v>
      </c>
      <c r="I147" s="212" t="s">
        <v>2849</v>
      </c>
    </row>
    <row r="148" spans="1:19" ht="59" x14ac:dyDescent="0.75">
      <c r="A148" s="215" t="s">
        <v>2428</v>
      </c>
      <c r="B148" s="213" t="s">
        <v>2783</v>
      </c>
      <c r="C148" s="271">
        <v>1</v>
      </c>
      <c r="D148" s="212" t="s">
        <v>67</v>
      </c>
      <c r="E148" s="212" t="s">
        <v>2435</v>
      </c>
      <c r="F148" s="4" t="str">
        <f>UnitControlCenter!$B$34</f>
        <v>2019 euros / liter</v>
      </c>
      <c r="G148" s="212" t="s">
        <v>2787</v>
      </c>
      <c r="H148" s="69" t="s">
        <v>2447</v>
      </c>
      <c r="I148" s="212" t="s">
        <v>2703</v>
      </c>
    </row>
    <row r="149" spans="1:19" ht="30.25" thickBot="1" x14ac:dyDescent="0.9">
      <c r="A149" s="258" t="s">
        <v>2428</v>
      </c>
      <c r="B149" s="255" t="s">
        <v>2562</v>
      </c>
      <c r="C149" s="270">
        <v>1</v>
      </c>
      <c r="D149" s="256" t="s">
        <v>67</v>
      </c>
      <c r="E149" s="256" t="s">
        <v>2435</v>
      </c>
      <c r="F149" s="259" t="str">
        <f>UnitControlCenter!$B$36</f>
        <v>2019 euros / kg</v>
      </c>
      <c r="G149" s="256" t="s">
        <v>2897</v>
      </c>
      <c r="H149" s="257" t="s">
        <v>2898</v>
      </c>
      <c r="I149" s="256" t="s">
        <v>2899</v>
      </c>
      <c r="J149" s="257"/>
      <c r="K149" s="257"/>
      <c r="L149" s="257"/>
      <c r="M149" s="257"/>
      <c r="N149" s="257"/>
      <c r="O149" s="257"/>
      <c r="P149" s="257"/>
      <c r="Q149" s="257"/>
      <c r="R149" s="257"/>
      <c r="S149" s="257"/>
    </row>
    <row r="150" spans="1:19" x14ac:dyDescent="0.75">
      <c r="A150" s="215" t="s">
        <v>2429</v>
      </c>
      <c r="B150" s="213" t="s">
        <v>2430</v>
      </c>
      <c r="C150" s="271">
        <v>1</v>
      </c>
      <c r="D150" s="212" t="s">
        <v>65</v>
      </c>
      <c r="E150" s="212" t="s">
        <v>66</v>
      </c>
      <c r="F150" s="4" t="str">
        <f>UnitControlCenter!$B$37</f>
        <v>2019 euros / kilowatt-hour (kWh)</v>
      </c>
      <c r="G150" s="212" t="s">
        <v>2451</v>
      </c>
      <c r="I150" s="212"/>
    </row>
    <row r="151" spans="1:19" ht="29.5" x14ac:dyDescent="0.75">
      <c r="A151" s="215" t="s">
        <v>2429</v>
      </c>
      <c r="B151" s="213" t="s">
        <v>2431</v>
      </c>
      <c r="C151" s="271">
        <v>1</v>
      </c>
      <c r="D151" s="212" t="s">
        <v>67</v>
      </c>
      <c r="E151" s="212" t="s">
        <v>66</v>
      </c>
      <c r="F151" s="4" t="str">
        <f>UnitControlCenter!$B$38</f>
        <v>cost of eqpt. to capture 1 metric ton CO2e/yr (2019 euros)</v>
      </c>
      <c r="G151" s="212" t="s">
        <v>2455</v>
      </c>
      <c r="H151" s="69" t="s">
        <v>2456</v>
      </c>
      <c r="I151" s="212" t="s">
        <v>2664</v>
      </c>
    </row>
    <row r="152" spans="1:19" x14ac:dyDescent="0.75">
      <c r="A152" s="215" t="s">
        <v>2429</v>
      </c>
      <c r="B152" s="213" t="s">
        <v>2432</v>
      </c>
      <c r="C152" s="271">
        <v>1</v>
      </c>
      <c r="D152" s="212" t="s">
        <v>65</v>
      </c>
      <c r="E152" s="212" t="s">
        <v>66</v>
      </c>
      <c r="F152" s="4" t="str">
        <f>UnitControlCenter!$B$39</f>
        <v>million 2019 euros / megawatt (MW)</v>
      </c>
      <c r="G152" s="212" t="s">
        <v>2452</v>
      </c>
      <c r="I152" s="212"/>
    </row>
    <row r="153" spans="1:19" x14ac:dyDescent="0.75">
      <c r="A153" s="215" t="s">
        <v>2429</v>
      </c>
      <c r="B153" s="213" t="s">
        <v>2433</v>
      </c>
      <c r="C153" s="271">
        <v>1</v>
      </c>
      <c r="D153" s="212" t="s">
        <v>65</v>
      </c>
      <c r="E153" s="212" t="s">
        <v>66</v>
      </c>
      <c r="F153" s="4" t="str">
        <f>UnitControlCenter!$B$39</f>
        <v>million 2019 euros / megawatt (MW)</v>
      </c>
      <c r="G153" s="212" t="s">
        <v>2453</v>
      </c>
      <c r="I153" s="212"/>
    </row>
    <row r="154" spans="1:19" x14ac:dyDescent="0.75">
      <c r="A154" s="215" t="s">
        <v>2429</v>
      </c>
      <c r="B154" s="213" t="s">
        <v>2434</v>
      </c>
      <c r="C154" s="271">
        <v>1</v>
      </c>
      <c r="D154" s="212" t="s">
        <v>65</v>
      </c>
      <c r="E154" s="212" t="s">
        <v>66</v>
      </c>
      <c r="F154" s="4" t="str">
        <f>UnitControlCenter!$B$39</f>
        <v>million 2019 euros / megawatt (MW)</v>
      </c>
      <c r="G154" s="212" t="s">
        <v>2454</v>
      </c>
      <c r="I154" s="212"/>
    </row>
    <row r="155" spans="1:19" ht="30.25" thickBot="1" x14ac:dyDescent="0.9">
      <c r="A155" s="258" t="s">
        <v>2429</v>
      </c>
      <c r="B155" s="255" t="s">
        <v>2578</v>
      </c>
      <c r="C155" s="270">
        <v>1</v>
      </c>
      <c r="D155" s="256" t="s">
        <v>65</v>
      </c>
      <c r="E155" s="256" t="s">
        <v>66</v>
      </c>
      <c r="F155" s="259" t="str">
        <f>UnitControlCenter!$B$40</f>
        <v>cost of eqpt. to produce 1 kg H2/yr (2019 euros)</v>
      </c>
      <c r="G155" s="256" t="s">
        <v>2579</v>
      </c>
      <c r="H155" s="257"/>
      <c r="I155" s="256"/>
      <c r="J155" s="257"/>
      <c r="K155" s="257"/>
      <c r="L155" s="257"/>
      <c r="M155" s="257"/>
      <c r="N155" s="257"/>
      <c r="O155" s="257"/>
      <c r="P155" s="257"/>
      <c r="Q155" s="257"/>
      <c r="R155" s="257"/>
      <c r="S155" s="257"/>
    </row>
  </sheetData>
  <conditionalFormatting sqref="C2:C43 C47:C51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D276"/>
  <sheetViews>
    <sheetView topLeftCell="A65" workbookViewId="0">
      <selection activeCell="A101" sqref="A101"/>
    </sheetView>
  </sheetViews>
  <sheetFormatPr defaultColWidth="8.86328125" defaultRowHeight="14.75" x14ac:dyDescent="0.75"/>
  <cols>
    <col min="1" max="1" width="13.26953125" customWidth="1"/>
    <col min="2" max="2" width="8.86328125" style="231"/>
    <col min="4" max="4" width="46" customWidth="1"/>
  </cols>
  <sheetData>
    <row r="1" spans="1:4" x14ac:dyDescent="0.75">
      <c r="A1" s="203" t="s">
        <v>2651</v>
      </c>
      <c r="B1" s="229"/>
      <c r="C1" s="201"/>
      <c r="D1" s="201"/>
    </row>
    <row r="2" spans="1:4" x14ac:dyDescent="0.75">
      <c r="A2" s="228" t="s">
        <v>2615</v>
      </c>
      <c r="B2" s="230" t="s">
        <v>2616</v>
      </c>
      <c r="C2" s="228" t="s">
        <v>2617</v>
      </c>
      <c r="D2" s="228" t="s">
        <v>2618</v>
      </c>
    </row>
    <row r="3" spans="1:4" x14ac:dyDescent="0.75">
      <c r="A3" s="211" t="s">
        <v>2625</v>
      </c>
      <c r="B3" s="231" t="s">
        <v>2636</v>
      </c>
      <c r="C3" s="237"/>
      <c r="D3" t="s">
        <v>457</v>
      </c>
    </row>
    <row r="4" spans="1:4" x14ac:dyDescent="0.75">
      <c r="A4" s="211" t="s">
        <v>2633</v>
      </c>
      <c r="B4" s="232" t="s">
        <v>2634</v>
      </c>
      <c r="C4" s="236"/>
      <c r="D4" t="s">
        <v>97</v>
      </c>
    </row>
    <row r="5" spans="1:4" x14ac:dyDescent="0.75">
      <c r="A5" t="s">
        <v>2662</v>
      </c>
      <c r="B5" s="231" t="s">
        <v>2656</v>
      </c>
      <c r="C5" s="247"/>
      <c r="D5" t="s">
        <v>96</v>
      </c>
    </row>
    <row r="6" spans="1:4" x14ac:dyDescent="0.75">
      <c r="A6" s="211" t="s">
        <v>2640</v>
      </c>
      <c r="B6" s="231" t="s">
        <v>2657</v>
      </c>
      <c r="C6" s="241"/>
      <c r="D6" t="s">
        <v>2652</v>
      </c>
    </row>
    <row r="7" spans="1:4" x14ac:dyDescent="0.75">
      <c r="A7" s="211" t="s">
        <v>2663</v>
      </c>
      <c r="B7" s="231" t="s">
        <v>2449</v>
      </c>
      <c r="C7" s="246"/>
      <c r="D7" t="s">
        <v>2653</v>
      </c>
    </row>
    <row r="8" spans="1:4" x14ac:dyDescent="0.75">
      <c r="A8" t="s">
        <v>2661</v>
      </c>
      <c r="B8" s="231" t="s">
        <v>2658</v>
      </c>
      <c r="C8" s="249"/>
      <c r="D8" t="s">
        <v>472</v>
      </c>
    </row>
    <row r="9" spans="1:4" x14ac:dyDescent="0.75">
      <c r="A9" s="211" t="s">
        <v>2641</v>
      </c>
      <c r="B9" s="231" t="s">
        <v>2637</v>
      </c>
      <c r="C9" s="240"/>
      <c r="D9" t="s">
        <v>475</v>
      </c>
    </row>
    <row r="10" spans="1:4" x14ac:dyDescent="0.75">
      <c r="A10" s="211" t="s">
        <v>2614</v>
      </c>
      <c r="B10" s="233" t="s">
        <v>2621</v>
      </c>
      <c r="C10" s="227"/>
      <c r="D10" t="s">
        <v>94</v>
      </c>
    </row>
    <row r="11" spans="1:4" x14ac:dyDescent="0.75">
      <c r="A11" s="211" t="s">
        <v>2642</v>
      </c>
      <c r="B11" s="231" t="s">
        <v>2638</v>
      </c>
      <c r="C11" s="242"/>
      <c r="D11" t="s">
        <v>93</v>
      </c>
    </row>
    <row r="12" spans="1:4" x14ac:dyDescent="0.75">
      <c r="A12" s="211" t="s">
        <v>2624</v>
      </c>
      <c r="B12" s="232" t="s">
        <v>2629</v>
      </c>
      <c r="C12" s="238"/>
      <c r="D12" t="s">
        <v>2654</v>
      </c>
    </row>
    <row r="13" spans="1:4" x14ac:dyDescent="0.75">
      <c r="A13" t="s">
        <v>2665</v>
      </c>
      <c r="B13" s="231" t="s">
        <v>2659</v>
      </c>
      <c r="C13" s="248"/>
      <c r="D13" t="s">
        <v>2561</v>
      </c>
    </row>
    <row r="14" spans="1:4" x14ac:dyDescent="0.75">
      <c r="A14" s="211" t="s">
        <v>2627</v>
      </c>
      <c r="B14" s="232" t="s">
        <v>2628</v>
      </c>
      <c r="C14" s="226"/>
      <c r="D14" t="s">
        <v>328</v>
      </c>
    </row>
    <row r="15" spans="1:4" s="211" customFormat="1" x14ac:dyDescent="0.75">
      <c r="A15" s="211" t="s">
        <v>2708</v>
      </c>
      <c r="B15" s="232" t="s">
        <v>2710</v>
      </c>
      <c r="C15" s="252"/>
      <c r="D15" s="211" t="s">
        <v>2707</v>
      </c>
    </row>
    <row r="16" spans="1:4" s="211" customFormat="1" x14ac:dyDescent="0.75">
      <c r="A16" s="211" t="s">
        <v>2709</v>
      </c>
      <c r="B16" s="232">
        <v>740000</v>
      </c>
      <c r="C16" s="253"/>
      <c r="D16" s="211" t="s">
        <v>2559</v>
      </c>
    </row>
    <row r="17" spans="1:4" x14ac:dyDescent="0.75">
      <c r="A17" s="211" t="s">
        <v>2643</v>
      </c>
      <c r="B17" s="231" t="s">
        <v>2639</v>
      </c>
      <c r="C17" s="243"/>
      <c r="D17" t="s">
        <v>329</v>
      </c>
    </row>
    <row r="18" spans="1:4" x14ac:dyDescent="0.75">
      <c r="A18" s="211" t="s">
        <v>2626</v>
      </c>
      <c r="B18" s="232" t="s">
        <v>2631</v>
      </c>
      <c r="C18" s="235"/>
      <c r="D18" t="s">
        <v>325</v>
      </c>
    </row>
    <row r="19" spans="1:4" x14ac:dyDescent="0.75">
      <c r="A19" s="223" t="s">
        <v>2650</v>
      </c>
      <c r="B19" s="244" t="s">
        <v>2649</v>
      </c>
      <c r="C19" s="245"/>
      <c r="D19" t="s">
        <v>464</v>
      </c>
    </row>
    <row r="20" spans="1:4" x14ac:dyDescent="0.75">
      <c r="A20" s="211" t="s">
        <v>2620</v>
      </c>
      <c r="B20" s="232" t="s">
        <v>2630</v>
      </c>
      <c r="C20" s="234"/>
      <c r="D20" t="s">
        <v>467</v>
      </c>
    </row>
    <row r="21" spans="1:4" x14ac:dyDescent="0.75">
      <c r="A21" t="s">
        <v>2666</v>
      </c>
      <c r="B21" s="231" t="s">
        <v>2660</v>
      </c>
      <c r="C21" s="250"/>
      <c r="D21" t="s">
        <v>2655</v>
      </c>
    </row>
    <row r="23" spans="1:4" s="211" customFormat="1" x14ac:dyDescent="0.75">
      <c r="A23" s="203" t="s">
        <v>2635</v>
      </c>
      <c r="B23" s="229"/>
      <c r="C23" s="201"/>
      <c r="D23" s="201"/>
    </row>
    <row r="24" spans="1:4" s="228" customFormat="1" x14ac:dyDescent="0.75">
      <c r="A24" s="228" t="s">
        <v>2615</v>
      </c>
      <c r="B24" s="230" t="s">
        <v>2616</v>
      </c>
      <c r="C24" s="228" t="s">
        <v>2617</v>
      </c>
      <c r="D24" s="228" t="s">
        <v>2700</v>
      </c>
    </row>
    <row r="25" spans="1:4" x14ac:dyDescent="0.75">
      <c r="A25" t="s">
        <v>2641</v>
      </c>
      <c r="B25" s="231" t="s">
        <v>2637</v>
      </c>
      <c r="C25" s="240"/>
      <c r="D25" t="s">
        <v>2702</v>
      </c>
    </row>
    <row r="26" spans="1:4" s="211" customFormat="1" x14ac:dyDescent="0.75">
      <c r="A26" s="211" t="s">
        <v>2614</v>
      </c>
      <c r="B26" s="233" t="s">
        <v>2621</v>
      </c>
      <c r="C26" s="227"/>
      <c r="D26" s="211" t="s">
        <v>2701</v>
      </c>
    </row>
    <row r="27" spans="1:4" x14ac:dyDescent="0.75">
      <c r="A27" t="s">
        <v>2626</v>
      </c>
      <c r="B27" s="231" t="s">
        <v>2631</v>
      </c>
      <c r="C27" s="235"/>
      <c r="D27" t="s">
        <v>4</v>
      </c>
    </row>
    <row r="28" spans="1:4" x14ac:dyDescent="0.75">
      <c r="A28" t="s">
        <v>2640</v>
      </c>
      <c r="B28" s="231" t="s">
        <v>2657</v>
      </c>
      <c r="C28" s="241"/>
      <c r="D28" t="s">
        <v>98</v>
      </c>
    </row>
    <row r="29" spans="1:4" x14ac:dyDescent="0.75">
      <c r="A29" t="s">
        <v>2620</v>
      </c>
      <c r="B29" s="231">
        <v>969696</v>
      </c>
      <c r="C29" s="234"/>
      <c r="D29" t="s">
        <v>9</v>
      </c>
    </row>
    <row r="30" spans="1:4" x14ac:dyDescent="0.75">
      <c r="A30" t="s">
        <v>2633</v>
      </c>
      <c r="B30" s="231" t="s">
        <v>2634</v>
      </c>
      <c r="C30" s="236"/>
      <c r="D30" t="s">
        <v>2512</v>
      </c>
    </row>
    <row r="31" spans="1:4" x14ac:dyDescent="0.75">
      <c r="A31" t="s">
        <v>2642</v>
      </c>
      <c r="B31" s="231" t="s">
        <v>2638</v>
      </c>
      <c r="C31" s="242"/>
      <c r="D31" t="s">
        <v>140</v>
      </c>
    </row>
    <row r="32" spans="1:4" s="211" customFormat="1" x14ac:dyDescent="0.75">
      <c r="A32" s="211" t="s">
        <v>2643</v>
      </c>
      <c r="B32" s="231" t="s">
        <v>2639</v>
      </c>
      <c r="C32" s="243"/>
      <c r="D32" s="211" t="s">
        <v>2521</v>
      </c>
    </row>
    <row r="33" spans="1:4" x14ac:dyDescent="0.75">
      <c r="A33" t="s">
        <v>2625</v>
      </c>
      <c r="B33" s="231" t="s">
        <v>2636</v>
      </c>
      <c r="C33" s="239"/>
      <c r="D33" t="s">
        <v>2577</v>
      </c>
    </row>
    <row r="34" spans="1:4" s="211" customFormat="1" x14ac:dyDescent="0.75">
      <c r="A34" s="211" t="s">
        <v>2708</v>
      </c>
      <c r="B34" s="232" t="s">
        <v>2710</v>
      </c>
      <c r="C34" s="252"/>
      <c r="D34" s="211" t="s">
        <v>2933</v>
      </c>
    </row>
    <row r="36" spans="1:4" s="211" customFormat="1" x14ac:dyDescent="0.75">
      <c r="A36" s="203" t="s">
        <v>2644</v>
      </c>
      <c r="B36" s="229"/>
      <c r="C36" s="201"/>
      <c r="D36" s="201"/>
    </row>
    <row r="37" spans="1:4" s="211" customFormat="1" x14ac:dyDescent="0.75">
      <c r="A37" s="228" t="s">
        <v>2615</v>
      </c>
      <c r="B37" s="230" t="s">
        <v>2616</v>
      </c>
      <c r="C37" s="228" t="s">
        <v>2617</v>
      </c>
      <c r="D37" s="228" t="s">
        <v>2618</v>
      </c>
    </row>
    <row r="38" spans="1:4" s="211" customFormat="1" x14ac:dyDescent="0.75">
      <c r="A38" s="211" t="s">
        <v>2626</v>
      </c>
      <c r="B38" s="232" t="s">
        <v>2631</v>
      </c>
      <c r="C38" s="235"/>
      <c r="D38" s="211" t="s">
        <v>2645</v>
      </c>
    </row>
    <row r="39" spans="1:4" s="211" customFormat="1" x14ac:dyDescent="0.75">
      <c r="A39" s="211" t="s">
        <v>2620</v>
      </c>
      <c r="B39" s="231">
        <v>969696</v>
      </c>
      <c r="C39" s="234"/>
      <c r="D39" s="211" t="s">
        <v>2646</v>
      </c>
    </row>
    <row r="40" spans="1:4" s="211" customFormat="1" x14ac:dyDescent="0.75">
      <c r="A40" s="211" t="s">
        <v>2633</v>
      </c>
      <c r="B40" s="231" t="s">
        <v>2634</v>
      </c>
      <c r="C40" s="236"/>
      <c r="D40" s="211" t="s">
        <v>2647</v>
      </c>
    </row>
    <row r="41" spans="1:4" s="211" customFormat="1" x14ac:dyDescent="0.75">
      <c r="A41" s="211" t="s">
        <v>2708</v>
      </c>
      <c r="B41" s="232" t="s">
        <v>2710</v>
      </c>
      <c r="C41" s="252"/>
      <c r="D41" s="211" t="s">
        <v>2934</v>
      </c>
    </row>
    <row r="42" spans="1:4" s="223" customFormat="1" x14ac:dyDescent="0.75">
      <c r="B42" s="244"/>
    </row>
    <row r="43" spans="1:4" s="223" customFormat="1" x14ac:dyDescent="0.75">
      <c r="A43" s="203" t="s">
        <v>2648</v>
      </c>
      <c r="B43" s="229"/>
      <c r="C43" s="201"/>
      <c r="D43" s="201"/>
    </row>
    <row r="44" spans="1:4" s="223" customFormat="1" x14ac:dyDescent="0.75">
      <c r="A44" s="228" t="s">
        <v>2615</v>
      </c>
      <c r="B44" s="230" t="s">
        <v>2616</v>
      </c>
      <c r="C44" s="228" t="s">
        <v>2617</v>
      </c>
      <c r="D44" s="228" t="s">
        <v>2618</v>
      </c>
    </row>
    <row r="45" spans="1:4" s="223" customFormat="1" x14ac:dyDescent="0.75">
      <c r="A45" s="211" t="s">
        <v>2633</v>
      </c>
      <c r="B45" s="231" t="s">
        <v>2634</v>
      </c>
      <c r="C45" s="236"/>
      <c r="D45" s="223" t="s">
        <v>2298</v>
      </c>
    </row>
    <row r="46" spans="1:4" s="223" customFormat="1" x14ac:dyDescent="0.75">
      <c r="A46" s="211" t="s">
        <v>2627</v>
      </c>
      <c r="B46" s="232" t="s">
        <v>2628</v>
      </c>
      <c r="C46" s="226"/>
      <c r="D46" s="223" t="s">
        <v>907</v>
      </c>
    </row>
    <row r="47" spans="1:4" s="223" customFormat="1" x14ac:dyDescent="0.75">
      <c r="A47" s="211" t="s">
        <v>2626</v>
      </c>
      <c r="B47" s="232" t="s">
        <v>2631</v>
      </c>
      <c r="C47" s="235"/>
      <c r="D47" s="223" t="s">
        <v>2296</v>
      </c>
    </row>
    <row r="48" spans="1:4" s="223" customFormat="1" x14ac:dyDescent="0.75">
      <c r="A48" s="211" t="s">
        <v>2620</v>
      </c>
      <c r="B48" s="232" t="s">
        <v>2630</v>
      </c>
      <c r="C48" s="234"/>
      <c r="D48" s="223" t="s">
        <v>2280</v>
      </c>
    </row>
    <row r="49" spans="1:4" s="223" customFormat="1" x14ac:dyDescent="0.75">
      <c r="B49" s="251"/>
    </row>
    <row r="50" spans="1:4" s="223" customFormat="1" x14ac:dyDescent="0.75">
      <c r="A50" s="203" t="s">
        <v>2800</v>
      </c>
      <c r="B50" s="229"/>
      <c r="C50" s="201"/>
      <c r="D50" s="201"/>
    </row>
    <row r="51" spans="1:4" s="223" customFormat="1" x14ac:dyDescent="0.75">
      <c r="A51" s="228" t="s">
        <v>2615</v>
      </c>
      <c r="B51" s="230" t="s">
        <v>2616</v>
      </c>
      <c r="C51" s="228" t="s">
        <v>2617</v>
      </c>
      <c r="D51" s="228" t="s">
        <v>2618</v>
      </c>
    </row>
    <row r="52" spans="1:4" s="223" customFormat="1" x14ac:dyDescent="0.75">
      <c r="A52" s="211" t="s">
        <v>2626</v>
      </c>
      <c r="B52" s="232" t="s">
        <v>2631</v>
      </c>
      <c r="C52" s="235"/>
      <c r="D52" s="223" t="s">
        <v>2678</v>
      </c>
    </row>
    <row r="53" spans="1:4" s="223" customFormat="1" x14ac:dyDescent="0.75">
      <c r="A53" s="211" t="s">
        <v>2641</v>
      </c>
      <c r="B53" s="231" t="s">
        <v>2637</v>
      </c>
      <c r="C53" s="240"/>
      <c r="D53" s="223" t="s">
        <v>2679</v>
      </c>
    </row>
    <row r="54" spans="1:4" s="223" customFormat="1" x14ac:dyDescent="0.75">
      <c r="A54" s="211" t="s">
        <v>2640</v>
      </c>
      <c r="B54" s="231" t="s">
        <v>2657</v>
      </c>
      <c r="C54" s="241"/>
      <c r="D54" s="223" t="s">
        <v>2680</v>
      </c>
    </row>
    <row r="55" spans="1:4" s="223" customFormat="1" x14ac:dyDescent="0.75">
      <c r="A55" s="211" t="s">
        <v>2633</v>
      </c>
      <c r="B55" s="232" t="s">
        <v>2634</v>
      </c>
      <c r="C55" s="236"/>
      <c r="D55" s="223" t="s">
        <v>2681</v>
      </c>
    </row>
    <row r="56" spans="1:4" s="223" customFormat="1" x14ac:dyDescent="0.75">
      <c r="A56" s="211" t="s">
        <v>2627</v>
      </c>
      <c r="B56" s="232" t="s">
        <v>2628</v>
      </c>
      <c r="C56" s="226"/>
      <c r="D56" s="223" t="s">
        <v>2682</v>
      </c>
    </row>
    <row r="57" spans="1:4" s="211" customFormat="1" x14ac:dyDescent="0.75">
      <c r="B57" s="231"/>
      <c r="C57" s="223"/>
    </row>
    <row r="58" spans="1:4" s="211" customFormat="1" x14ac:dyDescent="0.75">
      <c r="A58" s="203" t="s">
        <v>3108</v>
      </c>
      <c r="B58" s="229"/>
      <c r="C58" s="201"/>
      <c r="D58" s="201"/>
    </row>
    <row r="59" spans="1:4" s="211" customFormat="1" x14ac:dyDescent="0.75">
      <c r="A59" s="228" t="s">
        <v>2615</v>
      </c>
      <c r="B59" s="230" t="s">
        <v>2616</v>
      </c>
      <c r="C59" s="228" t="s">
        <v>2617</v>
      </c>
      <c r="D59" s="228" t="s">
        <v>2618</v>
      </c>
    </row>
    <row r="60" spans="1:4" s="211" customFormat="1" x14ac:dyDescent="0.75">
      <c r="A60" s="211" t="s">
        <v>2641</v>
      </c>
      <c r="B60" s="231" t="s">
        <v>2637</v>
      </c>
      <c r="C60" s="240"/>
      <c r="D60" s="211" t="s">
        <v>3096</v>
      </c>
    </row>
    <row r="61" spans="1:4" s="211" customFormat="1" x14ac:dyDescent="0.75">
      <c r="A61" s="211" t="s">
        <v>2626</v>
      </c>
      <c r="B61" s="232" t="s">
        <v>2631</v>
      </c>
      <c r="C61" s="235"/>
      <c r="D61" s="223" t="s">
        <v>3095</v>
      </c>
    </row>
    <row r="62" spans="1:4" s="211" customFormat="1" x14ac:dyDescent="0.75">
      <c r="A62" s="211" t="s">
        <v>2625</v>
      </c>
      <c r="B62" s="231" t="s">
        <v>2636</v>
      </c>
      <c r="C62" s="239"/>
      <c r="D62" s="211" t="s">
        <v>3092</v>
      </c>
    </row>
    <row r="63" spans="1:4" s="211" customFormat="1" x14ac:dyDescent="0.75">
      <c r="A63" s="211" t="s">
        <v>2666</v>
      </c>
      <c r="B63" s="231" t="s">
        <v>2660</v>
      </c>
      <c r="C63" s="250"/>
      <c r="D63" s="211" t="s">
        <v>3093</v>
      </c>
    </row>
    <row r="64" spans="1:4" s="211" customFormat="1" x14ac:dyDescent="0.75">
      <c r="A64" s="211" t="s">
        <v>2643</v>
      </c>
      <c r="B64" s="231" t="s">
        <v>2639</v>
      </c>
      <c r="C64" s="243"/>
      <c r="D64" s="223" t="s">
        <v>3094</v>
      </c>
    </row>
    <row r="65" spans="1:4" s="223" customFormat="1" x14ac:dyDescent="0.75">
      <c r="B65" s="244"/>
    </row>
    <row r="66" spans="1:4" s="223" customFormat="1" x14ac:dyDescent="0.75">
      <c r="A66" s="203" t="s">
        <v>3196</v>
      </c>
      <c r="B66" s="229"/>
      <c r="C66" s="201"/>
      <c r="D66" s="201"/>
    </row>
    <row r="67" spans="1:4" s="223" customFormat="1" x14ac:dyDescent="0.75">
      <c r="A67" s="228" t="s">
        <v>2615</v>
      </c>
      <c r="B67" s="230" t="s">
        <v>2616</v>
      </c>
      <c r="C67" s="228" t="s">
        <v>2617</v>
      </c>
      <c r="D67" s="228" t="s">
        <v>2618</v>
      </c>
    </row>
    <row r="68" spans="1:4" s="223" customFormat="1" x14ac:dyDescent="0.75">
      <c r="A68" s="211" t="s">
        <v>2708</v>
      </c>
      <c r="B68" s="232" t="s">
        <v>2710</v>
      </c>
      <c r="C68" s="252"/>
      <c r="D68" s="211" t="s">
        <v>3115</v>
      </c>
    </row>
    <row r="69" spans="1:4" s="223" customFormat="1" x14ac:dyDescent="0.75">
      <c r="A69" s="211" t="s">
        <v>2641</v>
      </c>
      <c r="B69" s="231" t="s">
        <v>2637</v>
      </c>
      <c r="C69" s="240"/>
      <c r="D69" s="211" t="s">
        <v>3116</v>
      </c>
    </row>
    <row r="70" spans="1:4" s="223" customFormat="1" x14ac:dyDescent="0.75">
      <c r="A70" s="211" t="s">
        <v>2643</v>
      </c>
      <c r="B70" s="231" t="s">
        <v>2639</v>
      </c>
      <c r="C70" s="243"/>
      <c r="D70" s="211" t="s">
        <v>479</v>
      </c>
    </row>
    <row r="71" spans="1:4" s="223" customFormat="1" x14ac:dyDescent="0.75">
      <c r="A71" s="211" t="s">
        <v>2642</v>
      </c>
      <c r="B71" s="231" t="s">
        <v>2638</v>
      </c>
      <c r="C71" s="242"/>
      <c r="D71" s="211" t="s">
        <v>3117</v>
      </c>
    </row>
    <row r="72" spans="1:4" s="223" customFormat="1" x14ac:dyDescent="0.75">
      <c r="A72" s="211" t="s">
        <v>2640</v>
      </c>
      <c r="B72" s="231" t="s">
        <v>2657</v>
      </c>
      <c r="C72" s="241"/>
      <c r="D72" s="211" t="s">
        <v>3118</v>
      </c>
    </row>
    <row r="73" spans="1:4" s="223" customFormat="1" x14ac:dyDescent="0.75">
      <c r="A73" s="211" t="s">
        <v>2620</v>
      </c>
      <c r="B73" s="232" t="s">
        <v>2630</v>
      </c>
      <c r="C73" s="234"/>
      <c r="D73" s="211" t="s">
        <v>278</v>
      </c>
    </row>
    <row r="74" spans="1:4" s="223" customFormat="1" x14ac:dyDescent="0.75">
      <c r="A74" s="211" t="s">
        <v>2626</v>
      </c>
      <c r="B74" s="232" t="s">
        <v>2631</v>
      </c>
      <c r="C74" s="235"/>
      <c r="D74" s="211" t="s">
        <v>3119</v>
      </c>
    </row>
    <row r="75" spans="1:4" s="223" customFormat="1" x14ac:dyDescent="0.75">
      <c r="A75" s="211" t="s">
        <v>2633</v>
      </c>
      <c r="B75" s="232" t="s">
        <v>2634</v>
      </c>
      <c r="C75" s="236"/>
      <c r="D75" s="211" t="s">
        <v>3120</v>
      </c>
    </row>
    <row r="76" spans="1:4" s="223" customFormat="1" x14ac:dyDescent="0.75">
      <c r="A76" s="211" t="s">
        <v>2625</v>
      </c>
      <c r="B76" s="231" t="s">
        <v>2636</v>
      </c>
      <c r="C76" s="239"/>
      <c r="D76" s="211" t="s">
        <v>3121</v>
      </c>
    </row>
    <row r="77" spans="1:4" s="223" customFormat="1" x14ac:dyDescent="0.75">
      <c r="A77" s="211" t="s">
        <v>2627</v>
      </c>
      <c r="B77" s="232" t="s">
        <v>2628</v>
      </c>
      <c r="C77" s="226"/>
      <c r="D77" s="223" t="s">
        <v>2682</v>
      </c>
    </row>
    <row r="78" spans="1:4" s="223" customFormat="1" x14ac:dyDescent="0.75">
      <c r="A78" s="211"/>
      <c r="B78" s="232"/>
    </row>
    <row r="79" spans="1:4" s="223" customFormat="1" x14ac:dyDescent="0.75">
      <c r="A79" s="203" t="s">
        <v>3077</v>
      </c>
      <c r="B79" s="229"/>
      <c r="C79" s="201"/>
      <c r="D79" s="201"/>
    </row>
    <row r="80" spans="1:4" s="223" customFormat="1" x14ac:dyDescent="0.75">
      <c r="A80" s="228" t="s">
        <v>2615</v>
      </c>
      <c r="B80" s="230" t="s">
        <v>2616</v>
      </c>
      <c r="C80" s="228" t="s">
        <v>2617</v>
      </c>
      <c r="D80" s="228" t="s">
        <v>2618</v>
      </c>
    </row>
    <row r="81" spans="1:4" s="223" customFormat="1" x14ac:dyDescent="0.75">
      <c r="A81" s="211" t="s">
        <v>2626</v>
      </c>
      <c r="B81" s="232" t="s">
        <v>2631</v>
      </c>
      <c r="C81" s="235"/>
      <c r="D81" s="223" t="s">
        <v>3005</v>
      </c>
    </row>
    <row r="82" spans="1:4" s="223" customFormat="1" x14ac:dyDescent="0.75">
      <c r="A82" s="211" t="s">
        <v>2641</v>
      </c>
      <c r="B82" s="231" t="s">
        <v>2637</v>
      </c>
      <c r="C82" s="240"/>
      <c r="D82" s="223" t="s">
        <v>3006</v>
      </c>
    </row>
    <row r="83" spans="1:4" s="223" customFormat="1" x14ac:dyDescent="0.75">
      <c r="A83" s="211" t="s">
        <v>2640</v>
      </c>
      <c r="B83" s="231" t="s">
        <v>2657</v>
      </c>
      <c r="C83" s="241"/>
      <c r="D83" s="223" t="s">
        <v>3007</v>
      </c>
    </row>
    <row r="84" spans="1:4" s="223" customFormat="1" x14ac:dyDescent="0.75">
      <c r="A84" s="211" t="s">
        <v>2627</v>
      </c>
      <c r="B84" s="232" t="s">
        <v>2628</v>
      </c>
      <c r="C84" s="226"/>
      <c r="D84" s="223" t="s">
        <v>2682</v>
      </c>
    </row>
    <row r="85" spans="1:4" s="211" customFormat="1" x14ac:dyDescent="0.75">
      <c r="B85" s="231"/>
    </row>
    <row r="86" spans="1:4" s="211" customFormat="1" x14ac:dyDescent="0.75">
      <c r="A86" s="203" t="s">
        <v>3351</v>
      </c>
      <c r="B86" s="229"/>
      <c r="C86" s="201"/>
      <c r="D86" s="201"/>
    </row>
    <row r="87" spans="1:4" s="211" customFormat="1" x14ac:dyDescent="0.75">
      <c r="A87" s="228" t="s">
        <v>2615</v>
      </c>
      <c r="B87" s="230" t="s">
        <v>2616</v>
      </c>
      <c r="C87" s="228" t="s">
        <v>2617</v>
      </c>
      <c r="D87" s="228" t="s">
        <v>2618</v>
      </c>
    </row>
    <row r="88" spans="1:4" s="211" customFormat="1" x14ac:dyDescent="0.75">
      <c r="A88" s="211" t="s">
        <v>2662</v>
      </c>
      <c r="B88" s="231" t="s">
        <v>2656</v>
      </c>
      <c r="C88" s="247"/>
      <c r="D88" s="211" t="s">
        <v>3352</v>
      </c>
    </row>
    <row r="89" spans="1:4" s="211" customFormat="1" x14ac:dyDescent="0.75">
      <c r="A89" s="211" t="s">
        <v>2633</v>
      </c>
      <c r="B89" s="232" t="s">
        <v>2634</v>
      </c>
      <c r="C89" s="236"/>
      <c r="D89" s="211" t="s">
        <v>3353</v>
      </c>
    </row>
    <row r="90" spans="1:4" s="211" customFormat="1" x14ac:dyDescent="0.75">
      <c r="B90" s="231"/>
    </row>
    <row r="91" spans="1:4" s="211" customFormat="1" x14ac:dyDescent="0.75">
      <c r="A91" s="203" t="s">
        <v>3354</v>
      </c>
      <c r="B91" s="229"/>
      <c r="C91" s="201"/>
      <c r="D91" s="201"/>
    </row>
    <row r="92" spans="1:4" s="211" customFormat="1" x14ac:dyDescent="0.75">
      <c r="A92" s="228" t="s">
        <v>2615</v>
      </c>
      <c r="B92" s="230" t="s">
        <v>2616</v>
      </c>
      <c r="C92" s="228" t="s">
        <v>2617</v>
      </c>
      <c r="D92" s="228" t="s">
        <v>2618</v>
      </c>
    </row>
    <row r="93" spans="1:4" s="211" customFormat="1" x14ac:dyDescent="0.75">
      <c r="A93" s="211" t="s">
        <v>2626</v>
      </c>
      <c r="B93" s="232" t="s">
        <v>2631</v>
      </c>
      <c r="C93" s="235"/>
      <c r="D93" s="211" t="s">
        <v>3355</v>
      </c>
    </row>
    <row r="94" spans="1:4" s="211" customFormat="1" x14ac:dyDescent="0.75">
      <c r="A94" s="211" t="s">
        <v>2640</v>
      </c>
      <c r="B94" s="231" t="s">
        <v>2657</v>
      </c>
      <c r="C94" s="241"/>
      <c r="D94" s="211" t="s">
        <v>3356</v>
      </c>
    </row>
    <row r="95" spans="1:4" s="211" customFormat="1" x14ac:dyDescent="0.75">
      <c r="A95" s="211" t="s">
        <v>2633</v>
      </c>
      <c r="B95" s="232" t="s">
        <v>2634</v>
      </c>
      <c r="C95" s="236"/>
      <c r="D95" s="211" t="s">
        <v>3357</v>
      </c>
    </row>
    <row r="96" spans="1:4" s="211" customFormat="1" x14ac:dyDescent="0.75">
      <c r="A96" s="211" t="s">
        <v>2641</v>
      </c>
      <c r="B96" s="231" t="s">
        <v>2637</v>
      </c>
      <c r="C96" s="240"/>
      <c r="D96" s="211" t="s">
        <v>3358</v>
      </c>
    </row>
    <row r="97" spans="1:4" s="211" customFormat="1" x14ac:dyDescent="0.75">
      <c r="B97" s="231"/>
    </row>
    <row r="98" spans="1:4" s="211" customFormat="1" x14ac:dyDescent="0.75">
      <c r="A98" s="203" t="s">
        <v>3359</v>
      </c>
      <c r="B98" s="229"/>
      <c r="C98" s="201"/>
      <c r="D98" s="201"/>
    </row>
    <row r="99" spans="1:4" s="211" customFormat="1" x14ac:dyDescent="0.75">
      <c r="A99" s="228" t="s">
        <v>2615</v>
      </c>
      <c r="B99" s="230" t="s">
        <v>2616</v>
      </c>
      <c r="C99" s="228" t="s">
        <v>2617</v>
      </c>
      <c r="D99" s="228" t="s">
        <v>2618</v>
      </c>
    </row>
    <row r="100" spans="1:4" s="211" customFormat="1" x14ac:dyDescent="0.75">
      <c r="A100" s="211" t="s">
        <v>2666</v>
      </c>
      <c r="B100" s="231" t="s">
        <v>2660</v>
      </c>
      <c r="C100" s="250"/>
      <c r="D100" s="211" t="s">
        <v>3360</v>
      </c>
    </row>
    <row r="101" spans="1:4" s="211" customFormat="1" x14ac:dyDescent="0.75">
      <c r="A101" s="211" t="s">
        <v>2642</v>
      </c>
      <c r="B101" s="231" t="s">
        <v>2638</v>
      </c>
      <c r="C101" s="242"/>
      <c r="D101" s="211" t="s">
        <v>3361</v>
      </c>
    </row>
    <row r="102" spans="1:4" s="211" customFormat="1" x14ac:dyDescent="0.75">
      <c r="B102" s="231"/>
    </row>
    <row r="103" spans="1:4" s="211" customFormat="1" x14ac:dyDescent="0.75">
      <c r="A103" s="203" t="s">
        <v>3362</v>
      </c>
      <c r="B103" s="229"/>
      <c r="C103" s="201"/>
      <c r="D103" s="201"/>
    </row>
    <row r="104" spans="1:4" s="211" customFormat="1" x14ac:dyDescent="0.75">
      <c r="A104" s="228" t="s">
        <v>2615</v>
      </c>
      <c r="B104" s="230" t="s">
        <v>2616</v>
      </c>
      <c r="C104" s="228" t="s">
        <v>2617</v>
      </c>
      <c r="D104" s="228" t="s">
        <v>2618</v>
      </c>
    </row>
    <row r="105" spans="1:4" s="211" customFormat="1" x14ac:dyDescent="0.75">
      <c r="A105" s="211" t="s">
        <v>2662</v>
      </c>
      <c r="B105" s="231" t="s">
        <v>2656</v>
      </c>
      <c r="C105" s="247"/>
      <c r="D105" s="211" t="s">
        <v>3363</v>
      </c>
    </row>
    <row r="106" spans="1:4" s="211" customFormat="1" x14ac:dyDescent="0.75">
      <c r="A106" s="211" t="s">
        <v>2641</v>
      </c>
      <c r="B106" s="231" t="s">
        <v>2637</v>
      </c>
      <c r="C106" s="240"/>
      <c r="D106" s="211" t="s">
        <v>3364</v>
      </c>
    </row>
    <row r="107" spans="1:4" s="211" customFormat="1" x14ac:dyDescent="0.75">
      <c r="A107" s="211" t="s">
        <v>2643</v>
      </c>
      <c r="B107" s="231" t="s">
        <v>2639</v>
      </c>
      <c r="C107" s="243"/>
      <c r="D107" s="211" t="s">
        <v>3365</v>
      </c>
    </row>
    <row r="108" spans="1:4" s="211" customFormat="1" x14ac:dyDescent="0.75">
      <c r="A108" s="211" t="s">
        <v>2633</v>
      </c>
      <c r="B108" s="232" t="s">
        <v>2634</v>
      </c>
      <c r="C108" s="236"/>
      <c r="D108" s="211" t="s">
        <v>3366</v>
      </c>
    </row>
    <row r="109" spans="1:4" s="211" customFormat="1" x14ac:dyDescent="0.75">
      <c r="A109" s="211" t="s">
        <v>2640</v>
      </c>
      <c r="B109" s="231" t="s">
        <v>2657</v>
      </c>
      <c r="C109" s="241"/>
      <c r="D109" s="211" t="s">
        <v>3367</v>
      </c>
    </row>
    <row r="110" spans="1:4" s="211" customFormat="1" x14ac:dyDescent="0.75">
      <c r="A110" s="211" t="s">
        <v>2620</v>
      </c>
      <c r="B110" s="232" t="s">
        <v>2630</v>
      </c>
      <c r="C110" s="234"/>
      <c r="D110" s="211" t="s">
        <v>3368</v>
      </c>
    </row>
    <row r="111" spans="1:4" s="211" customFormat="1" x14ac:dyDescent="0.75">
      <c r="A111" s="211" t="s">
        <v>2626</v>
      </c>
      <c r="B111" s="232" t="s">
        <v>2631</v>
      </c>
      <c r="C111" s="235"/>
      <c r="D111" s="211" t="s">
        <v>3369</v>
      </c>
    </row>
    <row r="112" spans="1:4" s="211" customFormat="1" x14ac:dyDescent="0.75">
      <c r="B112" s="231"/>
    </row>
    <row r="113" spans="1:4" s="211" customFormat="1" x14ac:dyDescent="0.75">
      <c r="A113" s="203" t="s">
        <v>3019</v>
      </c>
      <c r="B113" s="229"/>
      <c r="C113" s="201"/>
      <c r="D113" s="201"/>
    </row>
    <row r="114" spans="1:4" s="211" customFormat="1" x14ac:dyDescent="0.75">
      <c r="A114" s="228" t="s">
        <v>2615</v>
      </c>
      <c r="B114" s="230" t="s">
        <v>2616</v>
      </c>
      <c r="C114" s="228" t="s">
        <v>2617</v>
      </c>
      <c r="D114" s="228" t="s">
        <v>2618</v>
      </c>
    </row>
    <row r="115" spans="1:4" s="211" customFormat="1" x14ac:dyDescent="0.75">
      <c r="A115" s="211" t="s">
        <v>2641</v>
      </c>
      <c r="B115" s="231" t="s">
        <v>2637</v>
      </c>
      <c r="C115" s="240"/>
      <c r="D115" s="223" t="s">
        <v>3020</v>
      </c>
    </row>
    <row r="116" spans="1:4" s="211" customFormat="1" x14ac:dyDescent="0.75">
      <c r="A116" s="211" t="s">
        <v>2633</v>
      </c>
      <c r="B116" s="232" t="s">
        <v>2634</v>
      </c>
      <c r="C116" s="236"/>
      <c r="D116" s="223" t="s">
        <v>3021</v>
      </c>
    </row>
    <row r="117" spans="1:4" s="211" customFormat="1" x14ac:dyDescent="0.75">
      <c r="A117" s="211" t="s">
        <v>2627</v>
      </c>
      <c r="B117" s="232" t="s">
        <v>2628</v>
      </c>
      <c r="C117" s="226"/>
      <c r="D117" s="223" t="s">
        <v>2682</v>
      </c>
    </row>
    <row r="118" spans="1:4" s="211" customFormat="1" x14ac:dyDescent="0.75">
      <c r="B118" s="232"/>
      <c r="C118" s="223"/>
      <c r="D118" s="223"/>
    </row>
    <row r="119" spans="1:4" s="211" customFormat="1" x14ac:dyDescent="0.75">
      <c r="A119" s="203" t="s">
        <v>3078</v>
      </c>
      <c r="B119" s="229"/>
      <c r="C119" s="201"/>
      <c r="D119" s="201"/>
    </row>
    <row r="120" spans="1:4" s="211" customFormat="1" x14ac:dyDescent="0.75">
      <c r="A120" s="228" t="s">
        <v>2615</v>
      </c>
      <c r="B120" s="230" t="s">
        <v>2616</v>
      </c>
      <c r="C120" s="228" t="s">
        <v>2617</v>
      </c>
      <c r="D120" s="228" t="s">
        <v>2618</v>
      </c>
    </row>
    <row r="121" spans="1:4" s="211" customFormat="1" x14ac:dyDescent="0.75">
      <c r="A121" s="211" t="s">
        <v>2626</v>
      </c>
      <c r="B121" s="232" t="s">
        <v>2631</v>
      </c>
      <c r="C121" s="235"/>
      <c r="D121" s="223" t="s">
        <v>3079</v>
      </c>
    </row>
    <row r="122" spans="1:4" s="211" customFormat="1" x14ac:dyDescent="0.75">
      <c r="A122" s="211" t="s">
        <v>2666</v>
      </c>
      <c r="B122" s="231" t="s">
        <v>2660</v>
      </c>
      <c r="C122" s="250"/>
      <c r="D122" s="223" t="s">
        <v>3080</v>
      </c>
    </row>
    <row r="123" spans="1:4" s="211" customFormat="1" x14ac:dyDescent="0.75">
      <c r="A123" s="211" t="s">
        <v>2643</v>
      </c>
      <c r="B123" s="231" t="s">
        <v>2639</v>
      </c>
      <c r="C123" s="243"/>
      <c r="D123" s="223" t="s">
        <v>3081</v>
      </c>
    </row>
    <row r="124" spans="1:4" s="211" customFormat="1" x14ac:dyDescent="0.75">
      <c r="A124" s="211" t="s">
        <v>2627</v>
      </c>
      <c r="B124" s="232" t="s">
        <v>2628</v>
      </c>
      <c r="C124" s="226"/>
      <c r="D124" s="223" t="s">
        <v>2682</v>
      </c>
    </row>
    <row r="125" spans="1:4" s="211" customFormat="1" x14ac:dyDescent="0.75">
      <c r="B125" s="231"/>
    </row>
    <row r="126" spans="1:4" s="211" customFormat="1" x14ac:dyDescent="0.75">
      <c r="A126" s="203" t="s">
        <v>2684</v>
      </c>
      <c r="B126" s="229"/>
      <c r="C126" s="201"/>
      <c r="D126" s="201"/>
    </row>
    <row r="127" spans="1:4" s="211" customFormat="1" x14ac:dyDescent="0.75">
      <c r="A127" s="228" t="s">
        <v>2615</v>
      </c>
      <c r="B127" s="230" t="s">
        <v>2616</v>
      </c>
      <c r="C127" s="228" t="s">
        <v>2617</v>
      </c>
      <c r="D127" s="228" t="s">
        <v>2618</v>
      </c>
    </row>
    <row r="128" spans="1:4" s="211" customFormat="1" x14ac:dyDescent="0.75">
      <c r="A128" s="211" t="s">
        <v>2627</v>
      </c>
      <c r="B128" s="232" t="s">
        <v>2628</v>
      </c>
      <c r="C128" s="226"/>
      <c r="D128" s="211" t="s">
        <v>2685</v>
      </c>
    </row>
    <row r="129" spans="1:4" s="211" customFormat="1" x14ac:dyDescent="0.75">
      <c r="A129" s="211" t="s">
        <v>2641</v>
      </c>
      <c r="B129" s="231" t="s">
        <v>2637</v>
      </c>
      <c r="C129" s="240"/>
      <c r="D129" s="211" t="s">
        <v>2686</v>
      </c>
    </row>
    <row r="130" spans="1:4" s="211" customFormat="1" x14ac:dyDescent="0.75">
      <c r="A130" s="211" t="s">
        <v>2643</v>
      </c>
      <c r="B130" s="231" t="s">
        <v>2639</v>
      </c>
      <c r="C130" s="243"/>
      <c r="D130" s="211" t="s">
        <v>2792</v>
      </c>
    </row>
    <row r="131" spans="1:4" s="211" customFormat="1" x14ac:dyDescent="0.75">
      <c r="A131" s="211" t="s">
        <v>2642</v>
      </c>
      <c r="B131" s="231" t="s">
        <v>2638</v>
      </c>
      <c r="C131" s="242"/>
      <c r="D131" s="211" t="s">
        <v>2687</v>
      </c>
    </row>
    <row r="132" spans="1:4" s="211" customFormat="1" x14ac:dyDescent="0.75">
      <c r="A132" s="211" t="s">
        <v>2640</v>
      </c>
      <c r="B132" s="231" t="s">
        <v>2657</v>
      </c>
      <c r="C132" s="241"/>
      <c r="D132" s="211" t="s">
        <v>2688</v>
      </c>
    </row>
    <row r="133" spans="1:4" s="211" customFormat="1" x14ac:dyDescent="0.75">
      <c r="A133" s="211" t="s">
        <v>2620</v>
      </c>
      <c r="B133" s="232" t="s">
        <v>2630</v>
      </c>
      <c r="C133" s="234"/>
      <c r="D133" s="211" t="s">
        <v>2689</v>
      </c>
    </row>
    <row r="134" spans="1:4" s="211" customFormat="1" x14ac:dyDescent="0.75">
      <c r="A134" s="211" t="s">
        <v>2626</v>
      </c>
      <c r="B134" s="232" t="s">
        <v>2631</v>
      </c>
      <c r="C134" s="235"/>
      <c r="D134" s="211" t="s">
        <v>2690</v>
      </c>
    </row>
    <row r="135" spans="1:4" s="211" customFormat="1" x14ac:dyDescent="0.75">
      <c r="A135" s="211" t="s">
        <v>2633</v>
      </c>
      <c r="B135" s="232" t="s">
        <v>2634</v>
      </c>
      <c r="C135" s="236"/>
      <c r="D135" s="211" t="s">
        <v>2691</v>
      </c>
    </row>
    <row r="136" spans="1:4" s="211" customFormat="1" x14ac:dyDescent="0.75">
      <c r="A136" s="211" t="s">
        <v>2625</v>
      </c>
      <c r="B136" s="231" t="s">
        <v>2636</v>
      </c>
      <c r="C136" s="239"/>
      <c r="D136" s="211" t="s">
        <v>2692</v>
      </c>
    </row>
    <row r="137" spans="1:4" s="211" customFormat="1" x14ac:dyDescent="0.75">
      <c r="B137" s="231"/>
      <c r="C137" s="223"/>
    </row>
    <row r="138" spans="1:4" s="211" customFormat="1" x14ac:dyDescent="0.75">
      <c r="A138" s="203" t="s">
        <v>2683</v>
      </c>
      <c r="B138" s="229"/>
      <c r="C138" s="201"/>
      <c r="D138" s="201"/>
    </row>
    <row r="139" spans="1:4" s="211" customFormat="1" x14ac:dyDescent="0.75">
      <c r="A139" s="228" t="s">
        <v>2615</v>
      </c>
      <c r="B139" s="230" t="s">
        <v>2616</v>
      </c>
      <c r="C139" s="228" t="s">
        <v>2617</v>
      </c>
      <c r="D139" s="228" t="s">
        <v>2618</v>
      </c>
    </row>
    <row r="140" spans="1:4" s="211" customFormat="1" x14ac:dyDescent="0.75">
      <c r="A140" s="211" t="s">
        <v>2633</v>
      </c>
      <c r="B140" s="232" t="s">
        <v>2634</v>
      </c>
      <c r="C140" s="236"/>
      <c r="D140" s="211" t="s">
        <v>2810</v>
      </c>
    </row>
    <row r="141" spans="1:4" s="211" customFormat="1" x14ac:dyDescent="0.75">
      <c r="A141" s="211" t="s">
        <v>2640</v>
      </c>
      <c r="B141" s="231" t="s">
        <v>2657</v>
      </c>
      <c r="C141" s="241"/>
      <c r="D141" s="223" t="s">
        <v>2811</v>
      </c>
    </row>
    <row r="142" spans="1:4" s="211" customFormat="1" x14ac:dyDescent="0.75">
      <c r="A142" s="211" t="s">
        <v>2626</v>
      </c>
      <c r="B142" s="232" t="s">
        <v>2631</v>
      </c>
      <c r="C142" s="235"/>
      <c r="D142" s="211" t="s">
        <v>2801</v>
      </c>
    </row>
    <row r="143" spans="1:4" s="211" customFormat="1" x14ac:dyDescent="0.75">
      <c r="A143" s="211" t="s">
        <v>2641</v>
      </c>
      <c r="B143" s="231" t="s">
        <v>2637</v>
      </c>
      <c r="C143" s="240"/>
      <c r="D143" s="211" t="s">
        <v>2802</v>
      </c>
    </row>
    <row r="144" spans="1:4" s="211" customFormat="1" x14ac:dyDescent="0.75">
      <c r="A144" s="211" t="s">
        <v>2627</v>
      </c>
      <c r="B144" s="232" t="s">
        <v>2628</v>
      </c>
      <c r="C144" s="226"/>
      <c r="D144" s="223" t="s">
        <v>2682</v>
      </c>
    </row>
    <row r="145" spans="1:4" s="211" customFormat="1" x14ac:dyDescent="0.75">
      <c r="B145" s="231"/>
      <c r="C145" s="223"/>
    </row>
    <row r="146" spans="1:4" x14ac:dyDescent="0.75">
      <c r="A146" s="203" t="s">
        <v>2619</v>
      </c>
      <c r="B146" s="229"/>
      <c r="C146" s="201"/>
      <c r="D146" s="201"/>
    </row>
    <row r="147" spans="1:4" x14ac:dyDescent="0.75">
      <c r="A147" s="228" t="s">
        <v>2615</v>
      </c>
      <c r="B147" s="230" t="s">
        <v>2616</v>
      </c>
      <c r="C147" s="228" t="s">
        <v>2617</v>
      </c>
      <c r="D147" s="228" t="s">
        <v>2618</v>
      </c>
    </row>
    <row r="148" spans="1:4" x14ac:dyDescent="0.75">
      <c r="A148" s="211" t="s">
        <v>2640</v>
      </c>
      <c r="B148" s="231" t="s">
        <v>2657</v>
      </c>
      <c r="C148" s="241"/>
      <c r="D148" t="s">
        <v>2306</v>
      </c>
    </row>
    <row r="149" spans="1:4" x14ac:dyDescent="0.75">
      <c r="A149" t="s">
        <v>2620</v>
      </c>
      <c r="B149" s="232" t="s">
        <v>2630</v>
      </c>
      <c r="C149" s="234"/>
      <c r="D149" t="s">
        <v>2308</v>
      </c>
    </row>
    <row r="150" spans="1:4" x14ac:dyDescent="0.75">
      <c r="A150" t="s">
        <v>2626</v>
      </c>
      <c r="B150" s="232" t="s">
        <v>2631</v>
      </c>
      <c r="C150" s="235"/>
      <c r="D150" t="s">
        <v>2307</v>
      </c>
    </row>
    <row r="151" spans="1:4" x14ac:dyDescent="0.75">
      <c r="A151" t="s">
        <v>2625</v>
      </c>
      <c r="B151" s="231" t="s">
        <v>2636</v>
      </c>
      <c r="C151" s="237"/>
      <c r="D151" t="s">
        <v>2622</v>
      </c>
    </row>
    <row r="152" spans="1:4" x14ac:dyDescent="0.75">
      <c r="A152" s="211" t="s">
        <v>2641</v>
      </c>
      <c r="B152" s="231" t="s">
        <v>2637</v>
      </c>
      <c r="C152" s="240"/>
      <c r="D152" t="s">
        <v>2623</v>
      </c>
    </row>
    <row r="153" spans="1:4" x14ac:dyDescent="0.75">
      <c r="A153" t="s">
        <v>2627</v>
      </c>
      <c r="B153" s="232" t="s">
        <v>2628</v>
      </c>
      <c r="C153" s="226"/>
      <c r="D153" t="s">
        <v>2309</v>
      </c>
    </row>
    <row r="154" spans="1:4" x14ac:dyDescent="0.75">
      <c r="A154" t="s">
        <v>2633</v>
      </c>
      <c r="B154" s="232" t="s">
        <v>2634</v>
      </c>
      <c r="C154" s="236"/>
      <c r="D154" t="s">
        <v>2632</v>
      </c>
    </row>
    <row r="156" spans="1:4" x14ac:dyDescent="0.75">
      <c r="A156" s="203" t="s">
        <v>2667</v>
      </c>
      <c r="B156" s="229"/>
      <c r="C156" s="201"/>
      <c r="D156" s="201"/>
    </row>
    <row r="157" spans="1:4" x14ac:dyDescent="0.75">
      <c r="A157" s="228" t="s">
        <v>2615</v>
      </c>
      <c r="B157" s="230" t="s">
        <v>2616</v>
      </c>
      <c r="C157" s="228" t="s">
        <v>2617</v>
      </c>
      <c r="D157" s="228" t="s">
        <v>2618</v>
      </c>
    </row>
    <row r="158" spans="1:4" x14ac:dyDescent="0.75">
      <c r="A158" s="211" t="s">
        <v>2626</v>
      </c>
      <c r="B158" s="232" t="s">
        <v>2631</v>
      </c>
      <c r="C158" s="235"/>
      <c r="D158" t="s">
        <v>152</v>
      </c>
    </row>
    <row r="159" spans="1:4" x14ac:dyDescent="0.75">
      <c r="A159" s="211" t="s">
        <v>2614</v>
      </c>
      <c r="B159" s="233" t="s">
        <v>2621</v>
      </c>
      <c r="C159" s="227"/>
      <c r="D159" t="s">
        <v>2669</v>
      </c>
    </row>
    <row r="160" spans="1:4" x14ac:dyDescent="0.75">
      <c r="A160" s="211" t="s">
        <v>2666</v>
      </c>
      <c r="B160" s="231" t="s">
        <v>2660</v>
      </c>
      <c r="C160" s="250"/>
      <c r="D160" t="s">
        <v>2676</v>
      </c>
    </row>
    <row r="161" spans="1:4" x14ac:dyDescent="0.75">
      <c r="A161" s="211" t="s">
        <v>2633</v>
      </c>
      <c r="B161" s="232" t="s">
        <v>2634</v>
      </c>
      <c r="C161" s="236"/>
      <c r="D161" t="s">
        <v>2670</v>
      </c>
    </row>
    <row r="162" spans="1:4" x14ac:dyDescent="0.75">
      <c r="A162" s="211" t="s">
        <v>2642</v>
      </c>
      <c r="B162" s="231" t="s">
        <v>2638</v>
      </c>
      <c r="C162" s="242"/>
      <c r="D162" t="s">
        <v>2671</v>
      </c>
    </row>
    <row r="163" spans="1:4" x14ac:dyDescent="0.75">
      <c r="A163" s="211" t="s">
        <v>2641</v>
      </c>
      <c r="B163" s="231" t="s">
        <v>2637</v>
      </c>
      <c r="C163" s="240"/>
      <c r="D163" t="s">
        <v>2672</v>
      </c>
    </row>
    <row r="164" spans="1:4" x14ac:dyDescent="0.75">
      <c r="A164" s="211" t="s">
        <v>2661</v>
      </c>
      <c r="B164" s="231" t="s">
        <v>2658</v>
      </c>
      <c r="C164" s="249"/>
      <c r="D164" t="s">
        <v>2673</v>
      </c>
    </row>
    <row r="165" spans="1:4" x14ac:dyDescent="0.75">
      <c r="A165" s="211" t="s">
        <v>2627</v>
      </c>
      <c r="B165" s="232" t="s">
        <v>2628</v>
      </c>
      <c r="C165" s="226"/>
      <c r="D165" t="s">
        <v>2677</v>
      </c>
    </row>
    <row r="166" spans="1:4" x14ac:dyDescent="0.75">
      <c r="A166" s="211" t="s">
        <v>2640</v>
      </c>
      <c r="B166" s="231" t="s">
        <v>2657</v>
      </c>
      <c r="C166" s="241"/>
      <c r="D166" t="s">
        <v>2420</v>
      </c>
    </row>
    <row r="167" spans="1:4" x14ac:dyDescent="0.75">
      <c r="A167" s="211" t="s">
        <v>2643</v>
      </c>
      <c r="B167" s="231" t="s">
        <v>2639</v>
      </c>
      <c r="C167" s="243"/>
      <c r="D167" t="s">
        <v>3320</v>
      </c>
    </row>
    <row r="168" spans="1:4" x14ac:dyDescent="0.75">
      <c r="A168" s="211" t="s">
        <v>2620</v>
      </c>
      <c r="B168" s="232" t="s">
        <v>2630</v>
      </c>
      <c r="C168" s="234"/>
      <c r="D168" t="s">
        <v>2668</v>
      </c>
    </row>
    <row r="170" spans="1:4" x14ac:dyDescent="0.75">
      <c r="A170" s="203" t="s">
        <v>2693</v>
      </c>
      <c r="B170" s="229"/>
      <c r="C170" s="201"/>
      <c r="D170" s="201"/>
    </row>
    <row r="171" spans="1:4" x14ac:dyDescent="0.75">
      <c r="A171" s="228" t="s">
        <v>2615</v>
      </c>
      <c r="B171" s="230" t="s">
        <v>2616</v>
      </c>
      <c r="C171" s="228" t="s">
        <v>2617</v>
      </c>
      <c r="D171" s="228" t="s">
        <v>2618</v>
      </c>
    </row>
    <row r="172" spans="1:4" x14ac:dyDescent="0.75">
      <c r="A172" s="211" t="s">
        <v>2620</v>
      </c>
      <c r="B172" s="232" t="s">
        <v>2630</v>
      </c>
      <c r="C172" s="234"/>
      <c r="D172" s="211" t="s">
        <v>2896</v>
      </c>
    </row>
    <row r="173" spans="1:4" x14ac:dyDescent="0.75">
      <c r="A173" s="211" t="s">
        <v>2626</v>
      </c>
      <c r="B173" s="232" t="s">
        <v>2631</v>
      </c>
      <c r="C173" s="235"/>
      <c r="D173" s="211" t="s">
        <v>3218</v>
      </c>
    </row>
    <row r="174" spans="1:4" x14ac:dyDescent="0.75">
      <c r="A174" s="211" t="s">
        <v>2625</v>
      </c>
      <c r="B174" s="231" t="s">
        <v>2636</v>
      </c>
      <c r="C174" s="237"/>
      <c r="D174" s="211" t="s">
        <v>3219</v>
      </c>
    </row>
    <row r="175" spans="1:4" x14ac:dyDescent="0.75">
      <c r="A175" s="211" t="s">
        <v>2662</v>
      </c>
      <c r="B175" s="231" t="s">
        <v>2656</v>
      </c>
      <c r="C175" s="247"/>
      <c r="D175" s="211" t="s">
        <v>3220</v>
      </c>
    </row>
    <row r="176" spans="1:4" x14ac:dyDescent="0.75">
      <c r="A176" s="211" t="s">
        <v>2663</v>
      </c>
      <c r="B176" s="231" t="s">
        <v>2449</v>
      </c>
      <c r="C176" s="246"/>
      <c r="D176" s="211" t="s">
        <v>3221</v>
      </c>
    </row>
    <row r="177" spans="1:4" x14ac:dyDescent="0.75">
      <c r="A177" s="211" t="s">
        <v>2633</v>
      </c>
      <c r="B177" s="232" t="s">
        <v>2634</v>
      </c>
      <c r="C177" s="236"/>
      <c r="D177" s="211" t="s">
        <v>3222</v>
      </c>
    </row>
    <row r="178" spans="1:4" x14ac:dyDescent="0.75">
      <c r="A178" s="211" t="s">
        <v>2642</v>
      </c>
      <c r="B178" s="231" t="s">
        <v>2638</v>
      </c>
      <c r="C178" s="242"/>
      <c r="D178" s="211" t="s">
        <v>3223</v>
      </c>
    </row>
    <row r="179" spans="1:4" x14ac:dyDescent="0.75">
      <c r="A179" s="211" t="s">
        <v>2627</v>
      </c>
      <c r="B179" s="232" t="s">
        <v>2628</v>
      </c>
      <c r="C179" s="226"/>
      <c r="D179" s="211" t="s">
        <v>3224</v>
      </c>
    </row>
    <row r="180" spans="1:4" x14ac:dyDescent="0.75">
      <c r="A180" s="211" t="s">
        <v>2640</v>
      </c>
      <c r="B180" s="231" t="s">
        <v>2657</v>
      </c>
      <c r="C180" s="241"/>
      <c r="D180" s="211" t="s">
        <v>2694</v>
      </c>
    </row>
    <row r="181" spans="1:4" x14ac:dyDescent="0.75">
      <c r="A181" s="211" t="s">
        <v>2665</v>
      </c>
      <c r="B181" s="231" t="s">
        <v>2659</v>
      </c>
      <c r="C181" s="248"/>
      <c r="D181" s="211" t="s">
        <v>3225</v>
      </c>
    </row>
    <row r="182" spans="1:4" x14ac:dyDescent="0.75">
      <c r="A182" s="211" t="s">
        <v>2708</v>
      </c>
      <c r="B182" s="232" t="s">
        <v>2710</v>
      </c>
      <c r="C182" s="252"/>
      <c r="D182" s="211" t="s">
        <v>3226</v>
      </c>
    </row>
    <row r="183" spans="1:4" x14ac:dyDescent="0.75">
      <c r="A183" s="211" t="s">
        <v>2661</v>
      </c>
      <c r="B183" s="231" t="s">
        <v>2658</v>
      </c>
      <c r="C183" s="249"/>
      <c r="D183" s="211" t="s">
        <v>3227</v>
      </c>
    </row>
    <row r="184" spans="1:4" x14ac:dyDescent="0.75">
      <c r="A184" s="211" t="s">
        <v>2614</v>
      </c>
      <c r="B184" s="233" t="s">
        <v>2621</v>
      </c>
      <c r="C184" s="227"/>
      <c r="D184" s="211" t="s">
        <v>2695</v>
      </c>
    </row>
    <row r="185" spans="1:4" x14ac:dyDescent="0.75">
      <c r="A185" s="211" t="s">
        <v>2641</v>
      </c>
      <c r="B185" s="231" t="s">
        <v>2637</v>
      </c>
      <c r="C185" s="240"/>
      <c r="D185" s="211" t="s">
        <v>3228</v>
      </c>
    </row>
    <row r="186" spans="1:4" x14ac:dyDescent="0.75">
      <c r="A186" s="211" t="s">
        <v>2709</v>
      </c>
      <c r="B186" s="232">
        <v>740000</v>
      </c>
      <c r="C186" s="253"/>
      <c r="D186" s="211" t="s">
        <v>3229</v>
      </c>
    </row>
    <row r="187" spans="1:4" x14ac:dyDescent="0.75">
      <c r="A187" s="211" t="s">
        <v>2643</v>
      </c>
      <c r="B187" s="231" t="s">
        <v>2639</v>
      </c>
      <c r="C187" s="243"/>
      <c r="D187" s="211" t="s">
        <v>3230</v>
      </c>
    </row>
    <row r="188" spans="1:4" x14ac:dyDescent="0.75">
      <c r="A188" s="223" t="s">
        <v>2650</v>
      </c>
      <c r="B188" s="244" t="s">
        <v>2649</v>
      </c>
      <c r="C188" s="245"/>
      <c r="D188" s="211" t="s">
        <v>3231</v>
      </c>
    </row>
    <row r="189" spans="1:4" x14ac:dyDescent="0.75">
      <c r="A189" s="211" t="s">
        <v>2666</v>
      </c>
      <c r="B189" s="231" t="s">
        <v>2660</v>
      </c>
      <c r="C189" s="250"/>
      <c r="D189" s="211" t="s">
        <v>3232</v>
      </c>
    </row>
    <row r="190" spans="1:4" x14ac:dyDescent="0.75">
      <c r="A190" s="211" t="s">
        <v>2624</v>
      </c>
      <c r="B190" s="232" t="s">
        <v>2629</v>
      </c>
      <c r="C190" s="238"/>
      <c r="D190" s="211" t="s">
        <v>3233</v>
      </c>
    </row>
    <row r="191" spans="1:4" x14ac:dyDescent="0.75">
      <c r="A191" t="s">
        <v>3245</v>
      </c>
      <c r="B191" s="302" t="s">
        <v>3238</v>
      </c>
      <c r="C191" s="301"/>
      <c r="D191" s="211" t="s">
        <v>3234</v>
      </c>
    </row>
    <row r="192" spans="1:4" x14ac:dyDescent="0.75">
      <c r="A192" s="211" t="s">
        <v>3242</v>
      </c>
      <c r="B192" s="232" t="s">
        <v>3239</v>
      </c>
      <c r="C192" s="303"/>
      <c r="D192" s="211" t="s">
        <v>3235</v>
      </c>
    </row>
    <row r="193" spans="1:4" s="211" customFormat="1" x14ac:dyDescent="0.75">
      <c r="A193" s="211" t="s">
        <v>3243</v>
      </c>
      <c r="B193" s="211" t="s">
        <v>3240</v>
      </c>
      <c r="C193" s="304"/>
      <c r="D193" s="211" t="s">
        <v>3236</v>
      </c>
    </row>
    <row r="194" spans="1:4" s="211" customFormat="1" x14ac:dyDescent="0.75">
      <c r="A194" s="307" t="s">
        <v>3244</v>
      </c>
      <c r="B194" s="306" t="s">
        <v>3241</v>
      </c>
      <c r="C194" s="305"/>
      <c r="D194" s="211" t="s">
        <v>3237</v>
      </c>
    </row>
    <row r="195" spans="1:4" s="211" customFormat="1" x14ac:dyDescent="0.75">
      <c r="B195" s="231"/>
    </row>
    <row r="196" spans="1:4" s="211" customFormat="1" x14ac:dyDescent="0.75">
      <c r="A196" s="203" t="s">
        <v>2696</v>
      </c>
      <c r="B196" s="229"/>
      <c r="C196" s="201"/>
      <c r="D196" s="201"/>
    </row>
    <row r="197" spans="1:4" s="211" customFormat="1" x14ac:dyDescent="0.75">
      <c r="A197" s="228" t="s">
        <v>2615</v>
      </c>
      <c r="B197" s="230" t="s">
        <v>2616</v>
      </c>
      <c r="C197" s="228" t="s">
        <v>2617</v>
      </c>
      <c r="D197" s="228" t="s">
        <v>2618</v>
      </c>
    </row>
    <row r="198" spans="1:4" s="211" customFormat="1" x14ac:dyDescent="0.75">
      <c r="A198" s="211" t="s">
        <v>2627</v>
      </c>
      <c r="B198" s="232" t="s">
        <v>2628</v>
      </c>
      <c r="C198" s="226"/>
      <c r="D198" t="s">
        <v>131</v>
      </c>
    </row>
    <row r="199" spans="1:4" s="211" customFormat="1" x14ac:dyDescent="0.75">
      <c r="A199" s="211" t="s">
        <v>2633</v>
      </c>
      <c r="B199" s="232" t="s">
        <v>2634</v>
      </c>
      <c r="C199" s="236"/>
      <c r="D199" t="s">
        <v>130</v>
      </c>
    </row>
    <row r="200" spans="1:4" s="211" customFormat="1" x14ac:dyDescent="0.75">
      <c r="A200" s="211" t="s">
        <v>2640</v>
      </c>
      <c r="B200" s="231" t="s">
        <v>2657</v>
      </c>
      <c r="C200" s="241"/>
      <c r="D200" t="s">
        <v>129</v>
      </c>
    </row>
    <row r="201" spans="1:4" s="211" customFormat="1" x14ac:dyDescent="0.75">
      <c r="A201" s="211" t="s">
        <v>2641</v>
      </c>
      <c r="B201" s="231" t="s">
        <v>2637</v>
      </c>
      <c r="C201" s="240"/>
      <c r="D201" t="s">
        <v>127</v>
      </c>
    </row>
    <row r="202" spans="1:4" s="211" customFormat="1" x14ac:dyDescent="0.75">
      <c r="A202" s="211" t="s">
        <v>2626</v>
      </c>
      <c r="B202" s="232" t="s">
        <v>2631</v>
      </c>
      <c r="C202" s="235"/>
      <c r="D202" t="s">
        <v>126</v>
      </c>
    </row>
    <row r="203" spans="1:4" s="211" customFormat="1" x14ac:dyDescent="0.75">
      <c r="A203"/>
      <c r="B203" s="231"/>
      <c r="C203"/>
      <c r="D203"/>
    </row>
    <row r="204" spans="1:4" s="211" customFormat="1" x14ac:dyDescent="0.75">
      <c r="A204" s="203" t="s">
        <v>2697</v>
      </c>
      <c r="B204" s="229"/>
      <c r="C204" s="201"/>
      <c r="D204" s="201"/>
    </row>
    <row r="205" spans="1:4" s="211" customFormat="1" x14ac:dyDescent="0.75">
      <c r="A205" s="228" t="s">
        <v>2615</v>
      </c>
      <c r="B205" s="230" t="s">
        <v>2616</v>
      </c>
      <c r="C205" s="228" t="s">
        <v>2617</v>
      </c>
      <c r="D205" s="228" t="s">
        <v>2618</v>
      </c>
    </row>
    <row r="206" spans="1:4" s="211" customFormat="1" x14ac:dyDescent="0.75">
      <c r="A206" s="211" t="s">
        <v>2614</v>
      </c>
      <c r="B206" s="233" t="s">
        <v>2621</v>
      </c>
      <c r="C206" s="227"/>
      <c r="D206" t="s">
        <v>171</v>
      </c>
    </row>
    <row r="207" spans="1:4" s="211" customFormat="1" x14ac:dyDescent="0.75">
      <c r="A207" s="211" t="s">
        <v>2633</v>
      </c>
      <c r="B207" s="232" t="s">
        <v>2634</v>
      </c>
      <c r="C207" s="236"/>
      <c r="D207" t="s">
        <v>295</v>
      </c>
    </row>
    <row r="208" spans="1:4" s="211" customFormat="1" x14ac:dyDescent="0.75">
      <c r="A208" s="211" t="s">
        <v>2620</v>
      </c>
      <c r="B208" s="232" t="s">
        <v>2630</v>
      </c>
      <c r="C208" s="234"/>
      <c r="D208" t="s">
        <v>296</v>
      </c>
    </row>
    <row r="209" spans="1:4" s="211" customFormat="1" x14ac:dyDescent="0.75">
      <c r="A209"/>
      <c r="B209" s="231"/>
      <c r="C209"/>
      <c r="D209"/>
    </row>
    <row r="210" spans="1:4" s="211" customFormat="1" x14ac:dyDescent="0.75">
      <c r="A210" s="203" t="s">
        <v>2738</v>
      </c>
      <c r="B210" s="229"/>
      <c r="C210" s="201"/>
      <c r="D210" s="201"/>
    </row>
    <row r="211" spans="1:4" s="211" customFormat="1" x14ac:dyDescent="0.75">
      <c r="A211" s="228" t="s">
        <v>2615</v>
      </c>
      <c r="B211" s="230" t="s">
        <v>2616</v>
      </c>
      <c r="C211" s="228" t="s">
        <v>2617</v>
      </c>
      <c r="D211" s="228" t="s">
        <v>2618</v>
      </c>
    </row>
    <row r="212" spans="1:4" s="211" customFormat="1" x14ac:dyDescent="0.75">
      <c r="A212" s="211" t="s">
        <v>2625</v>
      </c>
      <c r="B212" s="231" t="s">
        <v>2636</v>
      </c>
      <c r="C212" s="237"/>
      <c r="D212" s="211" t="s">
        <v>2562</v>
      </c>
    </row>
    <row r="213" spans="1:4" s="211" customFormat="1" x14ac:dyDescent="0.75">
      <c r="A213" s="211" t="s">
        <v>2640</v>
      </c>
      <c r="B213" s="231" t="s">
        <v>2657</v>
      </c>
      <c r="C213" s="241"/>
      <c r="D213" s="211" t="s">
        <v>98</v>
      </c>
    </row>
    <row r="214" spans="1:4" s="211" customFormat="1" x14ac:dyDescent="0.75">
      <c r="A214" s="211" t="s">
        <v>2626</v>
      </c>
      <c r="B214" s="232" t="s">
        <v>2631</v>
      </c>
      <c r="C214" s="235"/>
      <c r="D214" s="211" t="s">
        <v>92</v>
      </c>
    </row>
    <row r="215" spans="1:4" s="211" customFormat="1" x14ac:dyDescent="0.75">
      <c r="A215" s="211" t="s">
        <v>2661</v>
      </c>
      <c r="B215" s="231" t="s">
        <v>2658</v>
      </c>
      <c r="C215" s="249"/>
      <c r="D215" s="211" t="s">
        <v>2739</v>
      </c>
    </row>
    <row r="216" spans="1:4" s="211" customFormat="1" x14ac:dyDescent="0.75">
      <c r="A216" s="211" t="s">
        <v>2641</v>
      </c>
      <c r="B216" s="231" t="s">
        <v>2637</v>
      </c>
      <c r="C216" s="240"/>
      <c r="D216" s="211" t="s">
        <v>2740</v>
      </c>
    </row>
    <row r="217" spans="1:4" s="211" customFormat="1" x14ac:dyDescent="0.75">
      <c r="A217" s="211" t="s">
        <v>2633</v>
      </c>
      <c r="B217" s="232" t="s">
        <v>2634</v>
      </c>
      <c r="C217" s="236"/>
      <c r="D217" s="211" t="s">
        <v>103</v>
      </c>
    </row>
    <row r="218" spans="1:4" s="211" customFormat="1" x14ac:dyDescent="0.75">
      <c r="A218" s="211" t="s">
        <v>2642</v>
      </c>
      <c r="B218" s="231" t="s">
        <v>2638</v>
      </c>
      <c r="C218" s="242"/>
      <c r="D218" s="211" t="s">
        <v>102</v>
      </c>
    </row>
    <row r="219" spans="1:4" s="211" customFormat="1" x14ac:dyDescent="0.75">
      <c r="A219" s="211" t="s">
        <v>2627</v>
      </c>
      <c r="B219" s="232" t="s">
        <v>2628</v>
      </c>
      <c r="C219" s="226"/>
      <c r="D219" s="211" t="s">
        <v>101</v>
      </c>
    </row>
    <row r="220" spans="1:4" s="211" customFormat="1" x14ac:dyDescent="0.75">
      <c r="A220" s="211" t="s">
        <v>2620</v>
      </c>
      <c r="B220" s="232" t="s">
        <v>2630</v>
      </c>
      <c r="C220" s="234"/>
      <c r="D220" s="211" t="s">
        <v>100</v>
      </c>
    </row>
    <row r="221" spans="1:4" s="211" customFormat="1" x14ac:dyDescent="0.75">
      <c r="B221" s="231"/>
    </row>
    <row r="222" spans="1:4" s="211" customFormat="1" x14ac:dyDescent="0.75">
      <c r="A222" s="203" t="s">
        <v>2743</v>
      </c>
      <c r="B222" s="229"/>
      <c r="C222" s="201"/>
      <c r="D222" s="201"/>
    </row>
    <row r="223" spans="1:4" s="211" customFormat="1" x14ac:dyDescent="0.75">
      <c r="A223" s="228" t="s">
        <v>2615</v>
      </c>
      <c r="B223" s="230" t="s">
        <v>2616</v>
      </c>
      <c r="C223" s="228" t="s">
        <v>2617</v>
      </c>
      <c r="D223" s="228" t="s">
        <v>2618</v>
      </c>
    </row>
    <row r="224" spans="1:4" s="211" customFormat="1" x14ac:dyDescent="0.75">
      <c r="A224" s="211" t="s">
        <v>2625</v>
      </c>
      <c r="B224" s="231" t="s">
        <v>2636</v>
      </c>
      <c r="C224" s="237"/>
      <c r="D224" s="211" t="s">
        <v>2562</v>
      </c>
    </row>
    <row r="225" spans="1:4" s="211" customFormat="1" x14ac:dyDescent="0.75">
      <c r="A225" s="211" t="s">
        <v>2643</v>
      </c>
      <c r="B225" s="231" t="s">
        <v>2639</v>
      </c>
      <c r="C225" s="243"/>
      <c r="D225" s="211" t="s">
        <v>2699</v>
      </c>
    </row>
    <row r="226" spans="1:4" s="211" customFormat="1" x14ac:dyDescent="0.75">
      <c r="A226" s="211" t="s">
        <v>2633</v>
      </c>
      <c r="B226" s="232" t="s">
        <v>2634</v>
      </c>
      <c r="C226" s="236"/>
      <c r="D226" s="211" t="s">
        <v>97</v>
      </c>
    </row>
    <row r="227" spans="1:4" s="211" customFormat="1" x14ac:dyDescent="0.75">
      <c r="A227" s="211" t="s">
        <v>2640</v>
      </c>
      <c r="B227" s="231" t="s">
        <v>2657</v>
      </c>
      <c r="C227" s="241"/>
      <c r="D227" s="211" t="s">
        <v>98</v>
      </c>
    </row>
    <row r="228" spans="1:4" s="211" customFormat="1" x14ac:dyDescent="0.75">
      <c r="A228" s="211" t="s">
        <v>2626</v>
      </c>
      <c r="B228" s="232" t="s">
        <v>2631</v>
      </c>
      <c r="C228" s="235"/>
      <c r="D228" s="211" t="s">
        <v>92</v>
      </c>
    </row>
    <row r="229" spans="1:4" s="211" customFormat="1" x14ac:dyDescent="0.75">
      <c r="A229" s="211" t="s">
        <v>2641</v>
      </c>
      <c r="B229" s="231" t="s">
        <v>2637</v>
      </c>
      <c r="C229" s="240"/>
      <c r="D229" s="211" t="s">
        <v>2741</v>
      </c>
    </row>
    <row r="230" spans="1:4" s="211" customFormat="1" x14ac:dyDescent="0.75">
      <c r="A230" s="211" t="s">
        <v>2620</v>
      </c>
      <c r="B230" s="232" t="s">
        <v>2630</v>
      </c>
      <c r="C230" s="234"/>
      <c r="D230" s="211" t="s">
        <v>467</v>
      </c>
    </row>
    <row r="231" spans="1:4" x14ac:dyDescent="0.75">
      <c r="A231" s="211" t="s">
        <v>2708</v>
      </c>
      <c r="B231" s="232" t="s">
        <v>2710</v>
      </c>
      <c r="C231" s="252"/>
      <c r="D231" s="211" t="s">
        <v>2707</v>
      </c>
    </row>
    <row r="232" spans="1:4" x14ac:dyDescent="0.75">
      <c r="A232" s="211" t="s">
        <v>2709</v>
      </c>
      <c r="B232" s="232">
        <v>740000</v>
      </c>
      <c r="C232" s="253"/>
      <c r="D232" s="211" t="s">
        <v>2559</v>
      </c>
    </row>
    <row r="233" spans="1:4" x14ac:dyDescent="0.75">
      <c r="A233" s="211" t="s">
        <v>2627</v>
      </c>
      <c r="B233" s="232" t="s">
        <v>2628</v>
      </c>
      <c r="C233" s="226"/>
      <c r="D233" s="211" t="s">
        <v>2742</v>
      </c>
    </row>
    <row r="234" spans="1:4" x14ac:dyDescent="0.75">
      <c r="A234" s="211"/>
      <c r="C234" s="211"/>
      <c r="D234" s="211"/>
    </row>
    <row r="235" spans="1:4" s="211" customFormat="1" x14ac:dyDescent="0.75">
      <c r="A235" s="203" t="s">
        <v>2744</v>
      </c>
      <c r="B235" s="229"/>
      <c r="C235" s="201"/>
      <c r="D235" s="201"/>
    </row>
    <row r="236" spans="1:4" x14ac:dyDescent="0.75">
      <c r="A236" s="228" t="s">
        <v>2615</v>
      </c>
      <c r="B236" s="230" t="s">
        <v>2616</v>
      </c>
      <c r="C236" s="228" t="s">
        <v>2617</v>
      </c>
      <c r="D236" s="228" t="s">
        <v>2618</v>
      </c>
    </row>
    <row r="237" spans="1:4" x14ac:dyDescent="0.75">
      <c r="A237" s="211" t="s">
        <v>2625</v>
      </c>
      <c r="B237" s="231" t="s">
        <v>2636</v>
      </c>
      <c r="C237" s="237"/>
      <c r="D237" s="211" t="s">
        <v>2562</v>
      </c>
    </row>
    <row r="238" spans="1:4" x14ac:dyDescent="0.75">
      <c r="A238" s="211" t="s">
        <v>2620</v>
      </c>
      <c r="B238" s="232" t="s">
        <v>2630</v>
      </c>
      <c r="C238" s="234"/>
      <c r="D238" s="211" t="s">
        <v>467</v>
      </c>
    </row>
    <row r="239" spans="1:4" x14ac:dyDescent="0.75">
      <c r="A239" s="211" t="s">
        <v>2643</v>
      </c>
      <c r="B239" s="231" t="s">
        <v>2639</v>
      </c>
      <c r="C239" s="243"/>
      <c r="D239" s="211" t="s">
        <v>2699</v>
      </c>
    </row>
    <row r="240" spans="1:4" x14ac:dyDescent="0.75">
      <c r="A240" s="211" t="s">
        <v>2633</v>
      </c>
      <c r="B240" s="232" t="s">
        <v>2634</v>
      </c>
      <c r="C240" s="236"/>
      <c r="D240" s="211" t="s">
        <v>97</v>
      </c>
    </row>
    <row r="241" spans="1:4" x14ac:dyDescent="0.75">
      <c r="A241" s="211" t="s">
        <v>2661</v>
      </c>
      <c r="B241" s="231" t="s">
        <v>2658</v>
      </c>
      <c r="C241" s="249"/>
      <c r="D241" s="211" t="s">
        <v>2737</v>
      </c>
    </row>
    <row r="242" spans="1:4" x14ac:dyDescent="0.75">
      <c r="A242" s="211" t="s">
        <v>2708</v>
      </c>
      <c r="B242" s="232" t="s">
        <v>2710</v>
      </c>
      <c r="C242" s="252"/>
      <c r="D242" s="211" t="s">
        <v>2707</v>
      </c>
    </row>
    <row r="243" spans="1:4" x14ac:dyDescent="0.75">
      <c r="A243" s="211" t="s">
        <v>2627</v>
      </c>
      <c r="B243" s="232" t="s">
        <v>2628</v>
      </c>
      <c r="C243" s="226"/>
      <c r="D243" s="211" t="s">
        <v>2742</v>
      </c>
    </row>
    <row r="244" spans="1:4" x14ac:dyDescent="0.75">
      <c r="A244" s="211" t="s">
        <v>2641</v>
      </c>
      <c r="B244" s="231" t="s">
        <v>2637</v>
      </c>
      <c r="C244" s="240"/>
      <c r="D244" s="211" t="s">
        <v>2741</v>
      </c>
    </row>
    <row r="245" spans="1:4" s="211" customFormat="1" x14ac:dyDescent="0.75">
      <c r="A245" s="211" t="s">
        <v>2626</v>
      </c>
      <c r="B245" s="232" t="s">
        <v>2631</v>
      </c>
      <c r="C245" s="235"/>
      <c r="D245" s="211" t="s">
        <v>92</v>
      </c>
    </row>
    <row r="246" spans="1:4" s="211" customFormat="1" x14ac:dyDescent="0.75">
      <c r="A246" s="211" t="s">
        <v>2640</v>
      </c>
      <c r="B246" s="231" t="s">
        <v>2657</v>
      </c>
      <c r="C246" s="241"/>
      <c r="D246" s="211" t="s">
        <v>98</v>
      </c>
    </row>
    <row r="247" spans="1:4" x14ac:dyDescent="0.75">
      <c r="A247" s="211"/>
      <c r="C247" s="211"/>
      <c r="D247" s="211"/>
    </row>
    <row r="248" spans="1:4" x14ac:dyDescent="0.75">
      <c r="A248" s="203" t="s">
        <v>2718</v>
      </c>
      <c r="B248" s="229"/>
      <c r="C248" s="201"/>
      <c r="D248" s="201"/>
    </row>
    <row r="249" spans="1:4" x14ac:dyDescent="0.75">
      <c r="A249" s="228" t="s">
        <v>2615</v>
      </c>
      <c r="B249" s="230" t="s">
        <v>2616</v>
      </c>
      <c r="C249" s="228" t="s">
        <v>2617</v>
      </c>
      <c r="D249" s="228" t="s">
        <v>2618</v>
      </c>
    </row>
    <row r="250" spans="1:4" x14ac:dyDescent="0.75">
      <c r="A250" s="211" t="s">
        <v>2625</v>
      </c>
      <c r="B250" s="231" t="s">
        <v>2636</v>
      </c>
      <c r="C250" s="237"/>
      <c r="D250" s="211" t="s">
        <v>457</v>
      </c>
    </row>
    <row r="251" spans="1:4" s="211" customFormat="1" x14ac:dyDescent="0.75">
      <c r="A251" s="211" t="s">
        <v>2666</v>
      </c>
      <c r="B251" s="231" t="s">
        <v>2660</v>
      </c>
      <c r="C251" s="250"/>
      <c r="D251" t="s">
        <v>2698</v>
      </c>
    </row>
    <row r="252" spans="1:4" x14ac:dyDescent="0.75">
      <c r="A252" s="211" t="s">
        <v>2665</v>
      </c>
      <c r="B252" s="231" t="s">
        <v>2659</v>
      </c>
      <c r="C252" s="248"/>
      <c r="D252" s="211" t="s">
        <v>2561</v>
      </c>
    </row>
    <row r="253" spans="1:4" x14ac:dyDescent="0.75">
      <c r="A253" s="211" t="s">
        <v>2633</v>
      </c>
      <c r="B253" s="232" t="s">
        <v>2634</v>
      </c>
      <c r="C253" s="236"/>
      <c r="D253" t="s">
        <v>97</v>
      </c>
    </row>
    <row r="254" spans="1:4" x14ac:dyDescent="0.75">
      <c r="A254" s="211" t="s">
        <v>2640</v>
      </c>
      <c r="B254" s="231" t="s">
        <v>2657</v>
      </c>
      <c r="C254" s="241"/>
      <c r="D254" t="s">
        <v>2705</v>
      </c>
    </row>
    <row r="255" spans="1:4" x14ac:dyDescent="0.75">
      <c r="A255" s="211" t="s">
        <v>2661</v>
      </c>
      <c r="B255" s="231" t="s">
        <v>2658</v>
      </c>
      <c r="C255" s="249"/>
      <c r="D255" t="s">
        <v>2706</v>
      </c>
    </row>
    <row r="256" spans="1:4" x14ac:dyDescent="0.75">
      <c r="A256" s="211" t="s">
        <v>2614</v>
      </c>
      <c r="B256" s="233" t="s">
        <v>2621</v>
      </c>
      <c r="C256" s="227"/>
      <c r="D256" t="s">
        <v>94</v>
      </c>
    </row>
    <row r="257" spans="1:4" x14ac:dyDescent="0.75">
      <c r="A257" s="211" t="s">
        <v>2642</v>
      </c>
      <c r="B257" s="231" t="s">
        <v>2638</v>
      </c>
      <c r="C257" s="242"/>
      <c r="D257" t="s">
        <v>93</v>
      </c>
    </row>
    <row r="258" spans="1:4" x14ac:dyDescent="0.75">
      <c r="A258" s="211" t="s">
        <v>2627</v>
      </c>
      <c r="B258" s="232" t="s">
        <v>2628</v>
      </c>
      <c r="C258" s="226"/>
      <c r="D258" t="s">
        <v>2755</v>
      </c>
    </row>
    <row r="259" spans="1:4" x14ac:dyDescent="0.75">
      <c r="A259" s="211" t="s">
        <v>2626</v>
      </c>
      <c r="B259" s="232" t="s">
        <v>2631</v>
      </c>
      <c r="C259" s="235"/>
      <c r="D259" t="s">
        <v>92</v>
      </c>
    </row>
    <row r="260" spans="1:4" x14ac:dyDescent="0.75">
      <c r="A260" s="223" t="s">
        <v>2650</v>
      </c>
      <c r="B260" s="244" t="s">
        <v>2649</v>
      </c>
      <c r="C260" s="245"/>
      <c r="D260" t="s">
        <v>464</v>
      </c>
    </row>
    <row r="261" spans="1:4" x14ac:dyDescent="0.75">
      <c r="A261" s="211" t="s">
        <v>2620</v>
      </c>
      <c r="B261" s="232" t="s">
        <v>2630</v>
      </c>
      <c r="C261" s="234"/>
      <c r="D261" t="s">
        <v>467</v>
      </c>
    </row>
    <row r="262" spans="1:4" x14ac:dyDescent="0.75">
      <c r="A262" s="211" t="s">
        <v>2709</v>
      </c>
      <c r="B262" s="232">
        <v>740000</v>
      </c>
      <c r="C262" s="253"/>
      <c r="D262" s="211" t="s">
        <v>2559</v>
      </c>
    </row>
    <row r="263" spans="1:4" x14ac:dyDescent="0.75">
      <c r="A263" s="211"/>
      <c r="B263" s="211"/>
      <c r="C263" s="211"/>
      <c r="D263" s="211"/>
    </row>
    <row r="264" spans="1:4" x14ac:dyDescent="0.75">
      <c r="A264" s="203" t="s">
        <v>2885</v>
      </c>
      <c r="B264" s="229"/>
      <c r="C264" s="201"/>
      <c r="D264" s="201"/>
    </row>
    <row r="265" spans="1:4" x14ac:dyDescent="0.75">
      <c r="A265" s="228" t="s">
        <v>2615</v>
      </c>
      <c r="B265" s="230" t="s">
        <v>2616</v>
      </c>
      <c r="C265" s="228" t="s">
        <v>2617</v>
      </c>
      <c r="D265" s="228" t="s">
        <v>2618</v>
      </c>
    </row>
    <row r="266" spans="1:4" x14ac:dyDescent="0.75">
      <c r="A266" s="211" t="s">
        <v>2625</v>
      </c>
      <c r="B266" s="231" t="s">
        <v>2636</v>
      </c>
      <c r="C266" s="237"/>
      <c r="D266" s="211" t="s">
        <v>2562</v>
      </c>
    </row>
    <row r="267" spans="1:4" x14ac:dyDescent="0.75">
      <c r="A267" s="211" t="s">
        <v>2640</v>
      </c>
      <c r="B267" s="231" t="s">
        <v>2657</v>
      </c>
      <c r="C267" s="241"/>
      <c r="D267" s="211" t="s">
        <v>98</v>
      </c>
    </row>
    <row r="268" spans="1:4" x14ac:dyDescent="0.75">
      <c r="A268" s="211" t="s">
        <v>2643</v>
      </c>
      <c r="B268" s="231" t="s">
        <v>2639</v>
      </c>
      <c r="C268" s="243"/>
      <c r="D268" s="211" t="s">
        <v>2699</v>
      </c>
    </row>
    <row r="269" spans="1:4" x14ac:dyDescent="0.75">
      <c r="A269" s="211" t="s">
        <v>2665</v>
      </c>
      <c r="B269" s="231" t="s">
        <v>2659</v>
      </c>
      <c r="C269" s="248"/>
      <c r="D269" s="211" t="s">
        <v>2561</v>
      </c>
    </row>
    <row r="270" spans="1:4" x14ac:dyDescent="0.75">
      <c r="A270" s="211" t="s">
        <v>2666</v>
      </c>
      <c r="B270" s="231" t="s">
        <v>2660</v>
      </c>
      <c r="C270" s="250"/>
      <c r="D270" s="211" t="s">
        <v>2698</v>
      </c>
    </row>
    <row r="271" spans="1:4" x14ac:dyDescent="0.75">
      <c r="A271" s="211" t="s">
        <v>2633</v>
      </c>
      <c r="B271" s="232" t="s">
        <v>2634</v>
      </c>
      <c r="C271" s="236"/>
      <c r="D271" s="211" t="s">
        <v>97</v>
      </c>
    </row>
    <row r="272" spans="1:4" x14ac:dyDescent="0.75">
      <c r="A272" s="211" t="s">
        <v>2642</v>
      </c>
      <c r="B272" s="231" t="s">
        <v>2638</v>
      </c>
      <c r="C272" s="242"/>
      <c r="D272" s="211" t="s">
        <v>2757</v>
      </c>
    </row>
    <row r="273" spans="1:4" x14ac:dyDescent="0.75">
      <c r="A273" s="211" t="s">
        <v>2620</v>
      </c>
      <c r="B273" s="232" t="s">
        <v>2630</v>
      </c>
      <c r="C273" s="234"/>
      <c r="D273" s="211" t="s">
        <v>2756</v>
      </c>
    </row>
    <row r="274" spans="1:4" x14ac:dyDescent="0.75">
      <c r="A274" s="211" t="s">
        <v>2626</v>
      </c>
      <c r="B274" s="232" t="s">
        <v>2631</v>
      </c>
      <c r="C274" s="235"/>
      <c r="D274" s="211" t="s">
        <v>92</v>
      </c>
    </row>
    <row r="275" spans="1:4" x14ac:dyDescent="0.75">
      <c r="A275" s="211" t="s">
        <v>2627</v>
      </c>
      <c r="B275" s="232" t="s">
        <v>2628</v>
      </c>
      <c r="C275" s="226"/>
      <c r="D275" s="211" t="s">
        <v>2755</v>
      </c>
    </row>
    <row r="276" spans="1:4" x14ac:dyDescent="0.75">
      <c r="A276" s="211" t="s">
        <v>2709</v>
      </c>
      <c r="B276" s="232">
        <v>740000</v>
      </c>
      <c r="C276" s="253"/>
      <c r="D276" s="211" t="s">
        <v>2559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election activeCell="B10" sqref="B10"/>
    </sheetView>
  </sheetViews>
  <sheetFormatPr defaultColWidth="8.86328125" defaultRowHeight="14.75" x14ac:dyDescent="0.75"/>
  <cols>
    <col min="1" max="1" width="31.40625" style="8" customWidth="1"/>
    <col min="2" max="2" width="28.1328125" style="8" customWidth="1"/>
    <col min="3" max="3" width="68" style="8" customWidth="1"/>
    <col min="4" max="16384" width="8.86328125" style="8"/>
  </cols>
  <sheetData>
    <row r="1" spans="1:3" x14ac:dyDescent="0.75">
      <c r="A1" s="48" t="s">
        <v>74</v>
      </c>
      <c r="B1" s="48" t="s">
        <v>75</v>
      </c>
    </row>
    <row r="2" spans="1:3" ht="59" x14ac:dyDescent="0.75">
      <c r="A2" s="8" t="s">
        <v>145</v>
      </c>
      <c r="B2" s="8" t="s">
        <v>3091</v>
      </c>
      <c r="C2" s="286" t="s">
        <v>3102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933"/>
  <sheetViews>
    <sheetView topLeftCell="A682" workbookViewId="0">
      <selection activeCell="D702" sqref="D702"/>
    </sheetView>
  </sheetViews>
  <sheetFormatPr defaultColWidth="8.86328125" defaultRowHeight="14.75" x14ac:dyDescent="0.75"/>
  <cols>
    <col min="1" max="1" width="49.26953125" style="4" customWidth="1"/>
    <col min="2" max="2" width="10.40625" style="4" customWidth="1"/>
    <col min="3" max="3" width="12.86328125" style="4" customWidth="1"/>
    <col min="4" max="4" width="13.7265625" style="4" customWidth="1"/>
    <col min="5" max="5" width="73.40625" style="4" customWidth="1"/>
    <col min="6" max="16384" width="8.86328125" style="8"/>
  </cols>
  <sheetData>
    <row r="1" spans="1:8" s="4" customFormat="1" x14ac:dyDescent="0.75">
      <c r="A1" s="290"/>
      <c r="B1" s="291"/>
      <c r="C1" s="291"/>
      <c r="D1" s="291"/>
      <c r="E1" s="290"/>
    </row>
    <row r="2" spans="1:8" ht="15.75" x14ac:dyDescent="0.75">
      <c r="A2" s="459" t="s">
        <v>500</v>
      </c>
      <c r="B2" s="459"/>
      <c r="C2" s="316"/>
      <c r="D2" s="316"/>
      <c r="E2" s="316"/>
      <c r="F2" s="316"/>
      <c r="G2" s="316"/>
      <c r="H2" s="317" t="s">
        <v>501</v>
      </c>
    </row>
    <row r="3" spans="1:8" ht="15.75" x14ac:dyDescent="0.75">
      <c r="A3" s="316" t="s">
        <v>775</v>
      </c>
      <c r="B3" s="316"/>
      <c r="C3" s="316"/>
      <c r="D3" s="316"/>
      <c r="E3" s="316"/>
      <c r="F3" s="316"/>
      <c r="G3" s="316"/>
      <c r="H3" s="317" t="s">
        <v>3331</v>
      </c>
    </row>
    <row r="4" spans="1:8" x14ac:dyDescent="0.75">
      <c r="A4" s="318"/>
      <c r="B4" s="318"/>
      <c r="C4" s="318"/>
      <c r="D4" s="318"/>
      <c r="E4" s="318"/>
      <c r="F4" s="318"/>
      <c r="G4" s="317"/>
      <c r="H4" s="317" t="s">
        <v>502</v>
      </c>
    </row>
    <row r="5" spans="1:8" x14ac:dyDescent="0.75">
      <c r="A5" s="318"/>
      <c r="B5" s="318"/>
      <c r="C5" s="318"/>
      <c r="D5" s="318"/>
      <c r="E5" s="318"/>
      <c r="F5" s="318"/>
      <c r="G5" s="318"/>
      <c r="H5" s="318"/>
    </row>
    <row r="6" spans="1:8" x14ac:dyDescent="0.75">
      <c r="A6" s="460" t="s">
        <v>503</v>
      </c>
      <c r="B6" s="319" t="s">
        <v>504</v>
      </c>
      <c r="C6" s="319" t="s">
        <v>505</v>
      </c>
      <c r="D6" s="319" t="s">
        <v>506</v>
      </c>
      <c r="E6" s="319" t="s">
        <v>507</v>
      </c>
      <c r="F6" s="319" t="s">
        <v>508</v>
      </c>
      <c r="G6" s="319" t="s">
        <v>509</v>
      </c>
      <c r="H6" s="319" t="s">
        <v>510</v>
      </c>
    </row>
    <row r="7" spans="1:8" ht="15.5" thickBot="1" x14ac:dyDescent="0.9">
      <c r="A7" s="461"/>
      <c r="B7" s="462" t="s">
        <v>511</v>
      </c>
      <c r="C7" s="463"/>
      <c r="D7" s="463"/>
      <c r="E7" s="463"/>
      <c r="F7" s="463"/>
      <c r="G7" s="463"/>
      <c r="H7" s="464"/>
    </row>
    <row r="8" spans="1:8" ht="15.5" thickTop="1" x14ac:dyDescent="0.75">
      <c r="A8" s="320" t="s">
        <v>512</v>
      </c>
      <c r="B8" s="321">
        <v>5930296.1219164925</v>
      </c>
      <c r="C8" s="321">
        <v>11680.314653448919</v>
      </c>
      <c r="D8" s="321">
        <v>241.82385069808674</v>
      </c>
      <c r="E8" s="321">
        <v>16601.736021301014</v>
      </c>
      <c r="F8" s="321">
        <v>64984.511311122282</v>
      </c>
      <c r="G8" s="321">
        <v>7190.5073165207414</v>
      </c>
      <c r="H8" s="321">
        <v>12364.091048770906</v>
      </c>
    </row>
    <row r="9" spans="1:8" x14ac:dyDescent="0.75">
      <c r="A9" s="322" t="s">
        <v>513</v>
      </c>
      <c r="B9" s="321">
        <v>5892835.3474403387</v>
      </c>
      <c r="C9" s="321">
        <v>695.99837844098715</v>
      </c>
      <c r="D9" s="321">
        <v>241.72816603476392</v>
      </c>
      <c r="E9" s="321">
        <v>16392.841699559172</v>
      </c>
      <c r="F9" s="321">
        <v>64879.039506516223</v>
      </c>
      <c r="G9" s="321">
        <v>6834.5332094970663</v>
      </c>
      <c r="H9" s="321">
        <v>12298.979757295287</v>
      </c>
    </row>
    <row r="10" spans="1:8" x14ac:dyDescent="0.75">
      <c r="A10" s="323" t="s">
        <v>514</v>
      </c>
      <c r="B10" s="321">
        <v>2536679.051144307</v>
      </c>
      <c r="C10" s="321">
        <v>38.018975708069362</v>
      </c>
      <c r="D10" s="321">
        <v>101.23765592361467</v>
      </c>
      <c r="E10" s="321">
        <v>3546.3367720364731</v>
      </c>
      <c r="F10" s="321">
        <v>794.66570664443441</v>
      </c>
      <c r="G10" s="321">
        <v>197.74109991391563</v>
      </c>
      <c r="H10" s="321">
        <v>9554.1507363760447</v>
      </c>
    </row>
    <row r="11" spans="1:8" x14ac:dyDescent="0.75">
      <c r="A11" s="324" t="s">
        <v>515</v>
      </c>
      <c r="B11" s="321">
        <v>2399973.5409739804</v>
      </c>
      <c r="C11" s="321">
        <v>34.823479419570468</v>
      </c>
      <c r="D11" s="321">
        <v>100.86538569159121</v>
      </c>
      <c r="E11" s="325">
        <v>3434.4290996747714</v>
      </c>
      <c r="F11" s="325">
        <v>581.83867235005948</v>
      </c>
      <c r="G11" s="325">
        <v>43.701395420034459</v>
      </c>
      <c r="H11" s="325">
        <v>9439.0432746602182</v>
      </c>
    </row>
    <row r="12" spans="1:8" x14ac:dyDescent="0.75">
      <c r="A12" s="324" t="s">
        <v>516</v>
      </c>
      <c r="B12" s="321">
        <v>89578.792405533546</v>
      </c>
      <c r="C12" s="321">
        <v>1.6345405414604099</v>
      </c>
      <c r="D12" s="321">
        <v>0.17231925364087</v>
      </c>
      <c r="E12" s="325">
        <v>111.9076723617019</v>
      </c>
      <c r="F12" s="325">
        <v>212.82703429437495</v>
      </c>
      <c r="G12" s="325">
        <v>154.03970449388117</v>
      </c>
      <c r="H12" s="325">
        <v>115.10746171582606</v>
      </c>
    </row>
    <row r="13" spans="1:8" x14ac:dyDescent="0.75">
      <c r="A13" s="324" t="s">
        <v>518</v>
      </c>
      <c r="B13" s="321">
        <v>47126.717764792986</v>
      </c>
      <c r="C13" s="321">
        <v>1.5609557470384801</v>
      </c>
      <c r="D13" s="321">
        <v>0.19995097838258999</v>
      </c>
      <c r="E13" s="325" t="s">
        <v>519</v>
      </c>
      <c r="F13" s="325" t="s">
        <v>519</v>
      </c>
      <c r="G13" s="325" t="s">
        <v>519</v>
      </c>
      <c r="H13" s="325" t="s">
        <v>519</v>
      </c>
    </row>
    <row r="14" spans="1:8" x14ac:dyDescent="0.75">
      <c r="A14" s="326" t="s">
        <v>520</v>
      </c>
      <c r="B14" s="321">
        <v>713075.08095729654</v>
      </c>
      <c r="C14" s="321">
        <v>66.124175969934527</v>
      </c>
      <c r="D14" s="321">
        <v>9.4287868888794009</v>
      </c>
      <c r="E14" s="321">
        <v>1515.3616266750041</v>
      </c>
      <c r="F14" s="321">
        <v>1044.8381666781022</v>
      </c>
      <c r="G14" s="321">
        <v>120.23413844415886</v>
      </c>
      <c r="H14" s="321">
        <v>1574.0871153371656</v>
      </c>
    </row>
    <row r="15" spans="1:8" x14ac:dyDescent="0.75">
      <c r="A15" s="324" t="s">
        <v>521</v>
      </c>
      <c r="B15" s="321">
        <v>14557.892343983722</v>
      </c>
      <c r="C15" s="321">
        <v>0.26317951055388</v>
      </c>
      <c r="D15" s="321">
        <v>2.7123042493630001E-2</v>
      </c>
      <c r="E15" s="325" t="s">
        <v>519</v>
      </c>
      <c r="F15" s="325" t="s">
        <v>519</v>
      </c>
      <c r="G15" s="325" t="s">
        <v>519</v>
      </c>
      <c r="H15" s="325" t="s">
        <v>519</v>
      </c>
    </row>
    <row r="16" spans="1:8" x14ac:dyDescent="0.75">
      <c r="A16" s="324" t="s">
        <v>522</v>
      </c>
      <c r="B16" s="321">
        <v>4301.288425718365</v>
      </c>
      <c r="C16" s="321">
        <v>0.21923855140064</v>
      </c>
      <c r="D16" s="321">
        <v>3.0582001960579999E-2</v>
      </c>
      <c r="E16" s="325" t="s">
        <v>519</v>
      </c>
      <c r="F16" s="325" t="s">
        <v>519</v>
      </c>
      <c r="G16" s="325" t="s">
        <v>519</v>
      </c>
      <c r="H16" s="325" t="s">
        <v>519</v>
      </c>
    </row>
    <row r="17" spans="1:8" x14ac:dyDescent="0.75">
      <c r="A17" s="324" t="s">
        <v>523</v>
      </c>
      <c r="B17" s="321">
        <v>68073.138623483959</v>
      </c>
      <c r="C17" s="321">
        <v>2.1517258633080698</v>
      </c>
      <c r="D17" s="321">
        <v>0.27548151682647998</v>
      </c>
      <c r="E17" s="325" t="s">
        <v>519</v>
      </c>
      <c r="F17" s="325" t="s">
        <v>519</v>
      </c>
      <c r="G17" s="325" t="s">
        <v>519</v>
      </c>
      <c r="H17" s="325" t="s">
        <v>519</v>
      </c>
    </row>
    <row r="18" spans="1:8" x14ac:dyDescent="0.75">
      <c r="A18" s="324" t="s">
        <v>524</v>
      </c>
      <c r="B18" s="321">
        <v>42633.805165146805</v>
      </c>
      <c r="C18" s="321">
        <v>2.8955545920770498</v>
      </c>
      <c r="D18" s="321">
        <v>0.42389215784265999</v>
      </c>
      <c r="E18" s="325" t="s">
        <v>519</v>
      </c>
      <c r="F18" s="325" t="s">
        <v>519</v>
      </c>
      <c r="G18" s="325" t="s">
        <v>519</v>
      </c>
      <c r="H18" s="325" t="s">
        <v>519</v>
      </c>
    </row>
    <row r="19" spans="1:8" x14ac:dyDescent="0.75">
      <c r="A19" s="324" t="s">
        <v>525</v>
      </c>
      <c r="B19" s="321">
        <v>32685.4901927684</v>
      </c>
      <c r="C19" s="321">
        <v>2.16834444582144</v>
      </c>
      <c r="D19" s="321">
        <v>0.31353116092703998</v>
      </c>
      <c r="E19" s="325" t="s">
        <v>519</v>
      </c>
      <c r="F19" s="325" t="s">
        <v>519</v>
      </c>
      <c r="G19" s="325" t="s">
        <v>519</v>
      </c>
      <c r="H19" s="325" t="s">
        <v>519</v>
      </c>
    </row>
    <row r="20" spans="1:8" x14ac:dyDescent="0.75">
      <c r="A20" s="324" t="s">
        <v>526</v>
      </c>
      <c r="B20" s="321">
        <v>39511.014394589867</v>
      </c>
      <c r="C20" s="321">
        <v>2.8015978527018199</v>
      </c>
      <c r="D20" s="321">
        <v>0.40874362170021</v>
      </c>
      <c r="E20" s="325" t="s">
        <v>519</v>
      </c>
      <c r="F20" s="325" t="s">
        <v>519</v>
      </c>
      <c r="G20" s="325" t="s">
        <v>519</v>
      </c>
      <c r="H20" s="325" t="s">
        <v>519</v>
      </c>
    </row>
    <row r="21" spans="1:8" x14ac:dyDescent="0.75">
      <c r="A21" s="327" t="s">
        <v>3332</v>
      </c>
      <c r="B21" s="321">
        <v>511312.45181160542</v>
      </c>
      <c r="C21" s="321">
        <v>55.62453515407163</v>
      </c>
      <c r="D21" s="321">
        <v>7.9494333871288001</v>
      </c>
      <c r="E21" s="325">
        <v>1515.3616266750041</v>
      </c>
      <c r="F21" s="325">
        <v>1044.8381666781022</v>
      </c>
      <c r="G21" s="325">
        <v>120.23413844415886</v>
      </c>
      <c r="H21" s="325">
        <v>1574.0871153371656</v>
      </c>
    </row>
    <row r="22" spans="1:8" x14ac:dyDescent="0.75">
      <c r="A22" s="326" t="s">
        <v>527</v>
      </c>
      <c r="B22" s="321">
        <v>1828547.5056527506</v>
      </c>
      <c r="C22" s="321">
        <v>382.79860804422441</v>
      </c>
      <c r="D22" s="321">
        <v>124.45346640051022</v>
      </c>
      <c r="E22" s="321">
        <v>10294.630529494003</v>
      </c>
      <c r="F22" s="321">
        <v>58614.797849139453</v>
      </c>
      <c r="G22" s="321">
        <v>5723.5980346497408</v>
      </c>
      <c r="H22" s="321">
        <v>618.63077203361581</v>
      </c>
    </row>
    <row r="23" spans="1:8" x14ac:dyDescent="0.75">
      <c r="A23" s="324" t="s">
        <v>528</v>
      </c>
      <c r="B23" s="321">
        <v>171223.03700227189</v>
      </c>
      <c r="C23" s="321">
        <v>2.0771880881664</v>
      </c>
      <c r="D23" s="321">
        <v>5.2994341437007098</v>
      </c>
      <c r="E23" s="325">
        <v>40.811932568812999</v>
      </c>
      <c r="F23" s="325">
        <v>207.24271059858924</v>
      </c>
      <c r="G23" s="325">
        <v>20.972782413204179</v>
      </c>
      <c r="H23" s="325">
        <v>7.9863698191035404</v>
      </c>
    </row>
    <row r="24" spans="1:8" x14ac:dyDescent="0.75">
      <c r="A24" s="324" t="s">
        <v>529</v>
      </c>
      <c r="B24" s="321">
        <v>1541393.9638842882</v>
      </c>
      <c r="C24" s="321">
        <v>96.270134794355883</v>
      </c>
      <c r="D24" s="321">
        <v>107.92526854501631</v>
      </c>
      <c r="E24" s="325">
        <v>7564.0039070770663</v>
      </c>
      <c r="F24" s="325">
        <v>38851.488066997837</v>
      </c>
      <c r="G24" s="325">
        <v>3123.5335919534832</v>
      </c>
      <c r="H24" s="325">
        <v>155.69594484037685</v>
      </c>
    </row>
    <row r="25" spans="1:8" x14ac:dyDescent="0.75">
      <c r="A25" s="324" t="s">
        <v>530</v>
      </c>
      <c r="B25" s="321">
        <v>45547.793861224309</v>
      </c>
      <c r="C25" s="321">
        <v>3.5201759225</v>
      </c>
      <c r="D25" s="321">
        <v>1.1264562951999999</v>
      </c>
      <c r="E25" s="325">
        <v>504.06504986911966</v>
      </c>
      <c r="F25" s="325">
        <v>79.731529299018959</v>
      </c>
      <c r="G25" s="325">
        <v>38.628071801561717</v>
      </c>
      <c r="H25" s="325">
        <v>59.549191471448658</v>
      </c>
    </row>
    <row r="26" spans="1:8" x14ac:dyDescent="0.75">
      <c r="A26" s="324" t="s">
        <v>531</v>
      </c>
      <c r="B26" s="321">
        <v>37992.079240371691</v>
      </c>
      <c r="C26" s="321">
        <v>19.132521139472541</v>
      </c>
      <c r="D26" s="321">
        <v>1.7246247314715499</v>
      </c>
      <c r="E26" s="325">
        <v>564.78322714808633</v>
      </c>
      <c r="F26" s="325">
        <v>1625.6330147817607</v>
      </c>
      <c r="G26" s="325">
        <v>797.79002364334588</v>
      </c>
      <c r="H26" s="325">
        <v>168.62503652225149</v>
      </c>
    </row>
    <row r="27" spans="1:8" ht="15.5" thickBot="1" x14ac:dyDescent="0.9">
      <c r="A27" s="324" t="s">
        <v>532</v>
      </c>
      <c r="B27" s="321">
        <v>32390.631664594664</v>
      </c>
      <c r="C27" s="321">
        <v>261.79858809972961</v>
      </c>
      <c r="D27" s="321">
        <v>8.3776826851216608</v>
      </c>
      <c r="E27" s="325">
        <v>1620.9664128309175</v>
      </c>
      <c r="F27" s="325">
        <v>17850.702527462247</v>
      </c>
      <c r="G27" s="325">
        <v>1742.6735648381459</v>
      </c>
      <c r="H27" s="325">
        <v>226.77422938043526</v>
      </c>
    </row>
    <row r="28" spans="1:8" ht="15.5" thickTop="1" x14ac:dyDescent="0.75">
      <c r="A28" s="328" t="s">
        <v>533</v>
      </c>
      <c r="B28" s="321">
        <v>585092.86707821244</v>
      </c>
      <c r="C28" s="321">
        <v>205.40228693230347</v>
      </c>
      <c r="D28" s="321">
        <v>4.1039078270580598</v>
      </c>
      <c r="E28" s="321">
        <v>908.26373148672474</v>
      </c>
      <c r="F28" s="321">
        <v>3021.6454373622296</v>
      </c>
      <c r="G28" s="321">
        <v>551.67725417600798</v>
      </c>
      <c r="H28" s="321">
        <v>527.57585355553215</v>
      </c>
    </row>
    <row r="29" spans="1:8" x14ac:dyDescent="0.75">
      <c r="A29" s="324" t="s">
        <v>534</v>
      </c>
      <c r="B29" s="321">
        <v>226866.9427948774</v>
      </c>
      <c r="C29" s="321">
        <v>43.150270149195428</v>
      </c>
      <c r="D29" s="321">
        <v>1.16238895563411</v>
      </c>
      <c r="E29" s="325">
        <v>490.17465541376572</v>
      </c>
      <c r="F29" s="325">
        <v>165.62633435353089</v>
      </c>
      <c r="G29" s="325">
        <v>33.353786412534873</v>
      </c>
      <c r="H29" s="325">
        <v>369.97578072655716</v>
      </c>
    </row>
    <row r="30" spans="1:8" x14ac:dyDescent="0.75">
      <c r="A30" s="324" t="s">
        <v>535</v>
      </c>
      <c r="B30" s="321">
        <v>357934.30128740554</v>
      </c>
      <c r="C30" s="321">
        <v>162.23342770287937</v>
      </c>
      <c r="D30" s="321">
        <v>2.9388526659165199</v>
      </c>
      <c r="E30" s="325">
        <v>418.08907607295907</v>
      </c>
      <c r="F30" s="325">
        <v>2856.0191030086989</v>
      </c>
      <c r="G30" s="325">
        <v>518.3234677634731</v>
      </c>
      <c r="H30" s="325">
        <v>157.60007282897502</v>
      </c>
    </row>
    <row r="31" spans="1:8" x14ac:dyDescent="0.75">
      <c r="A31" s="324" t="s">
        <v>536</v>
      </c>
      <c r="B31" s="321">
        <v>291.62299592948989</v>
      </c>
      <c r="C31" s="321">
        <v>1.858908022867E-2</v>
      </c>
      <c r="D31" s="321">
        <v>2.66620550743E-3</v>
      </c>
      <c r="E31" s="325" t="s">
        <v>519</v>
      </c>
      <c r="F31" s="325" t="s">
        <v>519</v>
      </c>
      <c r="G31" s="325" t="s">
        <v>519</v>
      </c>
      <c r="H31" s="325" t="s">
        <v>519</v>
      </c>
    </row>
    <row r="32" spans="1:8" x14ac:dyDescent="0.75">
      <c r="A32" s="326" t="s">
        <v>3333</v>
      </c>
      <c r="B32" s="321">
        <v>229440.8426077723</v>
      </c>
      <c r="C32" s="321">
        <v>3.6543317864553502</v>
      </c>
      <c r="D32" s="321">
        <v>2.50434899470156</v>
      </c>
      <c r="E32" s="321">
        <v>128.24903986696705</v>
      </c>
      <c r="F32" s="321">
        <v>1403.092346692003</v>
      </c>
      <c r="G32" s="321">
        <v>241.28268231324299</v>
      </c>
      <c r="H32" s="321">
        <v>24.535279992929539</v>
      </c>
    </row>
    <row r="33" spans="1:8" x14ac:dyDescent="0.75">
      <c r="A33" s="324" t="s">
        <v>537</v>
      </c>
      <c r="B33" s="321">
        <v>201874.90561390531</v>
      </c>
      <c r="C33" s="321">
        <v>3.1660650078853498</v>
      </c>
      <c r="D33" s="321">
        <v>1.72273936070324</v>
      </c>
      <c r="E33" s="325">
        <v>128.24903986696705</v>
      </c>
      <c r="F33" s="325">
        <v>1403.092346692003</v>
      </c>
      <c r="G33" s="325">
        <v>241.28268231324299</v>
      </c>
      <c r="H33" s="325">
        <v>24.535279992929539</v>
      </c>
    </row>
    <row r="34" spans="1:8" x14ac:dyDescent="0.75">
      <c r="A34" s="324" t="s">
        <v>538</v>
      </c>
      <c r="B34" s="321">
        <v>27565.936993866992</v>
      </c>
      <c r="C34" s="321">
        <v>0.48826677857</v>
      </c>
      <c r="D34" s="321">
        <v>0.78160963399831995</v>
      </c>
      <c r="E34" s="325" t="s">
        <v>517</v>
      </c>
      <c r="F34" s="325" t="s">
        <v>517</v>
      </c>
      <c r="G34" s="325" t="s">
        <v>517</v>
      </c>
      <c r="H34" s="325" t="s">
        <v>517</v>
      </c>
    </row>
    <row r="35" spans="1:8" x14ac:dyDescent="0.75">
      <c r="A35" s="329" t="s">
        <v>539</v>
      </c>
      <c r="B35" s="321">
        <v>37460.774476153994</v>
      </c>
      <c r="C35" s="321">
        <v>10984.316275007932</v>
      </c>
      <c r="D35" s="321">
        <v>9.5684663322819996E-2</v>
      </c>
      <c r="E35" s="321">
        <v>208.89432174184356</v>
      </c>
      <c r="F35" s="321">
        <v>105.47180460606191</v>
      </c>
      <c r="G35" s="321">
        <v>355.97410702367489</v>
      </c>
      <c r="H35" s="321">
        <v>65.111291475618813</v>
      </c>
    </row>
    <row r="36" spans="1:8" x14ac:dyDescent="0.75">
      <c r="A36" s="326" t="s">
        <v>541</v>
      </c>
      <c r="B36" s="321" t="s">
        <v>3334</v>
      </c>
      <c r="C36" s="321">
        <v>2828.7199595292841</v>
      </c>
      <c r="D36" s="321" t="s">
        <v>517</v>
      </c>
      <c r="E36" s="321" t="s">
        <v>517</v>
      </c>
      <c r="F36" s="321" t="s">
        <v>517</v>
      </c>
      <c r="G36" s="321" t="s">
        <v>517</v>
      </c>
      <c r="H36" s="321" t="s">
        <v>517</v>
      </c>
    </row>
    <row r="37" spans="1:8" x14ac:dyDescent="0.75">
      <c r="A37" s="324" t="s">
        <v>543</v>
      </c>
      <c r="B37" s="321" t="s">
        <v>544</v>
      </c>
      <c r="C37" s="321">
        <v>2828.7199595292841</v>
      </c>
      <c r="D37" s="325" t="s">
        <v>517</v>
      </c>
      <c r="E37" s="325" t="s">
        <v>517</v>
      </c>
      <c r="F37" s="325" t="s">
        <v>517</v>
      </c>
      <c r="G37" s="325" t="s">
        <v>517</v>
      </c>
      <c r="H37" s="330" t="s">
        <v>195</v>
      </c>
    </row>
    <row r="38" spans="1:8" x14ac:dyDescent="0.75">
      <c r="A38" s="324" t="s">
        <v>545</v>
      </c>
      <c r="B38" s="321" t="s">
        <v>519</v>
      </c>
      <c r="C38" s="321" t="s">
        <v>519</v>
      </c>
      <c r="D38" s="325" t="s">
        <v>517</v>
      </c>
      <c r="E38" s="325" t="s">
        <v>517</v>
      </c>
      <c r="F38" s="325" t="s">
        <v>517</v>
      </c>
      <c r="G38" s="325" t="s">
        <v>517</v>
      </c>
      <c r="H38" s="325" t="s">
        <v>517</v>
      </c>
    </row>
    <row r="39" spans="1:8" x14ac:dyDescent="0.75">
      <c r="A39" s="324" t="s">
        <v>3335</v>
      </c>
      <c r="B39" s="321" t="s">
        <v>546</v>
      </c>
      <c r="C39" s="321" t="s">
        <v>546</v>
      </c>
      <c r="D39" s="325" t="s">
        <v>517</v>
      </c>
      <c r="E39" s="321" t="s">
        <v>517</v>
      </c>
      <c r="F39" s="321" t="s">
        <v>517</v>
      </c>
      <c r="G39" s="321" t="s">
        <v>517</v>
      </c>
      <c r="H39" s="321" t="s">
        <v>517</v>
      </c>
    </row>
    <row r="40" spans="1:8" x14ac:dyDescent="0.75">
      <c r="A40" s="326" t="s">
        <v>547</v>
      </c>
      <c r="B40" s="321">
        <v>37460.774476153994</v>
      </c>
      <c r="C40" s="321">
        <v>8155.5963154786477</v>
      </c>
      <c r="D40" s="321">
        <v>9.5684663322819996E-2</v>
      </c>
      <c r="E40" s="321">
        <v>208.89432174184356</v>
      </c>
      <c r="F40" s="321">
        <v>105.47180460606191</v>
      </c>
      <c r="G40" s="321">
        <v>355.97410702367489</v>
      </c>
      <c r="H40" s="321">
        <v>65.111291475618813</v>
      </c>
    </row>
    <row r="41" spans="1:8" x14ac:dyDescent="0.75">
      <c r="A41" s="324" t="s">
        <v>548</v>
      </c>
      <c r="B41" s="321">
        <v>12168.038610800344</v>
      </c>
      <c r="C41" s="321">
        <v>1788.8236553929905</v>
      </c>
      <c r="D41" s="321">
        <v>3.540251501813E-2</v>
      </c>
      <c r="E41" s="325" t="s">
        <v>519</v>
      </c>
      <c r="F41" s="325" t="s">
        <v>519</v>
      </c>
      <c r="G41" s="325" t="s">
        <v>519</v>
      </c>
      <c r="H41" s="325" t="s">
        <v>519</v>
      </c>
    </row>
    <row r="42" spans="1:8" x14ac:dyDescent="0.75">
      <c r="A42" s="324" t="s">
        <v>549</v>
      </c>
      <c r="B42" s="321">
        <v>25292.735865353654</v>
      </c>
      <c r="C42" s="321">
        <v>6366.7726600856577</v>
      </c>
      <c r="D42" s="330" t="s">
        <v>195</v>
      </c>
      <c r="E42" s="330" t="s">
        <v>195</v>
      </c>
      <c r="F42" s="330" t="s">
        <v>195</v>
      </c>
      <c r="G42" s="325" t="s">
        <v>519</v>
      </c>
      <c r="H42" s="325" t="s">
        <v>519</v>
      </c>
    </row>
    <row r="43" spans="1:8" x14ac:dyDescent="0.75">
      <c r="A43" s="324" t="s">
        <v>550</v>
      </c>
      <c r="B43" s="321" t="s">
        <v>519</v>
      </c>
      <c r="C43" s="321" t="s">
        <v>519</v>
      </c>
      <c r="D43" s="321">
        <v>6.0282148304690003E-2</v>
      </c>
      <c r="E43" s="325" t="s">
        <v>519</v>
      </c>
      <c r="F43" s="325" t="s">
        <v>519</v>
      </c>
      <c r="G43" s="325" t="s">
        <v>519</v>
      </c>
      <c r="H43" s="325" t="s">
        <v>519</v>
      </c>
    </row>
    <row r="44" spans="1:8" x14ac:dyDescent="0.75">
      <c r="A44" s="324" t="s">
        <v>3336</v>
      </c>
      <c r="B44" s="321" t="s">
        <v>546</v>
      </c>
      <c r="C44" s="321" t="s">
        <v>546</v>
      </c>
      <c r="D44" s="321" t="s">
        <v>546</v>
      </c>
      <c r="E44" s="321">
        <v>208.89432174184356</v>
      </c>
      <c r="F44" s="321">
        <v>105.47180460606191</v>
      </c>
      <c r="G44" s="321">
        <v>355.97410702367489</v>
      </c>
      <c r="H44" s="321">
        <v>65.111291475618813</v>
      </c>
    </row>
    <row r="45" spans="1:8" x14ac:dyDescent="0.75">
      <c r="A45" s="331" t="s">
        <v>3337</v>
      </c>
      <c r="B45" s="321" t="s">
        <v>551</v>
      </c>
      <c r="C45" s="330" t="s">
        <v>195</v>
      </c>
      <c r="D45" s="330" t="s">
        <v>195</v>
      </c>
      <c r="E45" s="330" t="s">
        <v>195</v>
      </c>
      <c r="F45" s="330" t="s">
        <v>195</v>
      </c>
      <c r="G45" s="330" t="s">
        <v>195</v>
      </c>
      <c r="H45" s="330" t="s">
        <v>195</v>
      </c>
    </row>
    <row r="46" spans="1:8" x14ac:dyDescent="0.75">
      <c r="A46" s="332" t="s">
        <v>3338</v>
      </c>
      <c r="B46" s="321" t="s">
        <v>519</v>
      </c>
      <c r="C46" s="330" t="s">
        <v>195</v>
      </c>
      <c r="D46" s="330" t="s">
        <v>195</v>
      </c>
      <c r="E46" s="330" t="s">
        <v>195</v>
      </c>
      <c r="F46" s="330" t="s">
        <v>195</v>
      </c>
      <c r="G46" s="330" t="s">
        <v>195</v>
      </c>
      <c r="H46" s="330" t="s">
        <v>195</v>
      </c>
    </row>
    <row r="47" spans="1:8" x14ac:dyDescent="0.75">
      <c r="A47" s="332" t="s">
        <v>552</v>
      </c>
      <c r="B47" s="321" t="s">
        <v>519</v>
      </c>
      <c r="C47" s="330" t="s">
        <v>195</v>
      </c>
      <c r="D47" s="330" t="s">
        <v>195</v>
      </c>
      <c r="E47" s="330" t="s">
        <v>195</v>
      </c>
      <c r="F47" s="330" t="s">
        <v>195</v>
      </c>
      <c r="G47" s="330" t="s">
        <v>195</v>
      </c>
      <c r="H47" s="330" t="s">
        <v>195</v>
      </c>
    </row>
    <row r="48" spans="1:8" x14ac:dyDescent="0.75">
      <c r="A48" s="333" t="s">
        <v>553</v>
      </c>
      <c r="B48" s="321" t="s">
        <v>551</v>
      </c>
      <c r="C48" s="330" t="s">
        <v>195</v>
      </c>
      <c r="D48" s="330" t="s">
        <v>195</v>
      </c>
      <c r="E48" s="330" t="s">
        <v>195</v>
      </c>
      <c r="F48" s="330" t="s">
        <v>195</v>
      </c>
      <c r="G48" s="330" t="s">
        <v>195</v>
      </c>
      <c r="H48" s="330" t="s">
        <v>195</v>
      </c>
    </row>
    <row r="49" spans="1:8" x14ac:dyDescent="0.75">
      <c r="A49" s="331" t="s">
        <v>3339</v>
      </c>
      <c r="B49" s="330" t="s">
        <v>195</v>
      </c>
      <c r="C49" s="330" t="s">
        <v>195</v>
      </c>
      <c r="D49" s="330" t="s">
        <v>195</v>
      </c>
      <c r="E49" s="330" t="s">
        <v>195</v>
      </c>
      <c r="F49" s="330" t="s">
        <v>195</v>
      </c>
      <c r="G49" s="330" t="s">
        <v>195</v>
      </c>
      <c r="H49" s="330" t="s">
        <v>195</v>
      </c>
    </row>
    <row r="50" spans="1:8" x14ac:dyDescent="0.75">
      <c r="A50" s="323" t="s">
        <v>554</v>
      </c>
      <c r="B50" s="321">
        <v>113139.25013540372</v>
      </c>
      <c r="C50" s="321">
        <v>5.2928930187330101</v>
      </c>
      <c r="D50" s="321">
        <v>3.2815608782569399</v>
      </c>
      <c r="E50" s="321">
        <v>1704.0134032501867</v>
      </c>
      <c r="F50" s="321">
        <v>132.66675861432418</v>
      </c>
      <c r="G50" s="321">
        <v>53.948263992089871</v>
      </c>
      <c r="H50" s="321" t="s">
        <v>544</v>
      </c>
    </row>
    <row r="51" spans="1:8" x14ac:dyDescent="0.75">
      <c r="A51" s="334" t="s">
        <v>555</v>
      </c>
      <c r="B51" s="321">
        <v>60125.445140869939</v>
      </c>
      <c r="C51" s="321" t="s">
        <v>581</v>
      </c>
      <c r="D51" s="321">
        <v>1.9373340798485601</v>
      </c>
      <c r="E51" s="325">
        <v>242.16675998106996</v>
      </c>
      <c r="F51" s="325">
        <v>100.74137215212509</v>
      </c>
      <c r="G51" s="325">
        <v>15.11120582281877</v>
      </c>
      <c r="H51" s="325" t="s">
        <v>544</v>
      </c>
    </row>
    <row r="52" spans="1:8" x14ac:dyDescent="0.75">
      <c r="A52" s="334" t="s">
        <v>556</v>
      </c>
      <c r="B52" s="321">
        <v>53013.804994533784</v>
      </c>
      <c r="C52" s="321">
        <v>5.2928930187330101</v>
      </c>
      <c r="D52" s="321">
        <v>1.34422679840838</v>
      </c>
      <c r="E52" s="325">
        <v>1461.8466432691168</v>
      </c>
      <c r="F52" s="325">
        <v>31.9253864621991</v>
      </c>
      <c r="G52" s="325">
        <v>38.837058169271103</v>
      </c>
      <c r="H52" s="325" t="s">
        <v>544</v>
      </c>
    </row>
    <row r="53" spans="1:8" x14ac:dyDescent="0.75">
      <c r="A53" s="323" t="s">
        <v>557</v>
      </c>
      <c r="B53" s="321" t="s">
        <v>519</v>
      </c>
      <c r="C53" s="321" t="s">
        <v>519</v>
      </c>
      <c r="D53" s="321" t="s">
        <v>519</v>
      </c>
      <c r="E53" s="325" t="s">
        <v>519</v>
      </c>
      <c r="F53" s="325" t="s">
        <v>519</v>
      </c>
      <c r="G53" s="325" t="s">
        <v>519</v>
      </c>
      <c r="H53" s="325" t="s">
        <v>544</v>
      </c>
    </row>
    <row r="54" spans="1:8" x14ac:dyDescent="0.75">
      <c r="A54" s="335" t="s">
        <v>3340</v>
      </c>
      <c r="B54" s="321">
        <v>230699.51036740557</v>
      </c>
      <c r="C54" s="330" t="s">
        <v>195</v>
      </c>
      <c r="D54" s="330" t="s">
        <v>195</v>
      </c>
      <c r="E54" s="330" t="s">
        <v>195</v>
      </c>
      <c r="F54" s="330" t="s">
        <v>195</v>
      </c>
      <c r="G54" s="330" t="s">
        <v>195</v>
      </c>
      <c r="H54" s="330" t="s">
        <v>195</v>
      </c>
    </row>
    <row r="55" spans="1:8" x14ac:dyDescent="0.75">
      <c r="A55" s="336" t="s">
        <v>3341</v>
      </c>
      <c r="B55" s="321" t="s">
        <v>581</v>
      </c>
      <c r="C55" s="330" t="s">
        <v>195</v>
      </c>
      <c r="D55" s="330" t="s">
        <v>195</v>
      </c>
      <c r="E55" s="330" t="s">
        <v>195</v>
      </c>
      <c r="F55" s="330" t="s">
        <v>195</v>
      </c>
      <c r="G55" s="330" t="s">
        <v>195</v>
      </c>
      <c r="H55" s="330" t="s">
        <v>195</v>
      </c>
    </row>
    <row r="56" spans="1:8" x14ac:dyDescent="0.75">
      <c r="A56" s="337" t="s">
        <v>558</v>
      </c>
      <c r="B56" s="325" t="s">
        <v>517</v>
      </c>
      <c r="C56" s="330" t="s">
        <v>195</v>
      </c>
      <c r="D56" s="330" t="s">
        <v>195</v>
      </c>
      <c r="E56" s="330" t="s">
        <v>195</v>
      </c>
      <c r="F56" s="330" t="s">
        <v>195</v>
      </c>
      <c r="G56" s="330" t="s">
        <v>195</v>
      </c>
      <c r="H56" s="330" t="s">
        <v>195</v>
      </c>
    </row>
    <row r="57" spans="1:8" x14ac:dyDescent="0.75">
      <c r="A57" s="337" t="s">
        <v>559</v>
      </c>
      <c r="B57" s="325" t="s">
        <v>517</v>
      </c>
      <c r="C57" s="330" t="s">
        <v>195</v>
      </c>
      <c r="D57" s="330" t="s">
        <v>195</v>
      </c>
      <c r="E57" s="330" t="s">
        <v>195</v>
      </c>
      <c r="F57" s="330" t="s">
        <v>195</v>
      </c>
      <c r="G57" s="330" t="s">
        <v>195</v>
      </c>
      <c r="H57" s="330" t="s">
        <v>195</v>
      </c>
    </row>
    <row r="58" spans="1:8" x14ac:dyDescent="0.75">
      <c r="C58" s="6"/>
      <c r="D58" s="6"/>
    </row>
    <row r="59" spans="1:8" x14ac:dyDescent="0.75">
      <c r="A59" s="72" t="s">
        <v>560</v>
      </c>
      <c r="B59" s="73">
        <f>B8+B50</f>
        <v>6043435.3720518965</v>
      </c>
      <c r="C59" s="73">
        <f t="shared" ref="C59:G59" si="0">C8+C50</f>
        <v>11685.607546467652</v>
      </c>
      <c r="D59" s="73">
        <f t="shared" si="0"/>
        <v>245.10541157634367</v>
      </c>
      <c r="E59" s="73">
        <f t="shared" si="0"/>
        <v>18305.749424551203</v>
      </c>
      <c r="F59" s="73">
        <f t="shared" si="0"/>
        <v>65117.178069736605</v>
      </c>
      <c r="G59" s="73">
        <f t="shared" si="0"/>
        <v>7244.4555805128311</v>
      </c>
      <c r="H59" s="73">
        <f>H8</f>
        <v>12364.091048770906</v>
      </c>
    </row>
    <row r="60" spans="1:8" x14ac:dyDescent="0.75">
      <c r="A60" s="72" t="s">
        <v>98</v>
      </c>
      <c r="B60" s="73">
        <f>B11</f>
        <v>2399973.5409739804</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75">
      <c r="A61" s="72" t="s">
        <v>4</v>
      </c>
      <c r="B61" s="73">
        <f>SUM(B22,B50)-G293</f>
        <v>1909296.1241235598</v>
      </c>
      <c r="C61" s="73">
        <f t="shared" ref="C61:H61" si="2">SUM(C22,C50)</f>
        <v>388.09150106295743</v>
      </c>
      <c r="D61" s="73">
        <f t="shared" si="2"/>
        <v>127.73502727876716</v>
      </c>
      <c r="E61" s="73">
        <f t="shared" si="2"/>
        <v>11998.643932744189</v>
      </c>
      <c r="F61" s="73">
        <f t="shared" si="2"/>
        <v>58747.464607753776</v>
      </c>
      <c r="G61" s="73">
        <f t="shared" si="2"/>
        <v>5777.5462986418306</v>
      </c>
      <c r="H61" s="73">
        <f t="shared" si="2"/>
        <v>618.63077203361581</v>
      </c>
    </row>
    <row r="62" spans="1:8" x14ac:dyDescent="0.75">
      <c r="A62" s="72" t="s">
        <v>2511</v>
      </c>
      <c r="B62" s="73">
        <f>SUM(B29:B30)</f>
        <v>584801.244082283</v>
      </c>
      <c r="C62" s="73">
        <f t="shared" ref="C62:H62" si="3">SUM(C29:C30)</f>
        <v>205.38369785207479</v>
      </c>
      <c r="D62" s="73">
        <f t="shared" si="3"/>
        <v>4.1012416215506295</v>
      </c>
      <c r="E62" s="73">
        <f t="shared" si="3"/>
        <v>908.26373148672474</v>
      </c>
      <c r="F62" s="73">
        <f t="shared" si="3"/>
        <v>3021.64543736223</v>
      </c>
      <c r="G62" s="73">
        <f t="shared" si="3"/>
        <v>551.67725417600798</v>
      </c>
      <c r="H62" s="73">
        <f t="shared" si="3"/>
        <v>527.57585355553215</v>
      </c>
    </row>
    <row r="63" spans="1:8" x14ac:dyDescent="0.75">
      <c r="A63" s="72" t="s">
        <v>9</v>
      </c>
      <c r="B63" s="73">
        <f>SUM(B12:B14,B35,B45,B32)+G293-G374</f>
        <v>1136604.268473106</v>
      </c>
      <c r="C63" s="73">
        <f>SUM(C12:C14,C35,C45,C32)-H374</f>
        <v>11057.285084348896</v>
      </c>
      <c r="D63" s="73">
        <f>SUM(D12:D14,D35,D45,D32)-I374</f>
        <v>11.102414797589852</v>
      </c>
      <c r="E63" s="73">
        <f t="shared" ref="E63:H63" si="4">SUM(E12:E14,E35,E45,E32)</f>
        <v>1964.4126606455166</v>
      </c>
      <c r="F63" s="73">
        <f t="shared" si="4"/>
        <v>2766.2293522705422</v>
      </c>
      <c r="G63" s="73">
        <f t="shared" si="4"/>
        <v>871.53063227495795</v>
      </c>
      <c r="H63" s="73">
        <f t="shared" si="4"/>
        <v>1778.8411485215402</v>
      </c>
    </row>
    <row r="64" spans="1:8" x14ac:dyDescent="0.75">
      <c r="A64" s="72" t="s">
        <v>140</v>
      </c>
      <c r="B64" s="73">
        <f>B31</f>
        <v>291.62299592948989</v>
      </c>
      <c r="C64" s="73">
        <f t="shared" ref="C64:H64" si="5">C31</f>
        <v>1.858908022867E-2</v>
      </c>
      <c r="D64" s="73">
        <f t="shared" si="5"/>
        <v>2.66620550743E-3</v>
      </c>
      <c r="E64" s="73" t="str">
        <f t="shared" si="5"/>
        <v>IE</v>
      </c>
      <c r="F64" s="73" t="str">
        <f t="shared" si="5"/>
        <v>IE</v>
      </c>
      <c r="G64" s="73" t="str">
        <f t="shared" si="5"/>
        <v>IE</v>
      </c>
      <c r="H64" s="73" t="str">
        <f t="shared" si="5"/>
        <v>IE</v>
      </c>
    </row>
    <row r="65" spans="1:10" x14ac:dyDescent="0.75">
      <c r="A65" s="72" t="s">
        <v>3324</v>
      </c>
      <c r="B65" s="73">
        <f>G374</f>
        <v>12468.571403037986</v>
      </c>
      <c r="C65" s="73">
        <f t="shared" ref="C65:D65" si="6">H374</f>
        <v>5.1947039253499999E-3</v>
      </c>
      <c r="D65" s="73">
        <f t="shared" si="6"/>
        <v>1.29867598133739</v>
      </c>
      <c r="E65" s="73"/>
      <c r="F65" s="73"/>
      <c r="G65" s="73"/>
      <c r="H65" s="73"/>
    </row>
    <row r="66" spans="1:10" ht="44.25" x14ac:dyDescent="0.75">
      <c r="A66" s="4" t="s">
        <v>3325</v>
      </c>
      <c r="C66" s="6"/>
      <c r="D66" s="6"/>
    </row>
    <row r="67" spans="1:10" ht="15.5" thickBot="1" x14ac:dyDescent="0.9">
      <c r="C67" s="6"/>
      <c r="D67" s="6"/>
    </row>
    <row r="68" spans="1:10" ht="15.75" x14ac:dyDescent="0.75">
      <c r="A68" s="465" t="s">
        <v>561</v>
      </c>
      <c r="B68" s="466"/>
      <c r="C68" s="338"/>
      <c r="D68" s="338"/>
      <c r="E68" s="338"/>
      <c r="F68" s="338"/>
      <c r="G68" s="338"/>
      <c r="H68" s="338"/>
      <c r="I68" s="76"/>
      <c r="J68" s="339" t="s">
        <v>501</v>
      </c>
    </row>
    <row r="69" spans="1:10" ht="15.75" x14ac:dyDescent="0.75">
      <c r="A69" s="340" t="s">
        <v>562</v>
      </c>
      <c r="B69" s="341"/>
      <c r="C69" s="342"/>
      <c r="D69" s="342"/>
      <c r="E69" s="342"/>
      <c r="F69" s="342"/>
      <c r="G69" s="342"/>
      <c r="H69" s="342"/>
      <c r="I69" s="76"/>
      <c r="J69" s="317" t="s">
        <v>3331</v>
      </c>
    </row>
    <row r="70" spans="1:10" ht="16.5" thickBot="1" x14ac:dyDescent="0.9">
      <c r="A70" s="70"/>
      <c r="B70" s="74"/>
      <c r="C70" s="75"/>
      <c r="D70" s="75"/>
      <c r="E70" s="75"/>
      <c r="F70" s="75"/>
      <c r="G70" s="75"/>
      <c r="H70" s="71"/>
      <c r="I70" s="76"/>
      <c r="J70" s="77" t="s">
        <v>502</v>
      </c>
    </row>
    <row r="71" spans="1:10" x14ac:dyDescent="0.75">
      <c r="A71" s="467" t="s">
        <v>503</v>
      </c>
      <c r="B71" s="470" t="s">
        <v>563</v>
      </c>
      <c r="C71" s="471"/>
      <c r="D71" s="470" t="s">
        <v>564</v>
      </c>
      <c r="E71" s="472"/>
      <c r="F71" s="473"/>
      <c r="G71" s="470" t="s">
        <v>565</v>
      </c>
      <c r="H71" s="474"/>
      <c r="I71" s="474"/>
      <c r="J71" s="471"/>
    </row>
    <row r="72" spans="1:10" x14ac:dyDescent="0.75">
      <c r="A72" s="468"/>
      <c r="B72" s="475" t="s">
        <v>566</v>
      </c>
      <c r="C72" s="476"/>
      <c r="D72" s="479" t="s">
        <v>567</v>
      </c>
      <c r="E72" s="475" t="s">
        <v>505</v>
      </c>
      <c r="F72" s="476" t="s">
        <v>506</v>
      </c>
      <c r="G72" s="479" t="s">
        <v>568</v>
      </c>
      <c r="H72" s="479" t="s">
        <v>505</v>
      </c>
      <c r="I72" s="479" t="s">
        <v>506</v>
      </c>
      <c r="J72" s="78" t="s">
        <v>504</v>
      </c>
    </row>
    <row r="73" spans="1:10" x14ac:dyDescent="0.75">
      <c r="A73" s="468"/>
      <c r="B73" s="477"/>
      <c r="C73" s="478"/>
      <c r="D73" s="480"/>
      <c r="E73" s="477"/>
      <c r="F73" s="478"/>
      <c r="G73" s="481"/>
      <c r="H73" s="480"/>
      <c r="I73" s="480"/>
      <c r="J73" s="78" t="s">
        <v>569</v>
      </c>
    </row>
    <row r="74" spans="1:10" ht="15.5" thickBot="1" x14ac:dyDescent="0.9">
      <c r="A74" s="469"/>
      <c r="B74" s="315" t="s">
        <v>570</v>
      </c>
      <c r="C74" s="79" t="s">
        <v>571</v>
      </c>
      <c r="D74" s="79" t="s">
        <v>572</v>
      </c>
      <c r="E74" s="487" t="s">
        <v>573</v>
      </c>
      <c r="F74" s="488"/>
      <c r="G74" s="487" t="s">
        <v>511</v>
      </c>
      <c r="H74" s="485"/>
      <c r="I74" s="485"/>
      <c r="J74" s="486"/>
    </row>
    <row r="75" spans="1:10" ht="15.5" thickTop="1" x14ac:dyDescent="0.75">
      <c r="A75" s="80" t="s">
        <v>574</v>
      </c>
      <c r="B75" s="343">
        <v>91027768.766944543</v>
      </c>
      <c r="C75" s="343" t="s">
        <v>575</v>
      </c>
      <c r="D75" s="330" t="s">
        <v>195</v>
      </c>
      <c r="E75" s="330" t="s">
        <v>195</v>
      </c>
      <c r="F75" s="330" t="s">
        <v>195</v>
      </c>
      <c r="G75" s="343">
        <v>5892835.3474403387</v>
      </c>
      <c r="H75" s="343">
        <v>695.99837844098715</v>
      </c>
      <c r="I75" s="343">
        <v>241.72816603476392</v>
      </c>
      <c r="J75" s="343" t="s">
        <v>581</v>
      </c>
    </row>
    <row r="76" spans="1:10" x14ac:dyDescent="0.75">
      <c r="A76" s="344" t="s">
        <v>576</v>
      </c>
      <c r="B76" s="343">
        <v>40962941.53059528</v>
      </c>
      <c r="C76" s="343" t="s">
        <v>575</v>
      </c>
      <c r="D76" s="343">
        <v>62.945433198986763</v>
      </c>
      <c r="E76" s="343">
        <v>7.2223576731804799</v>
      </c>
      <c r="F76" s="343">
        <v>3.1449147849125101</v>
      </c>
      <c r="G76" s="343">
        <v>2578430.0997480857</v>
      </c>
      <c r="H76" s="343">
        <v>295.84901507953811</v>
      </c>
      <c r="I76" s="343">
        <v>128.8249604530757</v>
      </c>
      <c r="J76" s="343" t="s">
        <v>517</v>
      </c>
    </row>
    <row r="77" spans="1:10" x14ac:dyDescent="0.75">
      <c r="A77" s="344" t="s">
        <v>577</v>
      </c>
      <c r="B77" s="343">
        <v>23519349.323139656</v>
      </c>
      <c r="C77" s="343" t="s">
        <v>575</v>
      </c>
      <c r="D77" s="343">
        <v>90.451002351219245</v>
      </c>
      <c r="E77" s="343">
        <v>1.3195544541155799</v>
      </c>
      <c r="F77" s="343">
        <v>4.0871280655935101</v>
      </c>
      <c r="G77" s="343">
        <v>2127348.720926452</v>
      </c>
      <c r="H77" s="343">
        <v>31.035062157249179</v>
      </c>
      <c r="I77" s="343">
        <v>96.12659270310192</v>
      </c>
      <c r="J77" s="343" t="s">
        <v>517</v>
      </c>
    </row>
    <row r="78" spans="1:10" x14ac:dyDescent="0.75">
      <c r="A78" s="344" t="s">
        <v>578</v>
      </c>
      <c r="B78" s="343">
        <v>23570356.203012463</v>
      </c>
      <c r="C78" s="343" t="s">
        <v>575</v>
      </c>
      <c r="D78" s="343">
        <v>49.813712085775357</v>
      </c>
      <c r="E78" s="343">
        <v>7.8618416521978798</v>
      </c>
      <c r="F78" s="343">
        <v>0.34143573426529</v>
      </c>
      <c r="G78" s="343">
        <v>1174126.9376560322</v>
      </c>
      <c r="H78" s="343">
        <v>185.30640815398414</v>
      </c>
      <c r="I78" s="343">
        <v>8.0477618770699202</v>
      </c>
      <c r="J78" s="343" t="s">
        <v>517</v>
      </c>
    </row>
    <row r="79" spans="1:10" x14ac:dyDescent="0.75">
      <c r="A79" s="344" t="s">
        <v>579</v>
      </c>
      <c r="B79" s="343">
        <v>354960.13390164654</v>
      </c>
      <c r="C79" s="343" t="s">
        <v>575</v>
      </c>
      <c r="D79" s="343">
        <v>36.425468312877683</v>
      </c>
      <c r="E79" s="343">
        <v>1.46346122542E-2</v>
      </c>
      <c r="F79" s="343">
        <v>3.6586530635500401</v>
      </c>
      <c r="G79" s="343">
        <v>12929.589109769244</v>
      </c>
      <c r="H79" s="343">
        <v>5.1947039253499999E-3</v>
      </c>
      <c r="I79" s="343">
        <v>1.29867598133739</v>
      </c>
      <c r="J79" s="343" t="s">
        <v>581</v>
      </c>
    </row>
    <row r="80" spans="1:10" x14ac:dyDescent="0.75">
      <c r="A80" s="344" t="s">
        <v>580</v>
      </c>
      <c r="B80" s="343" t="s">
        <v>546</v>
      </c>
      <c r="C80" s="343" t="s">
        <v>575</v>
      </c>
      <c r="D80" s="343" t="s">
        <v>546</v>
      </c>
      <c r="E80" s="343" t="s">
        <v>546</v>
      </c>
      <c r="F80" s="343" t="s">
        <v>546</v>
      </c>
      <c r="G80" s="343" t="s">
        <v>546</v>
      </c>
      <c r="H80" s="343" t="s">
        <v>546</v>
      </c>
      <c r="I80" s="343" t="s">
        <v>546</v>
      </c>
      <c r="J80" s="343" t="s">
        <v>546</v>
      </c>
    </row>
    <row r="81" spans="1:10" x14ac:dyDescent="0.75">
      <c r="A81" s="344" t="s">
        <v>582</v>
      </c>
      <c r="B81" s="343">
        <v>2620161.5762954974</v>
      </c>
      <c r="C81" s="343" t="s">
        <v>575</v>
      </c>
      <c r="D81" s="343">
        <v>88.047818292785962</v>
      </c>
      <c r="E81" s="343">
        <v>70.149375522924387</v>
      </c>
      <c r="F81" s="343">
        <v>2.8357697812987901</v>
      </c>
      <c r="G81" s="330" t="s">
        <v>195</v>
      </c>
      <c r="H81" s="343">
        <v>183.80269834629033</v>
      </c>
      <c r="I81" s="343">
        <v>7.4301750201789796</v>
      </c>
      <c r="J81" s="343" t="s">
        <v>517</v>
      </c>
    </row>
    <row r="82" spans="1:10" x14ac:dyDescent="0.75">
      <c r="A82" s="345" t="s">
        <v>583</v>
      </c>
      <c r="B82" s="343">
        <v>32389674.150538284</v>
      </c>
      <c r="C82" s="343" t="s">
        <v>575</v>
      </c>
      <c r="D82" s="330" t="s">
        <v>195</v>
      </c>
      <c r="E82" s="330" t="s">
        <v>195</v>
      </c>
      <c r="F82" s="330" t="s">
        <v>195</v>
      </c>
      <c r="G82" s="343">
        <v>2536679.051144307</v>
      </c>
      <c r="H82" s="343">
        <v>38.018975708069362</v>
      </c>
      <c r="I82" s="343">
        <v>101.23765592361467</v>
      </c>
      <c r="J82" s="343" t="s">
        <v>581</v>
      </c>
    </row>
    <row r="83" spans="1:10" x14ac:dyDescent="0.75">
      <c r="A83" s="346" t="s">
        <v>576</v>
      </c>
      <c r="B83" s="343">
        <v>1341824.3926325364</v>
      </c>
      <c r="C83" s="343" t="s">
        <v>575</v>
      </c>
      <c r="D83" s="343">
        <v>75.719830198007472</v>
      </c>
      <c r="E83" s="343">
        <v>0.70787590619907004</v>
      </c>
      <c r="F83" s="343">
        <v>0.25704578477100998</v>
      </c>
      <c r="G83" s="343">
        <v>101602.71516568016</v>
      </c>
      <c r="H83" s="343">
        <v>0.94984515789477997</v>
      </c>
      <c r="I83" s="343">
        <v>0.34491030402910999</v>
      </c>
      <c r="J83" s="343" t="s">
        <v>517</v>
      </c>
    </row>
    <row r="84" spans="1:10" x14ac:dyDescent="0.75">
      <c r="A84" s="346" t="s">
        <v>577</v>
      </c>
      <c r="B84" s="343">
        <v>21970021.331539605</v>
      </c>
      <c r="C84" s="343" t="s">
        <v>575</v>
      </c>
      <c r="D84" s="343">
        <v>90.620563081369596</v>
      </c>
      <c r="E84" s="343">
        <v>0.73461217854264005</v>
      </c>
      <c r="F84" s="343">
        <v>4.2883790815637504</v>
      </c>
      <c r="G84" s="343">
        <v>1990935.7039738202</v>
      </c>
      <c r="H84" s="343">
        <v>16.139445232990571</v>
      </c>
      <c r="I84" s="343">
        <v>94.215779899683724</v>
      </c>
      <c r="J84" s="343" t="s">
        <v>517</v>
      </c>
    </row>
    <row r="85" spans="1:10" x14ac:dyDescent="0.75">
      <c r="A85" s="346" t="s">
        <v>578</v>
      </c>
      <c r="B85" s="343">
        <v>8829783.4928159919</v>
      </c>
      <c r="C85" s="343" t="s">
        <v>575</v>
      </c>
      <c r="D85" s="343">
        <v>50.248073994006518</v>
      </c>
      <c r="E85" s="343">
        <v>2.3689822488327001</v>
      </c>
      <c r="F85" s="343">
        <v>0.75481814063249997</v>
      </c>
      <c r="G85" s="343">
        <v>443679.61429807526</v>
      </c>
      <c r="H85" s="343">
        <v>20.917600355517099</v>
      </c>
      <c r="I85" s="343">
        <v>6.6648807582349203</v>
      </c>
      <c r="J85" s="343" t="s">
        <v>517</v>
      </c>
    </row>
    <row r="86" spans="1:10" x14ac:dyDescent="0.75">
      <c r="A86" s="346" t="s">
        <v>579</v>
      </c>
      <c r="B86" s="343">
        <v>52888.087323471489</v>
      </c>
      <c r="C86" s="343" t="s">
        <v>575</v>
      </c>
      <c r="D86" s="343">
        <v>8.7168534553273496</v>
      </c>
      <c r="E86" s="343" t="s">
        <v>3342</v>
      </c>
      <c r="F86" s="343" t="s">
        <v>3342</v>
      </c>
      <c r="G86" s="343">
        <v>461.01770673125719</v>
      </c>
      <c r="H86" s="343" t="s">
        <v>3342</v>
      </c>
      <c r="I86" s="343" t="s">
        <v>3342</v>
      </c>
      <c r="J86" s="343" t="s">
        <v>581</v>
      </c>
    </row>
    <row r="87" spans="1:10" x14ac:dyDescent="0.75">
      <c r="A87" s="346" t="s">
        <v>580</v>
      </c>
      <c r="B87" s="343" t="s">
        <v>546</v>
      </c>
      <c r="C87" s="343" t="s">
        <v>575</v>
      </c>
      <c r="D87" s="343" t="s">
        <v>546</v>
      </c>
      <c r="E87" s="343" t="s">
        <v>546</v>
      </c>
      <c r="F87" s="343" t="s">
        <v>546</v>
      </c>
      <c r="G87" s="343" t="s">
        <v>546</v>
      </c>
      <c r="H87" s="343" t="s">
        <v>546</v>
      </c>
      <c r="I87" s="343" t="s">
        <v>546</v>
      </c>
      <c r="J87" s="343" t="s">
        <v>546</v>
      </c>
    </row>
    <row r="88" spans="1:10" x14ac:dyDescent="0.75">
      <c r="A88" s="346" t="s">
        <v>582</v>
      </c>
      <c r="B88" s="343">
        <v>195156.84622667928</v>
      </c>
      <c r="C88" s="343" t="s">
        <v>575</v>
      </c>
      <c r="D88" s="343">
        <v>97.735736802039924</v>
      </c>
      <c r="E88" s="343">
        <v>6.192435418265E-2</v>
      </c>
      <c r="F88" s="343">
        <v>6.192435418265E-2</v>
      </c>
      <c r="G88" s="343">
        <v>19073.798157926904</v>
      </c>
      <c r="H88" s="343">
        <v>1.2084961666909999E-2</v>
      </c>
      <c r="I88" s="343">
        <v>1.2084961666909999E-2</v>
      </c>
      <c r="J88" s="343" t="s">
        <v>517</v>
      </c>
    </row>
    <row r="89" spans="1:10" x14ac:dyDescent="0.75">
      <c r="A89" s="82" t="s">
        <v>584</v>
      </c>
      <c r="B89" s="343">
        <v>29762022.261531696</v>
      </c>
      <c r="C89" s="343" t="s">
        <v>575</v>
      </c>
      <c r="D89" s="330" t="s">
        <v>195</v>
      </c>
      <c r="E89" s="330" t="s">
        <v>195</v>
      </c>
      <c r="F89" s="330" t="s">
        <v>195</v>
      </c>
      <c r="G89" s="343">
        <v>2399973.5409739804</v>
      </c>
      <c r="H89" s="343">
        <v>34.823479419570468</v>
      </c>
      <c r="I89" s="343">
        <v>100.86538569159121</v>
      </c>
      <c r="J89" s="343" t="s">
        <v>581</v>
      </c>
    </row>
    <row r="90" spans="1:10" x14ac:dyDescent="0.75">
      <c r="A90" s="346" t="s">
        <v>576</v>
      </c>
      <c r="B90" s="343">
        <v>1289345.7754762077</v>
      </c>
      <c r="C90" s="343" t="s">
        <v>575</v>
      </c>
      <c r="D90" s="343">
        <v>75.916604291867117</v>
      </c>
      <c r="E90" s="343">
        <v>0.66331306705496995</v>
      </c>
      <c r="F90" s="343">
        <v>0.25283307148143003</v>
      </c>
      <c r="G90" s="343">
        <v>97882.753032217806</v>
      </c>
      <c r="H90" s="343">
        <v>0.85523990082548995</v>
      </c>
      <c r="I90" s="343">
        <v>0.32598925261525002</v>
      </c>
      <c r="J90" s="343" t="s">
        <v>517</v>
      </c>
    </row>
    <row r="91" spans="1:10" x14ac:dyDescent="0.75">
      <c r="A91" s="346" t="s">
        <v>577</v>
      </c>
      <c r="B91" s="343">
        <v>21878947.484241422</v>
      </c>
      <c r="C91" s="343" t="s">
        <v>575</v>
      </c>
      <c r="D91" s="343">
        <v>90.624623010701626</v>
      </c>
      <c r="E91" s="343">
        <v>0.69812515865578995</v>
      </c>
      <c r="F91" s="343">
        <v>4.3002982540659396</v>
      </c>
      <c r="G91" s="343">
        <v>1982771.3676303178</v>
      </c>
      <c r="H91" s="343">
        <v>15.27424368365784</v>
      </c>
      <c r="I91" s="343">
        <v>94.085999667283815</v>
      </c>
      <c r="J91" s="343" t="s">
        <v>517</v>
      </c>
    </row>
    <row r="92" spans="1:10" x14ac:dyDescent="0.75">
      <c r="A92" s="346" t="s">
        <v>578</v>
      </c>
      <c r="B92" s="343">
        <v>6345684.0682639154</v>
      </c>
      <c r="C92" s="343" t="s">
        <v>575</v>
      </c>
      <c r="D92" s="343">
        <v>50.248073994006518</v>
      </c>
      <c r="E92" s="343">
        <v>2.9440341927598199</v>
      </c>
      <c r="F92" s="343">
        <v>1.01506972939916</v>
      </c>
      <c r="G92" s="343">
        <v>318858.40260471357</v>
      </c>
      <c r="H92" s="343">
        <v>18.681910873420229</v>
      </c>
      <c r="I92" s="343">
        <v>6.4413118100252298</v>
      </c>
      <c r="J92" s="343" t="s">
        <v>517</v>
      </c>
    </row>
    <row r="93" spans="1:10" x14ac:dyDescent="0.75">
      <c r="A93" s="346" t="s">
        <v>579</v>
      </c>
      <c r="B93" s="343">
        <v>52888.087323471489</v>
      </c>
      <c r="C93" s="343" t="s">
        <v>575</v>
      </c>
      <c r="D93" s="343">
        <v>8.7168534553273496</v>
      </c>
      <c r="E93" s="343" t="s">
        <v>551</v>
      </c>
      <c r="F93" s="343" t="s">
        <v>551</v>
      </c>
      <c r="G93" s="343">
        <v>461.01770673125719</v>
      </c>
      <c r="H93" s="343" t="s">
        <v>551</v>
      </c>
      <c r="I93" s="343" t="s">
        <v>551</v>
      </c>
      <c r="J93" s="343" t="s">
        <v>517</v>
      </c>
    </row>
    <row r="94" spans="1:10" x14ac:dyDescent="0.75">
      <c r="A94" s="346" t="s">
        <v>580</v>
      </c>
      <c r="B94" s="343" t="s">
        <v>546</v>
      </c>
      <c r="C94" s="343" t="s">
        <v>575</v>
      </c>
      <c r="D94" s="343" t="s">
        <v>546</v>
      </c>
      <c r="E94" s="343" t="s">
        <v>546</v>
      </c>
      <c r="F94" s="343" t="s">
        <v>546</v>
      </c>
      <c r="G94" s="343" t="s">
        <v>546</v>
      </c>
      <c r="H94" s="343" t="s">
        <v>546</v>
      </c>
      <c r="I94" s="343" t="s">
        <v>546</v>
      </c>
      <c r="J94" s="343" t="s">
        <v>546</v>
      </c>
    </row>
    <row r="95" spans="1:10" x14ac:dyDescent="0.75">
      <c r="A95" s="346" t="s">
        <v>582</v>
      </c>
      <c r="B95" s="343">
        <v>195156.84622667928</v>
      </c>
      <c r="C95" s="343" t="s">
        <v>575</v>
      </c>
      <c r="D95" s="343">
        <v>97.735736802039924</v>
      </c>
      <c r="E95" s="343">
        <v>6.192435418265E-2</v>
      </c>
      <c r="F95" s="343">
        <v>6.192435418265E-2</v>
      </c>
      <c r="G95" s="343">
        <v>19073.798157926904</v>
      </c>
      <c r="H95" s="343">
        <v>1.2084961666909999E-2</v>
      </c>
      <c r="I95" s="343">
        <v>1.2084961666909999E-2</v>
      </c>
      <c r="J95" s="343" t="s">
        <v>517</v>
      </c>
    </row>
    <row r="96" spans="1:10" x14ac:dyDescent="0.75">
      <c r="A96" s="347" t="s">
        <v>585</v>
      </c>
      <c r="B96" s="343">
        <v>29762022.261531696</v>
      </c>
      <c r="C96" s="343" t="s">
        <v>575</v>
      </c>
      <c r="D96" s="330" t="s">
        <v>195</v>
      </c>
      <c r="E96" s="330" t="s">
        <v>195</v>
      </c>
      <c r="F96" s="330" t="s">
        <v>195</v>
      </c>
      <c r="G96" s="343">
        <v>2399973.5409739804</v>
      </c>
      <c r="H96" s="343">
        <v>34.823479419570468</v>
      </c>
      <c r="I96" s="343">
        <v>100.86538569159121</v>
      </c>
      <c r="J96" s="343" t="s">
        <v>581</v>
      </c>
    </row>
    <row r="97" spans="1:10" x14ac:dyDescent="0.75">
      <c r="A97" s="348" t="s">
        <v>586</v>
      </c>
      <c r="B97" s="325">
        <v>1289345.7754762077</v>
      </c>
      <c r="C97" s="343" t="s">
        <v>575</v>
      </c>
      <c r="D97" s="343">
        <v>75.916604291867117</v>
      </c>
      <c r="E97" s="343">
        <v>0.66331306705496995</v>
      </c>
      <c r="F97" s="343">
        <v>0.25283307148143003</v>
      </c>
      <c r="G97" s="325">
        <v>97882.753032217806</v>
      </c>
      <c r="H97" s="325">
        <v>0.85523990082548995</v>
      </c>
      <c r="I97" s="325">
        <v>0.32598925261525002</v>
      </c>
      <c r="J97" s="325" t="s">
        <v>517</v>
      </c>
    </row>
    <row r="98" spans="1:10" x14ac:dyDescent="0.75">
      <c r="A98" s="348" t="s">
        <v>587</v>
      </c>
      <c r="B98" s="325">
        <v>21878947.484241422</v>
      </c>
      <c r="C98" s="343" t="s">
        <v>575</v>
      </c>
      <c r="D98" s="343">
        <v>90.624623010701626</v>
      </c>
      <c r="E98" s="343">
        <v>0.69812515865578995</v>
      </c>
      <c r="F98" s="343">
        <v>4.3002982540659396</v>
      </c>
      <c r="G98" s="325">
        <v>1982771.3676303178</v>
      </c>
      <c r="H98" s="325">
        <v>15.27424368365784</v>
      </c>
      <c r="I98" s="325">
        <v>94.085999667283815</v>
      </c>
      <c r="J98" s="325" t="s">
        <v>517</v>
      </c>
    </row>
    <row r="99" spans="1:10" x14ac:dyDescent="0.75">
      <c r="A99" s="348" t="s">
        <v>588</v>
      </c>
      <c r="B99" s="325">
        <v>6345684.0682639154</v>
      </c>
      <c r="C99" s="343" t="s">
        <v>575</v>
      </c>
      <c r="D99" s="343">
        <v>50.248073994006518</v>
      </c>
      <c r="E99" s="343">
        <v>2.9440341927598199</v>
      </c>
      <c r="F99" s="343">
        <v>1.01506972939916</v>
      </c>
      <c r="G99" s="325">
        <v>318858.40260471357</v>
      </c>
      <c r="H99" s="325">
        <v>18.681910873420229</v>
      </c>
      <c r="I99" s="325">
        <v>6.4413118100252298</v>
      </c>
      <c r="J99" s="325" t="s">
        <v>517</v>
      </c>
    </row>
    <row r="100" spans="1:10" x14ac:dyDescent="0.75">
      <c r="A100" s="348" t="s">
        <v>589</v>
      </c>
      <c r="B100" s="325">
        <v>52888.087323471489</v>
      </c>
      <c r="C100" s="343" t="s">
        <v>575</v>
      </c>
      <c r="D100" s="343">
        <v>8.7168534553273496</v>
      </c>
      <c r="E100" s="343" t="s">
        <v>517</v>
      </c>
      <c r="F100" s="343" t="s">
        <v>517</v>
      </c>
      <c r="G100" s="325">
        <v>461.01770673125719</v>
      </c>
      <c r="H100" s="325" t="s">
        <v>517</v>
      </c>
      <c r="I100" s="325" t="s">
        <v>517</v>
      </c>
      <c r="J100" s="325" t="s">
        <v>517</v>
      </c>
    </row>
    <row r="101" spans="1:10" x14ac:dyDescent="0.75">
      <c r="A101" s="348" t="s">
        <v>590</v>
      </c>
      <c r="B101" s="325" t="s">
        <v>546</v>
      </c>
      <c r="C101" s="343" t="s">
        <v>575</v>
      </c>
      <c r="D101" s="343" t="s">
        <v>546</v>
      </c>
      <c r="E101" s="343" t="s">
        <v>546</v>
      </c>
      <c r="F101" s="343" t="s">
        <v>546</v>
      </c>
      <c r="G101" s="325" t="s">
        <v>546</v>
      </c>
      <c r="H101" s="325" t="s">
        <v>546</v>
      </c>
      <c r="I101" s="325" t="s">
        <v>546</v>
      </c>
      <c r="J101" s="325" t="s">
        <v>546</v>
      </c>
    </row>
    <row r="102" spans="1:10" x14ac:dyDescent="0.75">
      <c r="A102" s="348" t="s">
        <v>97</v>
      </c>
      <c r="B102" s="325">
        <v>195156.84622667928</v>
      </c>
      <c r="C102" s="343" t="s">
        <v>575</v>
      </c>
      <c r="D102" s="343">
        <v>97.735736802039924</v>
      </c>
      <c r="E102" s="343">
        <v>6.192435418265E-2</v>
      </c>
      <c r="F102" s="343">
        <v>6.192435418265E-2</v>
      </c>
      <c r="G102" s="325">
        <v>19073.798157926904</v>
      </c>
      <c r="H102" s="325">
        <v>1.2084961666909999E-2</v>
      </c>
      <c r="I102" s="325">
        <v>1.2084961666909999E-2</v>
      </c>
      <c r="J102" s="325" t="s">
        <v>517</v>
      </c>
    </row>
    <row r="103" spans="1:10" x14ac:dyDescent="0.75">
      <c r="A103" s="347" t="s">
        <v>591</v>
      </c>
      <c r="B103" s="343" t="s">
        <v>3343</v>
      </c>
      <c r="C103" s="343" t="s">
        <v>575</v>
      </c>
      <c r="D103" s="330" t="s">
        <v>195</v>
      </c>
      <c r="E103" s="330" t="s">
        <v>195</v>
      </c>
      <c r="F103" s="330" t="s">
        <v>195</v>
      </c>
      <c r="G103" s="343" t="s">
        <v>3343</v>
      </c>
      <c r="H103" s="343" t="s">
        <v>596</v>
      </c>
      <c r="I103" s="343" t="s">
        <v>596</v>
      </c>
      <c r="J103" s="343" t="s">
        <v>581</v>
      </c>
    </row>
    <row r="104" spans="1:10" x14ac:dyDescent="0.75">
      <c r="A104" s="348" t="s">
        <v>586</v>
      </c>
      <c r="B104" s="325" t="s">
        <v>519</v>
      </c>
      <c r="C104" s="343" t="s">
        <v>575</v>
      </c>
      <c r="D104" s="343" t="s">
        <v>551</v>
      </c>
      <c r="E104" s="343" t="s">
        <v>519</v>
      </c>
      <c r="F104" s="343" t="s">
        <v>519</v>
      </c>
      <c r="G104" s="325" t="s">
        <v>519</v>
      </c>
      <c r="H104" s="325" t="s">
        <v>519</v>
      </c>
      <c r="I104" s="325" t="s">
        <v>519</v>
      </c>
      <c r="J104" s="325" t="s">
        <v>517</v>
      </c>
    </row>
    <row r="105" spans="1:10" x14ac:dyDescent="0.75">
      <c r="A105" s="348" t="s">
        <v>587</v>
      </c>
      <c r="B105" s="325" t="s">
        <v>519</v>
      </c>
      <c r="C105" s="343" t="s">
        <v>575</v>
      </c>
      <c r="D105" s="343" t="s">
        <v>551</v>
      </c>
      <c r="E105" s="343" t="s">
        <v>519</v>
      </c>
      <c r="F105" s="343" t="s">
        <v>519</v>
      </c>
      <c r="G105" s="325" t="s">
        <v>519</v>
      </c>
      <c r="H105" s="325" t="s">
        <v>519</v>
      </c>
      <c r="I105" s="325" t="s">
        <v>519</v>
      </c>
      <c r="J105" s="325" t="s">
        <v>517</v>
      </c>
    </row>
    <row r="106" spans="1:10" x14ac:dyDescent="0.75">
      <c r="A106" s="348" t="s">
        <v>588</v>
      </c>
      <c r="B106" s="325" t="s">
        <v>519</v>
      </c>
      <c r="C106" s="343" t="s">
        <v>575</v>
      </c>
      <c r="D106" s="343" t="s">
        <v>551</v>
      </c>
      <c r="E106" s="343" t="s">
        <v>519</v>
      </c>
      <c r="F106" s="343" t="s">
        <v>519</v>
      </c>
      <c r="G106" s="325" t="s">
        <v>519</v>
      </c>
      <c r="H106" s="325" t="s">
        <v>519</v>
      </c>
      <c r="I106" s="325" t="s">
        <v>519</v>
      </c>
      <c r="J106" s="325" t="s">
        <v>517</v>
      </c>
    </row>
    <row r="107" spans="1:10" x14ac:dyDescent="0.75">
      <c r="A107" s="348" t="s">
        <v>589</v>
      </c>
      <c r="B107" s="325" t="s">
        <v>519</v>
      </c>
      <c r="C107" s="343" t="s">
        <v>575</v>
      </c>
      <c r="D107" s="343" t="s">
        <v>551</v>
      </c>
      <c r="E107" s="343" t="s">
        <v>519</v>
      </c>
      <c r="F107" s="343" t="s">
        <v>519</v>
      </c>
      <c r="G107" s="325" t="s">
        <v>519</v>
      </c>
      <c r="H107" s="325" t="s">
        <v>519</v>
      </c>
      <c r="I107" s="325" t="s">
        <v>519</v>
      </c>
      <c r="J107" s="325" t="s">
        <v>517</v>
      </c>
    </row>
    <row r="108" spans="1:10" x14ac:dyDescent="0.75">
      <c r="A108" s="348" t="s">
        <v>590</v>
      </c>
      <c r="B108" s="325" t="s">
        <v>546</v>
      </c>
      <c r="C108" s="343" t="s">
        <v>575</v>
      </c>
      <c r="D108" s="343" t="s">
        <v>546</v>
      </c>
      <c r="E108" s="343" t="s">
        <v>546</v>
      </c>
      <c r="F108" s="343" t="s">
        <v>546</v>
      </c>
      <c r="G108" s="325" t="s">
        <v>546</v>
      </c>
      <c r="H108" s="325" t="s">
        <v>546</v>
      </c>
      <c r="I108" s="325" t="s">
        <v>546</v>
      </c>
      <c r="J108" s="325" t="s">
        <v>546</v>
      </c>
    </row>
    <row r="109" spans="1:10" x14ac:dyDescent="0.75">
      <c r="A109" s="348" t="s">
        <v>97</v>
      </c>
      <c r="B109" s="325" t="s">
        <v>519</v>
      </c>
      <c r="C109" s="343" t="s">
        <v>575</v>
      </c>
      <c r="D109" s="343" t="s">
        <v>551</v>
      </c>
      <c r="E109" s="343" t="s">
        <v>519</v>
      </c>
      <c r="F109" s="343" t="s">
        <v>519</v>
      </c>
      <c r="G109" s="325" t="s">
        <v>519</v>
      </c>
      <c r="H109" s="325" t="s">
        <v>519</v>
      </c>
      <c r="I109" s="325" t="s">
        <v>519</v>
      </c>
      <c r="J109" s="325" t="s">
        <v>517</v>
      </c>
    </row>
    <row r="110" spans="1:10" x14ac:dyDescent="0.75">
      <c r="A110" s="347" t="s">
        <v>592</v>
      </c>
      <c r="B110" s="343" t="s">
        <v>3343</v>
      </c>
      <c r="C110" s="343" t="s">
        <v>575</v>
      </c>
      <c r="D110" s="330" t="s">
        <v>195</v>
      </c>
      <c r="E110" s="330" t="s">
        <v>195</v>
      </c>
      <c r="F110" s="330" t="s">
        <v>195</v>
      </c>
      <c r="G110" s="343" t="s">
        <v>596</v>
      </c>
      <c r="H110" s="343" t="s">
        <v>3343</v>
      </c>
      <c r="I110" s="343" t="s">
        <v>596</v>
      </c>
      <c r="J110" s="343" t="s">
        <v>581</v>
      </c>
    </row>
    <row r="111" spans="1:10" x14ac:dyDescent="0.75">
      <c r="A111" s="348" t="s">
        <v>586</v>
      </c>
      <c r="B111" s="325" t="s">
        <v>519</v>
      </c>
      <c r="C111" s="343" t="s">
        <v>575</v>
      </c>
      <c r="D111" s="343" t="s">
        <v>551</v>
      </c>
      <c r="E111" s="343" t="s">
        <v>519</v>
      </c>
      <c r="F111" s="343" t="s">
        <v>519</v>
      </c>
      <c r="G111" s="325" t="s">
        <v>519</v>
      </c>
      <c r="H111" s="325" t="s">
        <v>519</v>
      </c>
      <c r="I111" s="325" t="s">
        <v>519</v>
      </c>
      <c r="J111" s="325" t="s">
        <v>517</v>
      </c>
    </row>
    <row r="112" spans="1:10" x14ac:dyDescent="0.75">
      <c r="A112" s="348" t="s">
        <v>587</v>
      </c>
      <c r="B112" s="325" t="s">
        <v>519</v>
      </c>
      <c r="C112" s="343" t="s">
        <v>575</v>
      </c>
      <c r="D112" s="343" t="s">
        <v>551</v>
      </c>
      <c r="E112" s="343" t="s">
        <v>519</v>
      </c>
      <c r="F112" s="343" t="s">
        <v>519</v>
      </c>
      <c r="G112" s="325" t="s">
        <v>519</v>
      </c>
      <c r="H112" s="325" t="s">
        <v>519</v>
      </c>
      <c r="I112" s="325" t="s">
        <v>519</v>
      </c>
      <c r="J112" s="325" t="s">
        <v>517</v>
      </c>
    </row>
    <row r="113" spans="1:10" x14ac:dyDescent="0.75">
      <c r="A113" s="348" t="s">
        <v>588</v>
      </c>
      <c r="B113" s="325" t="s">
        <v>519</v>
      </c>
      <c r="C113" s="343" t="s">
        <v>575</v>
      </c>
      <c r="D113" s="343" t="s">
        <v>551</v>
      </c>
      <c r="E113" s="343" t="s">
        <v>519</v>
      </c>
      <c r="F113" s="343" t="s">
        <v>519</v>
      </c>
      <c r="G113" s="325" t="s">
        <v>519</v>
      </c>
      <c r="H113" s="325" t="s">
        <v>519</v>
      </c>
      <c r="I113" s="325" t="s">
        <v>519</v>
      </c>
      <c r="J113" s="325" t="s">
        <v>517</v>
      </c>
    </row>
    <row r="114" spans="1:10" x14ac:dyDescent="0.75">
      <c r="A114" s="348" t="s">
        <v>589</v>
      </c>
      <c r="B114" s="325" t="s">
        <v>519</v>
      </c>
      <c r="C114" s="343" t="s">
        <v>575</v>
      </c>
      <c r="D114" s="343" t="s">
        <v>551</v>
      </c>
      <c r="E114" s="343" t="s">
        <v>519</v>
      </c>
      <c r="F114" s="343" t="s">
        <v>519</v>
      </c>
      <c r="G114" s="325" t="s">
        <v>519</v>
      </c>
      <c r="H114" s="325" t="s">
        <v>519</v>
      </c>
      <c r="I114" s="325" t="s">
        <v>519</v>
      </c>
      <c r="J114" s="325" t="s">
        <v>517</v>
      </c>
    </row>
    <row r="115" spans="1:10" x14ac:dyDescent="0.75">
      <c r="A115" s="348" t="s">
        <v>590</v>
      </c>
      <c r="B115" s="325" t="s">
        <v>546</v>
      </c>
      <c r="C115" s="343" t="s">
        <v>575</v>
      </c>
      <c r="D115" s="343" t="s">
        <v>546</v>
      </c>
      <c r="E115" s="343" t="s">
        <v>546</v>
      </c>
      <c r="F115" s="343" t="s">
        <v>546</v>
      </c>
      <c r="G115" s="325" t="s">
        <v>546</v>
      </c>
      <c r="H115" s="325" t="s">
        <v>546</v>
      </c>
      <c r="I115" s="325" t="s">
        <v>546</v>
      </c>
      <c r="J115" s="325" t="s">
        <v>546</v>
      </c>
    </row>
    <row r="116" spans="1:10" x14ac:dyDescent="0.75">
      <c r="A116" s="348" t="s">
        <v>97</v>
      </c>
      <c r="B116" s="325" t="s">
        <v>519</v>
      </c>
      <c r="C116" s="343" t="s">
        <v>575</v>
      </c>
      <c r="D116" s="343" t="s">
        <v>551</v>
      </c>
      <c r="E116" s="343" t="s">
        <v>519</v>
      </c>
      <c r="F116" s="343" t="s">
        <v>519</v>
      </c>
      <c r="G116" s="325" t="s">
        <v>519</v>
      </c>
      <c r="H116" s="325" t="s">
        <v>519</v>
      </c>
      <c r="I116" s="325" t="s">
        <v>519</v>
      </c>
      <c r="J116" s="325" t="s">
        <v>517</v>
      </c>
    </row>
    <row r="117" spans="1:10" x14ac:dyDescent="0.75">
      <c r="A117" s="349" t="s">
        <v>516</v>
      </c>
      <c r="B117" s="343">
        <v>1762711.4630825927</v>
      </c>
      <c r="C117" s="343" t="s">
        <v>575</v>
      </c>
      <c r="D117" s="330" t="s">
        <v>195</v>
      </c>
      <c r="E117" s="330" t="s">
        <v>195</v>
      </c>
      <c r="F117" s="330" t="s">
        <v>195</v>
      </c>
      <c r="G117" s="343">
        <v>89578.792405533546</v>
      </c>
      <c r="H117" s="343">
        <v>1.6345405414604099</v>
      </c>
      <c r="I117" s="343">
        <v>0.17231925364087</v>
      </c>
      <c r="J117" s="343" t="s">
        <v>581</v>
      </c>
    </row>
    <row r="118" spans="1:10" x14ac:dyDescent="0.75">
      <c r="A118" s="346" t="s">
        <v>576</v>
      </c>
      <c r="B118" s="325">
        <v>47606.340736500781</v>
      </c>
      <c r="C118" s="343" t="s">
        <v>575</v>
      </c>
      <c r="D118" s="343">
        <v>70.885292620820223</v>
      </c>
      <c r="E118" s="343">
        <v>1.8027391382564</v>
      </c>
      <c r="F118" s="343">
        <v>0.36054782765123999</v>
      </c>
      <c r="G118" s="325">
        <v>3374.5893937133319</v>
      </c>
      <c r="H118" s="325">
        <v>8.5821813674859998E-2</v>
      </c>
      <c r="I118" s="325">
        <v>1.7164362734970001E-2</v>
      </c>
      <c r="J118" s="325" t="s">
        <v>517</v>
      </c>
    </row>
    <row r="119" spans="1:10" x14ac:dyDescent="0.75">
      <c r="A119" s="346" t="s">
        <v>577</v>
      </c>
      <c r="B119" s="325">
        <v>595.8276365188334</v>
      </c>
      <c r="C119" s="343" t="s">
        <v>575</v>
      </c>
      <c r="D119" s="343">
        <v>89.645233903118736</v>
      </c>
      <c r="E119" s="343">
        <v>9.5000000000018208</v>
      </c>
      <c r="F119" s="343">
        <v>1.42500000000111</v>
      </c>
      <c r="G119" s="325">
        <v>53.413107841673231</v>
      </c>
      <c r="H119" s="325">
        <v>5.6603625469299999E-3</v>
      </c>
      <c r="I119" s="325">
        <v>8.4905438204000002E-4</v>
      </c>
      <c r="J119" s="325" t="s">
        <v>517</v>
      </c>
    </row>
    <row r="120" spans="1:10" x14ac:dyDescent="0.75">
      <c r="A120" s="346" t="s">
        <v>578</v>
      </c>
      <c r="B120" s="325">
        <v>1714509.294709573</v>
      </c>
      <c r="C120" s="343" t="s">
        <v>575</v>
      </c>
      <c r="D120" s="343">
        <v>50.248073994006511</v>
      </c>
      <c r="E120" s="343">
        <v>0.9</v>
      </c>
      <c r="F120" s="343">
        <v>0.09</v>
      </c>
      <c r="G120" s="325">
        <v>86150.789903978541</v>
      </c>
      <c r="H120" s="325">
        <v>1.5430583652386201</v>
      </c>
      <c r="I120" s="325">
        <v>0.15430583652386001</v>
      </c>
      <c r="J120" s="325" t="s">
        <v>517</v>
      </c>
    </row>
    <row r="121" spans="1:10" x14ac:dyDescent="0.75">
      <c r="A121" s="346" t="s">
        <v>579</v>
      </c>
      <c r="B121" s="325" t="s">
        <v>546</v>
      </c>
      <c r="C121" s="343" t="s">
        <v>575</v>
      </c>
      <c r="D121" s="343" t="s">
        <v>546</v>
      </c>
      <c r="E121" s="343" t="s">
        <v>546</v>
      </c>
      <c r="F121" s="343" t="s">
        <v>546</v>
      </c>
      <c r="G121" s="325" t="s">
        <v>546</v>
      </c>
      <c r="H121" s="325" t="s">
        <v>546</v>
      </c>
      <c r="I121" s="325" t="s">
        <v>546</v>
      </c>
      <c r="J121" s="325" t="s">
        <v>546</v>
      </c>
    </row>
    <row r="122" spans="1:10" x14ac:dyDescent="0.75">
      <c r="A122" s="346" t="s">
        <v>580</v>
      </c>
      <c r="B122" s="325" t="s">
        <v>546</v>
      </c>
      <c r="C122" s="343" t="s">
        <v>575</v>
      </c>
      <c r="D122" s="343" t="s">
        <v>546</v>
      </c>
      <c r="E122" s="343" t="s">
        <v>546</v>
      </c>
      <c r="F122" s="343" t="s">
        <v>546</v>
      </c>
      <c r="G122" s="325" t="s">
        <v>546</v>
      </c>
      <c r="H122" s="325" t="s">
        <v>546</v>
      </c>
      <c r="I122" s="325" t="s">
        <v>546</v>
      </c>
      <c r="J122" s="325" t="s">
        <v>546</v>
      </c>
    </row>
    <row r="123" spans="1:10" x14ac:dyDescent="0.75">
      <c r="A123" s="346" t="s">
        <v>582</v>
      </c>
      <c r="B123" s="325" t="s">
        <v>519</v>
      </c>
      <c r="C123" s="343" t="s">
        <v>575</v>
      </c>
      <c r="D123" s="343" t="s">
        <v>551</v>
      </c>
      <c r="E123" s="343" t="s">
        <v>519</v>
      </c>
      <c r="F123" s="343" t="s">
        <v>519</v>
      </c>
      <c r="G123" s="325" t="s">
        <v>519</v>
      </c>
      <c r="H123" s="325" t="s">
        <v>519</v>
      </c>
      <c r="I123" s="325" t="s">
        <v>519</v>
      </c>
      <c r="J123" s="325" t="s">
        <v>517</v>
      </c>
    </row>
    <row r="124" spans="1:10" x14ac:dyDescent="0.75">
      <c r="A124" s="83" t="s">
        <v>593</v>
      </c>
      <c r="B124" s="343">
        <v>864940.42592399428</v>
      </c>
      <c r="C124" s="343" t="s">
        <v>575</v>
      </c>
      <c r="D124" s="330" t="s">
        <v>195</v>
      </c>
      <c r="E124" s="330" t="s">
        <v>195</v>
      </c>
      <c r="F124" s="330" t="s">
        <v>195</v>
      </c>
      <c r="G124" s="343">
        <v>47126.717764792986</v>
      </c>
      <c r="H124" s="343">
        <v>1.5609557470384801</v>
      </c>
      <c r="I124" s="343">
        <v>0.19995097838258999</v>
      </c>
      <c r="J124" s="343" t="s">
        <v>581</v>
      </c>
    </row>
    <row r="125" spans="1:10" x14ac:dyDescent="0.75">
      <c r="A125" s="344" t="s">
        <v>576</v>
      </c>
      <c r="B125" s="343">
        <v>4872.2764198279274</v>
      </c>
      <c r="C125" s="343" t="s">
        <v>575</v>
      </c>
      <c r="D125" s="343">
        <v>70.885292620820209</v>
      </c>
      <c r="E125" s="343">
        <v>1.8027391382569</v>
      </c>
      <c r="F125" s="343">
        <v>0.3605478276522</v>
      </c>
      <c r="G125" s="343">
        <v>345.3727397490249</v>
      </c>
      <c r="H125" s="343">
        <v>8.7834433944299992E-3</v>
      </c>
      <c r="I125" s="343">
        <v>1.7566886788899999E-3</v>
      </c>
      <c r="J125" s="343" t="s">
        <v>517</v>
      </c>
    </row>
    <row r="126" spans="1:10" x14ac:dyDescent="0.75">
      <c r="A126" s="344" t="s">
        <v>577</v>
      </c>
      <c r="B126" s="343">
        <v>90478.019661663464</v>
      </c>
      <c r="C126" s="343" t="s">
        <v>575</v>
      </c>
      <c r="D126" s="343">
        <v>89.645233903118736</v>
      </c>
      <c r="E126" s="343">
        <v>9.4999999999999698</v>
      </c>
      <c r="F126" s="343">
        <v>1.425</v>
      </c>
      <c r="G126" s="343">
        <v>8110.9232356607972</v>
      </c>
      <c r="H126" s="343">
        <v>0.85954118678580005</v>
      </c>
      <c r="I126" s="343">
        <v>0.12893117801786999</v>
      </c>
      <c r="J126" s="343" t="s">
        <v>517</v>
      </c>
    </row>
    <row r="127" spans="1:10" x14ac:dyDescent="0.75">
      <c r="A127" s="344" t="s">
        <v>578</v>
      </c>
      <c r="B127" s="343">
        <v>769590.12984250288</v>
      </c>
      <c r="C127" s="343" t="s">
        <v>575</v>
      </c>
      <c r="D127" s="343">
        <v>50.248073994006511</v>
      </c>
      <c r="E127" s="343">
        <v>0.9</v>
      </c>
      <c r="F127" s="343">
        <v>9.0000000000010003E-2</v>
      </c>
      <c r="G127" s="343">
        <v>38670.421789383166</v>
      </c>
      <c r="H127" s="343">
        <v>0.69263111685824996</v>
      </c>
      <c r="I127" s="343">
        <v>6.9263111685830006E-2</v>
      </c>
      <c r="J127" s="343" t="s">
        <v>517</v>
      </c>
    </row>
    <row r="128" spans="1:10" x14ac:dyDescent="0.75">
      <c r="A128" s="344" t="s">
        <v>579</v>
      </c>
      <c r="B128" s="343" t="s">
        <v>546</v>
      </c>
      <c r="C128" s="343" t="s">
        <v>575</v>
      </c>
      <c r="D128" s="343" t="s">
        <v>546</v>
      </c>
      <c r="E128" s="343" t="s">
        <v>546</v>
      </c>
      <c r="F128" s="343" t="s">
        <v>546</v>
      </c>
      <c r="G128" s="343" t="s">
        <v>546</v>
      </c>
      <c r="H128" s="343" t="s">
        <v>546</v>
      </c>
      <c r="I128" s="343" t="s">
        <v>546</v>
      </c>
      <c r="J128" s="343" t="s">
        <v>546</v>
      </c>
    </row>
    <row r="129" spans="1:10" x14ac:dyDescent="0.75">
      <c r="A129" s="344" t="s">
        <v>580</v>
      </c>
      <c r="B129" s="343" t="s">
        <v>546</v>
      </c>
      <c r="C129" s="343" t="s">
        <v>575</v>
      </c>
      <c r="D129" s="343" t="s">
        <v>546</v>
      </c>
      <c r="E129" s="343" t="s">
        <v>546</v>
      </c>
      <c r="F129" s="343" t="s">
        <v>546</v>
      </c>
      <c r="G129" s="343" t="s">
        <v>546</v>
      </c>
      <c r="H129" s="343" t="s">
        <v>546</v>
      </c>
      <c r="I129" s="343" t="s">
        <v>546</v>
      </c>
      <c r="J129" s="343" t="s">
        <v>546</v>
      </c>
    </row>
    <row r="130" spans="1:10" x14ac:dyDescent="0.75">
      <c r="A130" s="344" t="s">
        <v>582</v>
      </c>
      <c r="B130" s="343" t="s">
        <v>519</v>
      </c>
      <c r="C130" s="343" t="s">
        <v>575</v>
      </c>
      <c r="D130" s="343" t="s">
        <v>551</v>
      </c>
      <c r="E130" s="343" t="s">
        <v>519</v>
      </c>
      <c r="F130" s="343" t="s">
        <v>519</v>
      </c>
      <c r="G130" s="343" t="s">
        <v>519</v>
      </c>
      <c r="H130" s="343" t="s">
        <v>519</v>
      </c>
      <c r="I130" s="343" t="s">
        <v>519</v>
      </c>
      <c r="J130" s="343" t="s">
        <v>517</v>
      </c>
    </row>
    <row r="131" spans="1:10" x14ac:dyDescent="0.75">
      <c r="A131" s="347" t="s">
        <v>594</v>
      </c>
      <c r="B131" s="343">
        <v>864940.42592399428</v>
      </c>
      <c r="C131" s="343" t="s">
        <v>575</v>
      </c>
      <c r="D131" s="330" t="s">
        <v>195</v>
      </c>
      <c r="E131" s="330" t="s">
        <v>195</v>
      </c>
      <c r="F131" s="330" t="s">
        <v>195</v>
      </c>
      <c r="G131" s="343">
        <v>47126.717764792986</v>
      </c>
      <c r="H131" s="343">
        <v>1.5609557470384801</v>
      </c>
      <c r="I131" s="343">
        <v>0.19995097838258999</v>
      </c>
      <c r="J131" s="343" t="s">
        <v>581</v>
      </c>
    </row>
    <row r="132" spans="1:10" x14ac:dyDescent="0.75">
      <c r="A132" s="348" t="s">
        <v>586</v>
      </c>
      <c r="B132" s="325">
        <v>4872.2764198279274</v>
      </c>
      <c r="C132" s="343" t="s">
        <v>575</v>
      </c>
      <c r="D132" s="343">
        <v>70.885292620820209</v>
      </c>
      <c r="E132" s="343">
        <v>1.8027391382569</v>
      </c>
      <c r="F132" s="343">
        <v>0.3605478276522</v>
      </c>
      <c r="G132" s="325">
        <v>345.3727397490249</v>
      </c>
      <c r="H132" s="325">
        <v>8.7834433944299992E-3</v>
      </c>
      <c r="I132" s="325">
        <v>1.7566886788899999E-3</v>
      </c>
      <c r="J132" s="325" t="s">
        <v>517</v>
      </c>
    </row>
    <row r="133" spans="1:10" x14ac:dyDescent="0.75">
      <c r="A133" s="348" t="s">
        <v>587</v>
      </c>
      <c r="B133" s="325">
        <v>90478.019661663464</v>
      </c>
      <c r="C133" s="343" t="s">
        <v>575</v>
      </c>
      <c r="D133" s="343">
        <v>89.645233903118736</v>
      </c>
      <c r="E133" s="343">
        <v>9.4999999999999698</v>
      </c>
      <c r="F133" s="343">
        <v>1.425</v>
      </c>
      <c r="G133" s="325">
        <v>8110.9232356607972</v>
      </c>
      <c r="H133" s="325">
        <v>0.85954118678580005</v>
      </c>
      <c r="I133" s="325">
        <v>0.12893117801786999</v>
      </c>
      <c r="J133" s="325" t="s">
        <v>517</v>
      </c>
    </row>
    <row r="134" spans="1:10" x14ac:dyDescent="0.75">
      <c r="A134" s="348" t="s">
        <v>588</v>
      </c>
      <c r="B134" s="325">
        <v>769590.12984250288</v>
      </c>
      <c r="C134" s="343" t="s">
        <v>575</v>
      </c>
      <c r="D134" s="343">
        <v>50.248073994006511</v>
      </c>
      <c r="E134" s="343">
        <v>0.9</v>
      </c>
      <c r="F134" s="343">
        <v>9.0000000000010003E-2</v>
      </c>
      <c r="G134" s="325">
        <v>38670.421789383166</v>
      </c>
      <c r="H134" s="325">
        <v>0.69263111685824996</v>
      </c>
      <c r="I134" s="325">
        <v>6.9263111685830006E-2</v>
      </c>
      <c r="J134" s="325" t="s">
        <v>517</v>
      </c>
    </row>
    <row r="135" spans="1:10" x14ac:dyDescent="0.75">
      <c r="A135" s="348" t="s">
        <v>589</v>
      </c>
      <c r="B135" s="325" t="s">
        <v>546</v>
      </c>
      <c r="C135" s="343" t="s">
        <v>575</v>
      </c>
      <c r="D135" s="343" t="s">
        <v>546</v>
      </c>
      <c r="E135" s="343" t="s">
        <v>546</v>
      </c>
      <c r="F135" s="343" t="s">
        <v>546</v>
      </c>
      <c r="G135" s="325" t="s">
        <v>546</v>
      </c>
      <c r="H135" s="325" t="s">
        <v>546</v>
      </c>
      <c r="I135" s="325" t="s">
        <v>546</v>
      </c>
      <c r="J135" s="325" t="s">
        <v>546</v>
      </c>
    </row>
    <row r="136" spans="1:10" x14ac:dyDescent="0.75">
      <c r="A136" s="348" t="s">
        <v>590</v>
      </c>
      <c r="B136" s="325" t="s">
        <v>546</v>
      </c>
      <c r="C136" s="343" t="s">
        <v>575</v>
      </c>
      <c r="D136" s="343" t="s">
        <v>546</v>
      </c>
      <c r="E136" s="343" t="s">
        <v>546</v>
      </c>
      <c r="F136" s="343" t="s">
        <v>546</v>
      </c>
      <c r="G136" s="325" t="s">
        <v>546</v>
      </c>
      <c r="H136" s="325" t="s">
        <v>546</v>
      </c>
      <c r="I136" s="325" t="s">
        <v>546</v>
      </c>
      <c r="J136" s="325" t="s">
        <v>546</v>
      </c>
    </row>
    <row r="137" spans="1:10" x14ac:dyDescent="0.75">
      <c r="A137" s="348" t="s">
        <v>97</v>
      </c>
      <c r="B137" s="325" t="s">
        <v>519</v>
      </c>
      <c r="C137" s="343" t="s">
        <v>575</v>
      </c>
      <c r="D137" s="343" t="s">
        <v>551</v>
      </c>
      <c r="E137" s="343" t="s">
        <v>519</v>
      </c>
      <c r="F137" s="343" t="s">
        <v>519</v>
      </c>
      <c r="G137" s="325" t="s">
        <v>519</v>
      </c>
      <c r="H137" s="325" t="s">
        <v>519</v>
      </c>
      <c r="I137" s="325" t="s">
        <v>519</v>
      </c>
      <c r="J137" s="325" t="s">
        <v>517</v>
      </c>
    </row>
    <row r="138" spans="1:10" x14ac:dyDescent="0.75">
      <c r="A138" s="347" t="s">
        <v>595</v>
      </c>
      <c r="B138" s="343" t="s">
        <v>596</v>
      </c>
      <c r="C138" s="343" t="s">
        <v>575</v>
      </c>
      <c r="D138" s="330" t="s">
        <v>195</v>
      </c>
      <c r="E138" s="330" t="s">
        <v>195</v>
      </c>
      <c r="F138" s="330" t="s">
        <v>195</v>
      </c>
      <c r="G138" s="343" t="s">
        <v>596</v>
      </c>
      <c r="H138" s="343" t="s">
        <v>596</v>
      </c>
      <c r="I138" s="343" t="s">
        <v>596</v>
      </c>
      <c r="J138" s="343" t="s">
        <v>581</v>
      </c>
    </row>
    <row r="139" spans="1:10" x14ac:dyDescent="0.75">
      <c r="A139" s="348" t="s">
        <v>586</v>
      </c>
      <c r="B139" s="325" t="s">
        <v>519</v>
      </c>
      <c r="C139" s="343" t="s">
        <v>575</v>
      </c>
      <c r="D139" s="343" t="s">
        <v>551</v>
      </c>
      <c r="E139" s="343" t="s">
        <v>519</v>
      </c>
      <c r="F139" s="343" t="s">
        <v>519</v>
      </c>
      <c r="G139" s="325" t="s">
        <v>519</v>
      </c>
      <c r="H139" s="325" t="s">
        <v>519</v>
      </c>
      <c r="I139" s="325" t="s">
        <v>519</v>
      </c>
      <c r="J139" s="325" t="s">
        <v>517</v>
      </c>
    </row>
    <row r="140" spans="1:10" x14ac:dyDescent="0.75">
      <c r="A140" s="348" t="s">
        <v>587</v>
      </c>
      <c r="B140" s="325" t="s">
        <v>519</v>
      </c>
      <c r="C140" s="343" t="s">
        <v>575</v>
      </c>
      <c r="D140" s="343" t="s">
        <v>551</v>
      </c>
      <c r="E140" s="343" t="s">
        <v>519</v>
      </c>
      <c r="F140" s="343" t="s">
        <v>519</v>
      </c>
      <c r="G140" s="325" t="s">
        <v>519</v>
      </c>
      <c r="H140" s="325" t="s">
        <v>519</v>
      </c>
      <c r="I140" s="325" t="s">
        <v>519</v>
      </c>
      <c r="J140" s="325" t="s">
        <v>517</v>
      </c>
    </row>
    <row r="141" spans="1:10" x14ac:dyDescent="0.75">
      <c r="A141" s="348" t="s">
        <v>588</v>
      </c>
      <c r="B141" s="325" t="s">
        <v>519</v>
      </c>
      <c r="C141" s="343" t="s">
        <v>575</v>
      </c>
      <c r="D141" s="343" t="s">
        <v>551</v>
      </c>
      <c r="E141" s="343" t="s">
        <v>519</v>
      </c>
      <c r="F141" s="343" t="s">
        <v>519</v>
      </c>
      <c r="G141" s="325" t="s">
        <v>519</v>
      </c>
      <c r="H141" s="325" t="s">
        <v>519</v>
      </c>
      <c r="I141" s="325" t="s">
        <v>519</v>
      </c>
      <c r="J141" s="325" t="s">
        <v>517</v>
      </c>
    </row>
    <row r="142" spans="1:10" x14ac:dyDescent="0.75">
      <c r="A142" s="348" t="s">
        <v>589</v>
      </c>
      <c r="B142" s="325" t="s">
        <v>546</v>
      </c>
      <c r="C142" s="343" t="s">
        <v>575</v>
      </c>
      <c r="D142" s="343" t="s">
        <v>546</v>
      </c>
      <c r="E142" s="343" t="s">
        <v>546</v>
      </c>
      <c r="F142" s="343" t="s">
        <v>546</v>
      </c>
      <c r="G142" s="325" t="s">
        <v>546</v>
      </c>
      <c r="H142" s="325" t="s">
        <v>546</v>
      </c>
      <c r="I142" s="325" t="s">
        <v>546</v>
      </c>
      <c r="J142" s="325" t="s">
        <v>546</v>
      </c>
    </row>
    <row r="143" spans="1:10" x14ac:dyDescent="0.75">
      <c r="A143" s="348" t="s">
        <v>590</v>
      </c>
      <c r="B143" s="325" t="s">
        <v>546</v>
      </c>
      <c r="C143" s="343" t="s">
        <v>575</v>
      </c>
      <c r="D143" s="343" t="s">
        <v>546</v>
      </c>
      <c r="E143" s="343" t="s">
        <v>546</v>
      </c>
      <c r="F143" s="343" t="s">
        <v>546</v>
      </c>
      <c r="G143" s="325" t="s">
        <v>546</v>
      </c>
      <c r="H143" s="325" t="s">
        <v>546</v>
      </c>
      <c r="I143" s="325" t="s">
        <v>546</v>
      </c>
      <c r="J143" s="325" t="s">
        <v>546</v>
      </c>
    </row>
    <row r="144" spans="1:10" x14ac:dyDescent="0.75">
      <c r="A144" s="348" t="s">
        <v>97</v>
      </c>
      <c r="B144" s="325" t="s">
        <v>519</v>
      </c>
      <c r="C144" s="343" t="s">
        <v>575</v>
      </c>
      <c r="D144" s="343" t="s">
        <v>551</v>
      </c>
      <c r="E144" s="343" t="s">
        <v>519</v>
      </c>
      <c r="F144" s="343" t="s">
        <v>519</v>
      </c>
      <c r="G144" s="325" t="s">
        <v>519</v>
      </c>
      <c r="H144" s="325" t="s">
        <v>519</v>
      </c>
      <c r="I144" s="325" t="s">
        <v>519</v>
      </c>
      <c r="J144" s="325" t="s">
        <v>517</v>
      </c>
    </row>
    <row r="145" spans="1:10" x14ac:dyDescent="0.75">
      <c r="A145" s="347" t="s">
        <v>597</v>
      </c>
      <c r="B145" s="343" t="s">
        <v>596</v>
      </c>
      <c r="C145" s="343" t="s">
        <v>575</v>
      </c>
      <c r="D145" s="330" t="s">
        <v>195</v>
      </c>
      <c r="E145" s="330" t="s">
        <v>195</v>
      </c>
      <c r="F145" s="330" t="s">
        <v>195</v>
      </c>
      <c r="G145" s="343" t="s">
        <v>596</v>
      </c>
      <c r="H145" s="343" t="s">
        <v>596</v>
      </c>
      <c r="I145" s="343" t="s">
        <v>596</v>
      </c>
      <c r="J145" s="343" t="s">
        <v>581</v>
      </c>
    </row>
    <row r="146" spans="1:10" x14ac:dyDescent="0.75">
      <c r="A146" s="348" t="s">
        <v>586</v>
      </c>
      <c r="B146" s="325" t="s">
        <v>519</v>
      </c>
      <c r="C146" s="343" t="s">
        <v>575</v>
      </c>
      <c r="D146" s="343" t="s">
        <v>551</v>
      </c>
      <c r="E146" s="343" t="s">
        <v>519</v>
      </c>
      <c r="F146" s="343" t="s">
        <v>519</v>
      </c>
      <c r="G146" s="325" t="s">
        <v>519</v>
      </c>
      <c r="H146" s="325" t="s">
        <v>519</v>
      </c>
      <c r="I146" s="325" t="s">
        <v>519</v>
      </c>
      <c r="J146" s="325" t="s">
        <v>517</v>
      </c>
    </row>
    <row r="147" spans="1:10" x14ac:dyDescent="0.75">
      <c r="A147" s="348" t="s">
        <v>587</v>
      </c>
      <c r="B147" s="325" t="s">
        <v>519</v>
      </c>
      <c r="C147" s="343" t="s">
        <v>575</v>
      </c>
      <c r="D147" s="343" t="s">
        <v>551</v>
      </c>
      <c r="E147" s="343" t="s">
        <v>519</v>
      </c>
      <c r="F147" s="343" t="s">
        <v>519</v>
      </c>
      <c r="G147" s="325" t="s">
        <v>519</v>
      </c>
      <c r="H147" s="325" t="s">
        <v>519</v>
      </c>
      <c r="I147" s="325" t="s">
        <v>519</v>
      </c>
      <c r="J147" s="325" t="s">
        <v>517</v>
      </c>
    </row>
    <row r="148" spans="1:10" x14ac:dyDescent="0.75">
      <c r="A148" s="348" t="s">
        <v>588</v>
      </c>
      <c r="B148" s="325" t="s">
        <v>519</v>
      </c>
      <c r="C148" s="343" t="s">
        <v>575</v>
      </c>
      <c r="D148" s="343" t="s">
        <v>551</v>
      </c>
      <c r="E148" s="343" t="s">
        <v>519</v>
      </c>
      <c r="F148" s="343" t="s">
        <v>519</v>
      </c>
      <c r="G148" s="325" t="s">
        <v>519</v>
      </c>
      <c r="H148" s="325" t="s">
        <v>519</v>
      </c>
      <c r="I148" s="325" t="s">
        <v>519</v>
      </c>
      <c r="J148" s="325" t="s">
        <v>517</v>
      </c>
    </row>
    <row r="149" spans="1:10" x14ac:dyDescent="0.75">
      <c r="A149" s="348" t="s">
        <v>589</v>
      </c>
      <c r="B149" s="325" t="s">
        <v>546</v>
      </c>
      <c r="C149" s="343" t="s">
        <v>575</v>
      </c>
      <c r="D149" s="343" t="s">
        <v>546</v>
      </c>
      <c r="E149" s="343" t="s">
        <v>546</v>
      </c>
      <c r="F149" s="343" t="s">
        <v>546</v>
      </c>
      <c r="G149" s="325" t="s">
        <v>546</v>
      </c>
      <c r="H149" s="325" t="s">
        <v>546</v>
      </c>
      <c r="I149" s="325" t="s">
        <v>546</v>
      </c>
      <c r="J149" s="325" t="s">
        <v>546</v>
      </c>
    </row>
    <row r="150" spans="1:10" x14ac:dyDescent="0.75">
      <c r="A150" s="348" t="s">
        <v>590</v>
      </c>
      <c r="B150" s="325" t="s">
        <v>546</v>
      </c>
      <c r="C150" s="343" t="s">
        <v>575</v>
      </c>
      <c r="D150" s="343" t="s">
        <v>546</v>
      </c>
      <c r="E150" s="343" t="s">
        <v>546</v>
      </c>
      <c r="F150" s="343" t="s">
        <v>546</v>
      </c>
      <c r="G150" s="325" t="s">
        <v>546</v>
      </c>
      <c r="H150" s="325" t="s">
        <v>546</v>
      </c>
      <c r="I150" s="325" t="s">
        <v>546</v>
      </c>
      <c r="J150" s="325" t="s">
        <v>546</v>
      </c>
    </row>
    <row r="151" spans="1:10" x14ac:dyDescent="0.75">
      <c r="A151" s="348" t="s">
        <v>97</v>
      </c>
      <c r="B151" s="325" t="s">
        <v>519</v>
      </c>
      <c r="C151" s="343" t="s">
        <v>575</v>
      </c>
      <c r="D151" s="343" t="s">
        <v>551</v>
      </c>
      <c r="E151" s="343" t="s">
        <v>519</v>
      </c>
      <c r="F151" s="343" t="s">
        <v>519</v>
      </c>
      <c r="G151" s="325" t="s">
        <v>519</v>
      </c>
      <c r="H151" s="325" t="s">
        <v>519</v>
      </c>
      <c r="I151" s="325" t="s">
        <v>519</v>
      </c>
      <c r="J151" s="325" t="s">
        <v>517</v>
      </c>
    </row>
    <row r="152" spans="1:10" x14ac:dyDescent="0.75">
      <c r="A152" s="350" t="s">
        <v>598</v>
      </c>
      <c r="B152" s="343">
        <v>12820830.539159007</v>
      </c>
      <c r="C152" s="343" t="s">
        <v>575</v>
      </c>
      <c r="D152" s="330" t="s">
        <v>195</v>
      </c>
      <c r="E152" s="330" t="s">
        <v>195</v>
      </c>
      <c r="F152" s="330" t="s">
        <v>195</v>
      </c>
      <c r="G152" s="343">
        <v>713075.08095729654</v>
      </c>
      <c r="H152" s="343">
        <v>66.124175969934527</v>
      </c>
      <c r="I152" s="343">
        <v>9.4287868888794009</v>
      </c>
      <c r="J152" s="343" t="s">
        <v>581</v>
      </c>
    </row>
    <row r="153" spans="1:10" x14ac:dyDescent="0.75">
      <c r="A153" s="351" t="s">
        <v>576</v>
      </c>
      <c r="B153" s="343">
        <v>4831361.0253169499</v>
      </c>
      <c r="C153" s="343" t="s">
        <v>575</v>
      </c>
      <c r="D153" s="343">
        <v>70.885292620820223</v>
      </c>
      <c r="E153" s="343">
        <v>1.8027391382564999</v>
      </c>
      <c r="F153" s="343">
        <v>0.3605478276513</v>
      </c>
      <c r="G153" s="343">
        <v>342472.44003641803</v>
      </c>
      <c r="H153" s="343">
        <v>8.7096836113859304</v>
      </c>
      <c r="I153" s="343">
        <v>1.74193672227719</v>
      </c>
      <c r="J153" s="343" t="s">
        <v>517</v>
      </c>
    </row>
    <row r="154" spans="1:10" x14ac:dyDescent="0.75">
      <c r="A154" s="351" t="s">
        <v>577</v>
      </c>
      <c r="B154" s="343">
        <v>1193497.4119284172</v>
      </c>
      <c r="C154" s="343" t="s">
        <v>575</v>
      </c>
      <c r="D154" s="343">
        <v>89.645233903118722</v>
      </c>
      <c r="E154" s="343">
        <v>9.5000000000000107</v>
      </c>
      <c r="F154" s="343">
        <v>1.425</v>
      </c>
      <c r="G154" s="343">
        <v>106991.35465508979</v>
      </c>
      <c r="H154" s="343">
        <v>11.33822541331997</v>
      </c>
      <c r="I154" s="343">
        <v>1.700733811998</v>
      </c>
      <c r="J154" s="343" t="s">
        <v>517</v>
      </c>
    </row>
    <row r="155" spans="1:10" x14ac:dyDescent="0.75">
      <c r="A155" s="351" t="s">
        <v>578</v>
      </c>
      <c r="B155" s="343">
        <v>5246196.8253197456</v>
      </c>
      <c r="C155" s="343" t="s">
        <v>575</v>
      </c>
      <c r="D155" s="343">
        <v>50.248073994006532</v>
      </c>
      <c r="E155" s="343">
        <v>0.9</v>
      </c>
      <c r="F155" s="343">
        <v>0.09</v>
      </c>
      <c r="G155" s="343">
        <v>263611.28626578872</v>
      </c>
      <c r="H155" s="343">
        <v>4.72157714278777</v>
      </c>
      <c r="I155" s="343">
        <v>0.47215771427876002</v>
      </c>
      <c r="J155" s="343" t="s">
        <v>517</v>
      </c>
    </row>
    <row r="156" spans="1:10" x14ac:dyDescent="0.75">
      <c r="A156" s="351" t="s">
        <v>599</v>
      </c>
      <c r="B156" s="343" t="s">
        <v>546</v>
      </c>
      <c r="C156" s="343" t="s">
        <v>575</v>
      </c>
      <c r="D156" s="343" t="s">
        <v>546</v>
      </c>
      <c r="E156" s="343" t="s">
        <v>546</v>
      </c>
      <c r="F156" s="343" t="s">
        <v>546</v>
      </c>
      <c r="G156" s="343" t="s">
        <v>546</v>
      </c>
      <c r="H156" s="343" t="s">
        <v>546</v>
      </c>
      <c r="I156" s="343" t="s">
        <v>546</v>
      </c>
      <c r="J156" s="343" t="s">
        <v>546</v>
      </c>
    </row>
    <row r="157" spans="1:10" x14ac:dyDescent="0.75">
      <c r="A157" s="351" t="s">
        <v>600</v>
      </c>
      <c r="B157" s="343" t="s">
        <v>546</v>
      </c>
      <c r="C157" s="343" t="s">
        <v>575</v>
      </c>
      <c r="D157" s="343" t="s">
        <v>546</v>
      </c>
      <c r="E157" s="343" t="s">
        <v>546</v>
      </c>
      <c r="F157" s="343" t="s">
        <v>546</v>
      </c>
      <c r="G157" s="343" t="s">
        <v>546</v>
      </c>
      <c r="H157" s="343" t="s">
        <v>546</v>
      </c>
      <c r="I157" s="343" t="s">
        <v>546</v>
      </c>
      <c r="J157" s="343" t="s">
        <v>546</v>
      </c>
    </row>
    <row r="158" spans="1:10" x14ac:dyDescent="0.75">
      <c r="A158" s="351" t="s">
        <v>601</v>
      </c>
      <c r="B158" s="343">
        <v>1549775.2765938945</v>
      </c>
      <c r="C158" s="343" t="s">
        <v>575</v>
      </c>
      <c r="D158" s="343">
        <v>88.686898270265601</v>
      </c>
      <c r="E158" s="343">
        <v>26.684313801501879</v>
      </c>
      <c r="F158" s="343">
        <v>3.5579085068669198</v>
      </c>
      <c r="G158" s="343">
        <v>137444.76229705545</v>
      </c>
      <c r="H158" s="343">
        <v>41.354689802440859</v>
      </c>
      <c r="I158" s="343">
        <v>5.5139586403254501</v>
      </c>
      <c r="J158" s="343" t="s">
        <v>517</v>
      </c>
    </row>
    <row r="159" spans="1:10" x14ac:dyDescent="0.75">
      <c r="A159" s="84" t="s">
        <v>521</v>
      </c>
      <c r="B159" s="343">
        <v>287888.52852704684</v>
      </c>
      <c r="C159" s="343" t="s">
        <v>575</v>
      </c>
      <c r="D159" s="330" t="s">
        <v>195</v>
      </c>
      <c r="E159" s="330" t="s">
        <v>195</v>
      </c>
      <c r="F159" s="330" t="s">
        <v>195</v>
      </c>
      <c r="G159" s="343">
        <v>14557.892343983722</v>
      </c>
      <c r="H159" s="343">
        <v>0.26317951055388</v>
      </c>
      <c r="I159" s="343">
        <v>2.7123042493630001E-2</v>
      </c>
      <c r="J159" s="343" t="s">
        <v>581</v>
      </c>
    </row>
    <row r="160" spans="1:10" x14ac:dyDescent="0.75">
      <c r="A160" s="351" t="s">
        <v>576</v>
      </c>
      <c r="B160" s="325">
        <v>4445.4946217248917</v>
      </c>
      <c r="C160" s="343" t="s">
        <v>575</v>
      </c>
      <c r="D160" s="343">
        <v>70.885292620820223</v>
      </c>
      <c r="E160" s="343">
        <v>1.8027391382560001</v>
      </c>
      <c r="F160" s="343">
        <v>0.36054782765165</v>
      </c>
      <c r="G160" s="325">
        <v>315.12018710525143</v>
      </c>
      <c r="H160" s="325">
        <v>8.0140671434900008E-3</v>
      </c>
      <c r="I160" s="325">
        <v>1.6028134287E-3</v>
      </c>
      <c r="J160" s="325" t="s">
        <v>517</v>
      </c>
    </row>
    <row r="161" spans="1:10" x14ac:dyDescent="0.75">
      <c r="A161" s="351" t="s">
        <v>577</v>
      </c>
      <c r="B161" s="325">
        <v>7.7573134424458603</v>
      </c>
      <c r="C161" s="343" t="s">
        <v>575</v>
      </c>
      <c r="D161" s="343">
        <v>89.645233903119205</v>
      </c>
      <c r="E161" s="343">
        <v>9.4999999995828901</v>
      </c>
      <c r="F161" s="343">
        <v>1.4250000005819901</v>
      </c>
      <c r="G161" s="325">
        <v>0.69540617800786997</v>
      </c>
      <c r="H161" s="325">
        <v>7.3694477700000002E-5</v>
      </c>
      <c r="I161" s="325">
        <v>1.1054171659999999E-5</v>
      </c>
      <c r="J161" s="325" t="s">
        <v>517</v>
      </c>
    </row>
    <row r="162" spans="1:10" x14ac:dyDescent="0.75">
      <c r="A162" s="351" t="s">
        <v>578</v>
      </c>
      <c r="B162" s="325">
        <v>283435.27659187949</v>
      </c>
      <c r="C162" s="343" t="s">
        <v>575</v>
      </c>
      <c r="D162" s="343">
        <v>50.248073994006511</v>
      </c>
      <c r="E162" s="343">
        <v>0.89999999999999003</v>
      </c>
      <c r="F162" s="343">
        <v>0.09</v>
      </c>
      <c r="G162" s="325">
        <v>14242.076750700462</v>
      </c>
      <c r="H162" s="325">
        <v>0.25509174893268999</v>
      </c>
      <c r="I162" s="325">
        <v>2.5509174893269999E-2</v>
      </c>
      <c r="J162" s="325" t="s">
        <v>517</v>
      </c>
    </row>
    <row r="163" spans="1:10" x14ac:dyDescent="0.75">
      <c r="A163" s="351" t="s">
        <v>599</v>
      </c>
      <c r="B163" s="325" t="s">
        <v>546</v>
      </c>
      <c r="C163" s="343" t="s">
        <v>575</v>
      </c>
      <c r="D163" s="343" t="s">
        <v>546</v>
      </c>
      <c r="E163" s="343" t="s">
        <v>546</v>
      </c>
      <c r="F163" s="343" t="s">
        <v>546</v>
      </c>
      <c r="G163" s="325" t="s">
        <v>546</v>
      </c>
      <c r="H163" s="325" t="s">
        <v>546</v>
      </c>
      <c r="I163" s="325" t="s">
        <v>546</v>
      </c>
      <c r="J163" s="325" t="s">
        <v>546</v>
      </c>
    </row>
    <row r="164" spans="1:10" x14ac:dyDescent="0.75">
      <c r="A164" s="351" t="s">
        <v>600</v>
      </c>
      <c r="B164" s="325" t="s">
        <v>546</v>
      </c>
      <c r="C164" s="343" t="s">
        <v>575</v>
      </c>
      <c r="D164" s="343" t="s">
        <v>546</v>
      </c>
      <c r="E164" s="343" t="s">
        <v>546</v>
      </c>
      <c r="F164" s="343" t="s">
        <v>546</v>
      </c>
      <c r="G164" s="325" t="s">
        <v>546</v>
      </c>
      <c r="H164" s="325" t="s">
        <v>546</v>
      </c>
      <c r="I164" s="325" t="s">
        <v>546</v>
      </c>
      <c r="J164" s="325" t="s">
        <v>546</v>
      </c>
    </row>
    <row r="165" spans="1:10" x14ac:dyDescent="0.75">
      <c r="A165" s="351" t="s">
        <v>601</v>
      </c>
      <c r="B165" s="325" t="s">
        <v>519</v>
      </c>
      <c r="C165" s="343" t="s">
        <v>575</v>
      </c>
      <c r="D165" s="343" t="s">
        <v>551</v>
      </c>
      <c r="E165" s="343" t="s">
        <v>519</v>
      </c>
      <c r="F165" s="343" t="s">
        <v>519</v>
      </c>
      <c r="G165" s="325" t="s">
        <v>519</v>
      </c>
      <c r="H165" s="325" t="s">
        <v>519</v>
      </c>
      <c r="I165" s="325" t="s">
        <v>519</v>
      </c>
      <c r="J165" s="325" t="s">
        <v>517</v>
      </c>
    </row>
    <row r="166" spans="1:10" x14ac:dyDescent="0.75">
      <c r="A166" s="84" t="s">
        <v>522</v>
      </c>
      <c r="B166" s="343">
        <v>71231.588834342954</v>
      </c>
      <c r="C166" s="343" t="s">
        <v>575</v>
      </c>
      <c r="D166" s="330" t="s">
        <v>195</v>
      </c>
      <c r="E166" s="330" t="s">
        <v>195</v>
      </c>
      <c r="F166" s="330" t="s">
        <v>195</v>
      </c>
      <c r="G166" s="343">
        <v>4301.288425718365</v>
      </c>
      <c r="H166" s="343">
        <v>0.21923855140064</v>
      </c>
      <c r="I166" s="343">
        <v>3.0582001960579999E-2</v>
      </c>
      <c r="J166" s="343" t="s">
        <v>581</v>
      </c>
    </row>
    <row r="167" spans="1:10" x14ac:dyDescent="0.75">
      <c r="A167" s="351" t="s">
        <v>576</v>
      </c>
      <c r="B167" s="325">
        <v>689.44926062650995</v>
      </c>
      <c r="C167" s="343" t="s">
        <v>575</v>
      </c>
      <c r="D167" s="343">
        <v>70.885292620820223</v>
      </c>
      <c r="E167" s="343">
        <v>1.8027391382515501</v>
      </c>
      <c r="F167" s="343">
        <v>0.36054782764450999</v>
      </c>
      <c r="G167" s="325">
        <v>48.871812586718299</v>
      </c>
      <c r="H167" s="325">
        <v>1.2428971659700001E-3</v>
      </c>
      <c r="I167" s="325">
        <v>2.4857943319E-4</v>
      </c>
      <c r="J167" s="325" t="s">
        <v>517</v>
      </c>
    </row>
    <row r="168" spans="1:10" x14ac:dyDescent="0.75">
      <c r="A168" s="351" t="s">
        <v>577</v>
      </c>
      <c r="B168" s="325">
        <v>17966.014955618604</v>
      </c>
      <c r="C168" s="343" t="s">
        <v>575</v>
      </c>
      <c r="D168" s="343">
        <v>89.645233903118736</v>
      </c>
      <c r="E168" s="343">
        <v>9.5000000000001794</v>
      </c>
      <c r="F168" s="343">
        <v>1.4250000000001899</v>
      </c>
      <c r="G168" s="325">
        <v>1610.5676130033592</v>
      </c>
      <c r="H168" s="325">
        <v>0.17067714207838</v>
      </c>
      <c r="I168" s="325">
        <v>2.560157131176E-2</v>
      </c>
      <c r="J168" s="325" t="s">
        <v>517</v>
      </c>
    </row>
    <row r="169" spans="1:10" x14ac:dyDescent="0.75">
      <c r="A169" s="351" t="s">
        <v>578</v>
      </c>
      <c r="B169" s="325">
        <v>52576.124618097841</v>
      </c>
      <c r="C169" s="343" t="s">
        <v>575</v>
      </c>
      <c r="D169" s="343">
        <v>50.248073994006511</v>
      </c>
      <c r="E169" s="343">
        <v>0.90000000000003999</v>
      </c>
      <c r="F169" s="343">
        <v>9.0000000000019995E-2</v>
      </c>
      <c r="G169" s="325">
        <v>2641.8490001282876</v>
      </c>
      <c r="H169" s="325">
        <v>4.7318512156290002E-2</v>
      </c>
      <c r="I169" s="325">
        <v>4.7318512156300004E-3</v>
      </c>
      <c r="J169" s="325" t="s">
        <v>517</v>
      </c>
    </row>
    <row r="170" spans="1:10" x14ac:dyDescent="0.75">
      <c r="A170" s="351" t="s">
        <v>599</v>
      </c>
      <c r="B170" s="325" t="s">
        <v>546</v>
      </c>
      <c r="C170" s="343" t="s">
        <v>575</v>
      </c>
      <c r="D170" s="343" t="s">
        <v>546</v>
      </c>
      <c r="E170" s="343" t="s">
        <v>546</v>
      </c>
      <c r="F170" s="343" t="s">
        <v>546</v>
      </c>
      <c r="G170" s="325" t="s">
        <v>546</v>
      </c>
      <c r="H170" s="325" t="s">
        <v>546</v>
      </c>
      <c r="I170" s="325" t="s">
        <v>546</v>
      </c>
      <c r="J170" s="325" t="s">
        <v>546</v>
      </c>
    </row>
    <row r="171" spans="1:10" x14ac:dyDescent="0.75">
      <c r="A171" s="351" t="s">
        <v>600</v>
      </c>
      <c r="B171" s="325" t="s">
        <v>546</v>
      </c>
      <c r="C171" s="343" t="s">
        <v>575</v>
      </c>
      <c r="D171" s="343" t="s">
        <v>546</v>
      </c>
      <c r="E171" s="343" t="s">
        <v>546</v>
      </c>
      <c r="F171" s="343" t="s">
        <v>546</v>
      </c>
      <c r="G171" s="325" t="s">
        <v>546</v>
      </c>
      <c r="H171" s="325" t="s">
        <v>546</v>
      </c>
      <c r="I171" s="325" t="s">
        <v>546</v>
      </c>
      <c r="J171" s="325" t="s">
        <v>546</v>
      </c>
    </row>
    <row r="172" spans="1:10" x14ac:dyDescent="0.75">
      <c r="A172" s="351" t="s">
        <v>601</v>
      </c>
      <c r="B172" s="325" t="s">
        <v>519</v>
      </c>
      <c r="C172" s="343" t="s">
        <v>575</v>
      </c>
      <c r="D172" s="343" t="s">
        <v>551</v>
      </c>
      <c r="E172" s="343" t="s">
        <v>519</v>
      </c>
      <c r="F172" s="343" t="s">
        <v>519</v>
      </c>
      <c r="G172" s="325" t="s">
        <v>519</v>
      </c>
      <c r="H172" s="325" t="s">
        <v>519</v>
      </c>
      <c r="I172" s="325" t="s">
        <v>519</v>
      </c>
      <c r="J172" s="325" t="s">
        <v>517</v>
      </c>
    </row>
    <row r="173" spans="1:10" x14ac:dyDescent="0.75">
      <c r="A173" s="84" t="s">
        <v>523</v>
      </c>
      <c r="B173" s="343">
        <v>1251984.0918090276</v>
      </c>
      <c r="C173" s="343" t="s">
        <v>575</v>
      </c>
      <c r="D173" s="330" t="s">
        <v>195</v>
      </c>
      <c r="E173" s="330" t="s">
        <v>195</v>
      </c>
      <c r="F173" s="330" t="s">
        <v>195</v>
      </c>
      <c r="G173" s="343">
        <v>68073.138623483959</v>
      </c>
      <c r="H173" s="343">
        <v>2.1517258633080698</v>
      </c>
      <c r="I173" s="343">
        <v>0.27548151682647998</v>
      </c>
      <c r="J173" s="343" t="s">
        <v>581</v>
      </c>
    </row>
    <row r="174" spans="1:10" x14ac:dyDescent="0.75">
      <c r="A174" s="351" t="s">
        <v>576</v>
      </c>
      <c r="B174" s="325">
        <v>28362.611451098666</v>
      </c>
      <c r="C174" s="343" t="s">
        <v>575</v>
      </c>
      <c r="D174" s="343">
        <v>70.885292620820223</v>
      </c>
      <c r="E174" s="343">
        <v>1.80273913825659</v>
      </c>
      <c r="F174" s="343">
        <v>0.36054782765124999</v>
      </c>
      <c r="G174" s="325">
        <v>2010.4920122017552</v>
      </c>
      <c r="H174" s="325">
        <v>5.1130389726060002E-2</v>
      </c>
      <c r="I174" s="325">
        <v>1.0226077945210001E-2</v>
      </c>
      <c r="J174" s="325" t="s">
        <v>517</v>
      </c>
    </row>
    <row r="175" spans="1:10" x14ac:dyDescent="0.75">
      <c r="A175" s="351" t="s">
        <v>577</v>
      </c>
      <c r="B175" s="325">
        <v>116201.87689068279</v>
      </c>
      <c r="C175" s="343" t="s">
        <v>575</v>
      </c>
      <c r="D175" s="343">
        <v>89.645233903118736</v>
      </c>
      <c r="E175" s="343">
        <v>9.5000000000000302</v>
      </c>
      <c r="F175" s="343">
        <v>1.4249999999999701</v>
      </c>
      <c r="G175" s="325">
        <v>10416.944433846667</v>
      </c>
      <c r="H175" s="325">
        <v>1.1039178304614901</v>
      </c>
      <c r="I175" s="325">
        <v>0.16558767456921999</v>
      </c>
      <c r="J175" s="325" t="s">
        <v>517</v>
      </c>
    </row>
    <row r="176" spans="1:10" x14ac:dyDescent="0.75">
      <c r="A176" s="351" t="s">
        <v>578</v>
      </c>
      <c r="B176" s="325">
        <v>1107419.6034672461</v>
      </c>
      <c r="C176" s="343" t="s">
        <v>575</v>
      </c>
      <c r="D176" s="343">
        <v>50.248073994006511</v>
      </c>
      <c r="E176" s="343">
        <v>0.9</v>
      </c>
      <c r="F176" s="343">
        <v>0.09</v>
      </c>
      <c r="G176" s="325">
        <v>55645.702177435531</v>
      </c>
      <c r="H176" s="325">
        <v>0.99667764312051998</v>
      </c>
      <c r="I176" s="325">
        <v>9.9667764312050003E-2</v>
      </c>
      <c r="J176" s="325" t="s">
        <v>517</v>
      </c>
    </row>
    <row r="177" spans="1:10" x14ac:dyDescent="0.75">
      <c r="A177" s="351" t="s">
        <v>599</v>
      </c>
      <c r="B177" s="325" t="s">
        <v>546</v>
      </c>
      <c r="C177" s="343" t="s">
        <v>575</v>
      </c>
      <c r="D177" s="343" t="s">
        <v>546</v>
      </c>
      <c r="E177" s="343" t="s">
        <v>546</v>
      </c>
      <c r="F177" s="343" t="s">
        <v>546</v>
      </c>
      <c r="G177" s="325" t="s">
        <v>546</v>
      </c>
      <c r="H177" s="325" t="s">
        <v>546</v>
      </c>
      <c r="I177" s="325" t="s">
        <v>546</v>
      </c>
      <c r="J177" s="325" t="s">
        <v>546</v>
      </c>
    </row>
    <row r="178" spans="1:10" x14ac:dyDescent="0.75">
      <c r="A178" s="351" t="s">
        <v>600</v>
      </c>
      <c r="B178" s="325" t="s">
        <v>546</v>
      </c>
      <c r="C178" s="343" t="s">
        <v>575</v>
      </c>
      <c r="D178" s="343" t="s">
        <v>546</v>
      </c>
      <c r="E178" s="343" t="s">
        <v>546</v>
      </c>
      <c r="F178" s="343" t="s">
        <v>546</v>
      </c>
      <c r="G178" s="325" t="s">
        <v>546</v>
      </c>
      <c r="H178" s="325" t="s">
        <v>546</v>
      </c>
      <c r="I178" s="325" t="s">
        <v>546</v>
      </c>
      <c r="J178" s="325" t="s">
        <v>546</v>
      </c>
    </row>
    <row r="179" spans="1:10" x14ac:dyDescent="0.75">
      <c r="A179" s="351" t="s">
        <v>601</v>
      </c>
      <c r="B179" s="325" t="s">
        <v>519</v>
      </c>
      <c r="C179" s="343" t="s">
        <v>575</v>
      </c>
      <c r="D179" s="343" t="s">
        <v>551</v>
      </c>
      <c r="E179" s="343" t="s">
        <v>519</v>
      </c>
      <c r="F179" s="343" t="s">
        <v>519</v>
      </c>
      <c r="G179" s="325" t="s">
        <v>519</v>
      </c>
      <c r="H179" s="325" t="s">
        <v>519</v>
      </c>
      <c r="I179" s="325" t="s">
        <v>519</v>
      </c>
      <c r="J179" s="325" t="s">
        <v>517</v>
      </c>
    </row>
    <row r="180" spans="1:10" x14ac:dyDescent="0.75">
      <c r="A180" s="84" t="s">
        <v>524</v>
      </c>
      <c r="B180" s="343">
        <v>622099.46205159929</v>
      </c>
      <c r="C180" s="343" t="s">
        <v>575</v>
      </c>
      <c r="D180" s="330" t="s">
        <v>195</v>
      </c>
      <c r="E180" s="330" t="s">
        <v>195</v>
      </c>
      <c r="F180" s="330" t="s">
        <v>195</v>
      </c>
      <c r="G180" s="343">
        <v>42633.805165146805</v>
      </c>
      <c r="H180" s="343">
        <v>2.8955545920770498</v>
      </c>
      <c r="I180" s="343">
        <v>0.42389215784265999</v>
      </c>
      <c r="J180" s="343" t="s">
        <v>581</v>
      </c>
    </row>
    <row r="181" spans="1:10" x14ac:dyDescent="0.75">
      <c r="A181" s="351" t="s">
        <v>576</v>
      </c>
      <c r="B181" s="325">
        <v>40884.945191305167</v>
      </c>
      <c r="C181" s="343" t="s">
        <v>575</v>
      </c>
      <c r="D181" s="343">
        <v>70.885292620820223</v>
      </c>
      <c r="E181" s="343">
        <v>1.8027391382565601</v>
      </c>
      <c r="F181" s="343">
        <v>0.36054782765136001</v>
      </c>
      <c r="G181" s="325">
        <v>2898.1413036718632</v>
      </c>
      <c r="H181" s="325">
        <v>7.3704890861839997E-2</v>
      </c>
      <c r="I181" s="325">
        <v>1.474097817237E-2</v>
      </c>
      <c r="J181" s="325" t="s">
        <v>517</v>
      </c>
    </row>
    <row r="182" spans="1:10" x14ac:dyDescent="0.75">
      <c r="A182" s="351" t="s">
        <v>577</v>
      </c>
      <c r="B182" s="325">
        <v>267297.28326057491</v>
      </c>
      <c r="C182" s="343" t="s">
        <v>575</v>
      </c>
      <c r="D182" s="343">
        <v>89.645233903118736</v>
      </c>
      <c r="E182" s="343">
        <v>9.4999999999999893</v>
      </c>
      <c r="F182" s="343">
        <v>1.425</v>
      </c>
      <c r="G182" s="325">
        <v>23961.927479562422</v>
      </c>
      <c r="H182" s="325">
        <v>2.53932419097546</v>
      </c>
      <c r="I182" s="325">
        <v>0.38089862864632001</v>
      </c>
      <c r="J182" s="325" t="s">
        <v>517</v>
      </c>
    </row>
    <row r="183" spans="1:10" x14ac:dyDescent="0.75">
      <c r="A183" s="351" t="s">
        <v>578</v>
      </c>
      <c r="B183" s="325">
        <v>313917.23359971924</v>
      </c>
      <c r="C183" s="343" t="s">
        <v>575</v>
      </c>
      <c r="D183" s="343">
        <v>50.248073994006511</v>
      </c>
      <c r="E183" s="343">
        <v>0.90000000000001001</v>
      </c>
      <c r="F183" s="343">
        <v>8.9999999999979999E-2</v>
      </c>
      <c r="G183" s="325">
        <v>15773.73638191252</v>
      </c>
      <c r="H183" s="325">
        <v>0.28252551023974998</v>
      </c>
      <c r="I183" s="325">
        <v>2.825255102397E-2</v>
      </c>
      <c r="J183" s="325" t="s">
        <v>517</v>
      </c>
    </row>
    <row r="184" spans="1:10" x14ac:dyDescent="0.75">
      <c r="A184" s="351" t="s">
        <v>599</v>
      </c>
      <c r="B184" s="325" t="s">
        <v>546</v>
      </c>
      <c r="C184" s="343" t="s">
        <v>575</v>
      </c>
      <c r="D184" s="343" t="s">
        <v>546</v>
      </c>
      <c r="E184" s="343" t="s">
        <v>546</v>
      </c>
      <c r="F184" s="343" t="s">
        <v>546</v>
      </c>
      <c r="G184" s="325" t="s">
        <v>546</v>
      </c>
      <c r="H184" s="325" t="s">
        <v>546</v>
      </c>
      <c r="I184" s="325" t="s">
        <v>546</v>
      </c>
      <c r="J184" s="325" t="s">
        <v>546</v>
      </c>
    </row>
    <row r="185" spans="1:10" x14ac:dyDescent="0.75">
      <c r="A185" s="351" t="s">
        <v>600</v>
      </c>
      <c r="B185" s="325" t="s">
        <v>546</v>
      </c>
      <c r="C185" s="343" t="s">
        <v>575</v>
      </c>
      <c r="D185" s="343" t="s">
        <v>546</v>
      </c>
      <c r="E185" s="343" t="s">
        <v>546</v>
      </c>
      <c r="F185" s="343" t="s">
        <v>546</v>
      </c>
      <c r="G185" s="325" t="s">
        <v>546</v>
      </c>
      <c r="H185" s="325" t="s">
        <v>546</v>
      </c>
      <c r="I185" s="325" t="s">
        <v>546</v>
      </c>
      <c r="J185" s="325" t="s">
        <v>546</v>
      </c>
    </row>
    <row r="186" spans="1:10" x14ac:dyDescent="0.75">
      <c r="A186" s="351" t="s">
        <v>601</v>
      </c>
      <c r="B186" s="325" t="s">
        <v>519</v>
      </c>
      <c r="C186" s="343" t="s">
        <v>575</v>
      </c>
      <c r="D186" s="343" t="s">
        <v>551</v>
      </c>
      <c r="E186" s="343" t="s">
        <v>519</v>
      </c>
      <c r="F186" s="343" t="s">
        <v>519</v>
      </c>
      <c r="G186" s="325" t="s">
        <v>519</v>
      </c>
      <c r="H186" s="325" t="s">
        <v>519</v>
      </c>
      <c r="I186" s="325" t="s">
        <v>519</v>
      </c>
      <c r="J186" s="325" t="s">
        <v>517</v>
      </c>
    </row>
    <row r="187" spans="1:10" x14ac:dyDescent="0.75">
      <c r="A187" s="84" t="s">
        <v>525</v>
      </c>
      <c r="B187" s="343">
        <v>489761.38855571469</v>
      </c>
      <c r="C187" s="343" t="s">
        <v>575</v>
      </c>
      <c r="D187" s="330" t="s">
        <v>195</v>
      </c>
      <c r="E187" s="330" t="s">
        <v>195</v>
      </c>
      <c r="F187" s="330" t="s">
        <v>195</v>
      </c>
      <c r="G187" s="343">
        <v>32685.4901927684</v>
      </c>
      <c r="H187" s="343">
        <v>2.16834444582144</v>
      </c>
      <c r="I187" s="343">
        <v>0.31353116092703998</v>
      </c>
      <c r="J187" s="343" t="s">
        <v>581</v>
      </c>
    </row>
    <row r="188" spans="1:10" x14ac:dyDescent="0.75">
      <c r="A188" s="351" t="s">
        <v>576</v>
      </c>
      <c r="B188" s="325">
        <v>9808.8338456088659</v>
      </c>
      <c r="C188" s="343" t="s">
        <v>575</v>
      </c>
      <c r="D188" s="343">
        <v>70.885292620820209</v>
      </c>
      <c r="E188" s="343">
        <v>1.80273913825608</v>
      </c>
      <c r="F188" s="343">
        <v>0.36054782765162002</v>
      </c>
      <c r="G188" s="325">
        <v>695.30205741498969</v>
      </c>
      <c r="H188" s="325">
        <v>1.768276867413E-2</v>
      </c>
      <c r="I188" s="325">
        <v>3.5365537348299998E-3</v>
      </c>
      <c r="J188" s="325" t="s">
        <v>517</v>
      </c>
    </row>
    <row r="189" spans="1:10" x14ac:dyDescent="0.75">
      <c r="A189" s="351" t="s">
        <v>577</v>
      </c>
      <c r="B189" s="325">
        <v>199849.34626839636</v>
      </c>
      <c r="C189" s="343" t="s">
        <v>575</v>
      </c>
      <c r="D189" s="343">
        <v>89.645233903118736</v>
      </c>
      <c r="E189" s="343">
        <v>9.5000000000000195</v>
      </c>
      <c r="F189" s="343">
        <v>1.4249999999999801</v>
      </c>
      <c r="G189" s="325">
        <v>17915.541391615763</v>
      </c>
      <c r="H189" s="325">
        <v>1.89856878954977</v>
      </c>
      <c r="I189" s="325">
        <v>0.28478531843246002</v>
      </c>
      <c r="J189" s="325" t="s">
        <v>517</v>
      </c>
    </row>
    <row r="190" spans="1:10" x14ac:dyDescent="0.75">
      <c r="A190" s="351" t="s">
        <v>578</v>
      </c>
      <c r="B190" s="325">
        <v>280103.20844170946</v>
      </c>
      <c r="C190" s="343" t="s">
        <v>575</v>
      </c>
      <c r="D190" s="343">
        <v>50.248073994006511</v>
      </c>
      <c r="E190" s="343">
        <v>0.90000000000001001</v>
      </c>
      <c r="F190" s="343">
        <v>8.9999999999990005E-2</v>
      </c>
      <c r="G190" s="325">
        <v>14074.646743737647</v>
      </c>
      <c r="H190" s="325">
        <v>0.25209288759754001</v>
      </c>
      <c r="I190" s="325">
        <v>2.5209288759749999E-2</v>
      </c>
      <c r="J190" s="325" t="s">
        <v>517</v>
      </c>
    </row>
    <row r="191" spans="1:10" x14ac:dyDescent="0.75">
      <c r="A191" s="351" t="s">
        <v>599</v>
      </c>
      <c r="B191" s="325" t="s">
        <v>546</v>
      </c>
      <c r="C191" s="343" t="s">
        <v>575</v>
      </c>
      <c r="D191" s="343" t="s">
        <v>546</v>
      </c>
      <c r="E191" s="343" t="s">
        <v>546</v>
      </c>
      <c r="F191" s="343" t="s">
        <v>546</v>
      </c>
      <c r="G191" s="325" t="s">
        <v>546</v>
      </c>
      <c r="H191" s="325" t="s">
        <v>546</v>
      </c>
      <c r="I191" s="325" t="s">
        <v>546</v>
      </c>
      <c r="J191" s="325" t="s">
        <v>546</v>
      </c>
    </row>
    <row r="192" spans="1:10" x14ac:dyDescent="0.75">
      <c r="A192" s="351" t="s">
        <v>600</v>
      </c>
      <c r="B192" s="325" t="s">
        <v>546</v>
      </c>
      <c r="C192" s="343" t="s">
        <v>575</v>
      </c>
      <c r="D192" s="343" t="s">
        <v>546</v>
      </c>
      <c r="E192" s="343" t="s">
        <v>546</v>
      </c>
      <c r="F192" s="343" t="s">
        <v>546</v>
      </c>
      <c r="G192" s="325" t="s">
        <v>546</v>
      </c>
      <c r="H192" s="325" t="s">
        <v>546</v>
      </c>
      <c r="I192" s="325" t="s">
        <v>546</v>
      </c>
      <c r="J192" s="325" t="s">
        <v>546</v>
      </c>
    </row>
    <row r="193" spans="1:10" x14ac:dyDescent="0.75">
      <c r="A193" s="351" t="s">
        <v>601</v>
      </c>
      <c r="B193" s="325" t="s">
        <v>519</v>
      </c>
      <c r="C193" s="343" t="s">
        <v>575</v>
      </c>
      <c r="D193" s="343" t="s">
        <v>551</v>
      </c>
      <c r="E193" s="343" t="s">
        <v>519</v>
      </c>
      <c r="F193" s="343" t="s">
        <v>519</v>
      </c>
      <c r="G193" s="325" t="s">
        <v>519</v>
      </c>
      <c r="H193" s="325" t="s">
        <v>519</v>
      </c>
      <c r="I193" s="325" t="s">
        <v>519</v>
      </c>
      <c r="J193" s="325" t="s">
        <v>517</v>
      </c>
    </row>
    <row r="194" spans="1:10" x14ac:dyDescent="0.75">
      <c r="A194" s="84" t="s">
        <v>526</v>
      </c>
      <c r="B194" s="343">
        <v>572093.18032675609</v>
      </c>
      <c r="C194" s="343" t="s">
        <v>575</v>
      </c>
      <c r="D194" s="330" t="s">
        <v>195</v>
      </c>
      <c r="E194" s="330" t="s">
        <v>195</v>
      </c>
      <c r="F194" s="330" t="s">
        <v>195</v>
      </c>
      <c r="G194" s="343">
        <v>39511.014394589867</v>
      </c>
      <c r="H194" s="343">
        <v>2.8015978527018199</v>
      </c>
      <c r="I194" s="343">
        <v>0.40874362170021</v>
      </c>
      <c r="J194" s="343" t="s">
        <v>581</v>
      </c>
    </row>
    <row r="195" spans="1:10" x14ac:dyDescent="0.75">
      <c r="A195" s="351" t="s">
        <v>576</v>
      </c>
      <c r="B195" s="325">
        <v>17504.139709891442</v>
      </c>
      <c r="C195" s="343" t="s">
        <v>575</v>
      </c>
      <c r="D195" s="343">
        <v>70.885292620820223</v>
      </c>
      <c r="E195" s="343">
        <v>1.8027391382564399</v>
      </c>
      <c r="F195" s="343">
        <v>0.36054782765151999</v>
      </c>
      <c r="G195" s="325">
        <v>1240.786065411374</v>
      </c>
      <c r="H195" s="325">
        <v>3.1555397736530003E-2</v>
      </c>
      <c r="I195" s="325">
        <v>6.3110795473100001E-3</v>
      </c>
      <c r="J195" s="325" t="s">
        <v>517</v>
      </c>
    </row>
    <row r="196" spans="1:10" x14ac:dyDescent="0.75">
      <c r="A196" s="351" t="s">
        <v>577</v>
      </c>
      <c r="B196" s="325">
        <v>264059.57190815231</v>
      </c>
      <c r="C196" s="343" t="s">
        <v>575</v>
      </c>
      <c r="D196" s="343">
        <v>89.645233903118736</v>
      </c>
      <c r="E196" s="343">
        <v>9.5000000000000107</v>
      </c>
      <c r="F196" s="343">
        <v>1.42500000000001</v>
      </c>
      <c r="G196" s="325">
        <v>23671.682088063717</v>
      </c>
      <c r="H196" s="325">
        <v>2.5085659331274499</v>
      </c>
      <c r="I196" s="325">
        <v>0.37628488996912002</v>
      </c>
      <c r="J196" s="325" t="s">
        <v>517</v>
      </c>
    </row>
    <row r="197" spans="1:10" x14ac:dyDescent="0.75">
      <c r="A197" s="351" t="s">
        <v>578</v>
      </c>
      <c r="B197" s="325">
        <v>290529.46870871232</v>
      </c>
      <c r="C197" s="343" t="s">
        <v>575</v>
      </c>
      <c r="D197" s="343">
        <v>50.248073994006511</v>
      </c>
      <c r="E197" s="343">
        <v>0.9</v>
      </c>
      <c r="F197" s="343">
        <v>8.9999999999990005E-2</v>
      </c>
      <c r="G197" s="325">
        <v>14598.546241114776</v>
      </c>
      <c r="H197" s="325">
        <v>0.26147652183783998</v>
      </c>
      <c r="I197" s="325">
        <v>2.6147652183779999E-2</v>
      </c>
      <c r="J197" s="325" t="s">
        <v>517</v>
      </c>
    </row>
    <row r="198" spans="1:10" x14ac:dyDescent="0.75">
      <c r="A198" s="351" t="s">
        <v>599</v>
      </c>
      <c r="B198" s="325" t="s">
        <v>546</v>
      </c>
      <c r="C198" s="343" t="s">
        <v>575</v>
      </c>
      <c r="D198" s="343" t="s">
        <v>546</v>
      </c>
      <c r="E198" s="343" t="s">
        <v>546</v>
      </c>
      <c r="F198" s="343" t="s">
        <v>546</v>
      </c>
      <c r="G198" s="325" t="s">
        <v>546</v>
      </c>
      <c r="H198" s="325" t="s">
        <v>546</v>
      </c>
      <c r="I198" s="325" t="s">
        <v>546</v>
      </c>
      <c r="J198" s="325" t="s">
        <v>546</v>
      </c>
    </row>
    <row r="199" spans="1:10" x14ac:dyDescent="0.75">
      <c r="A199" s="352" t="s">
        <v>600</v>
      </c>
      <c r="B199" s="325" t="s">
        <v>546</v>
      </c>
      <c r="C199" s="343" t="s">
        <v>575</v>
      </c>
      <c r="D199" s="343" t="s">
        <v>546</v>
      </c>
      <c r="E199" s="343" t="s">
        <v>546</v>
      </c>
      <c r="F199" s="343" t="s">
        <v>546</v>
      </c>
      <c r="G199" s="325" t="s">
        <v>546</v>
      </c>
      <c r="H199" s="325" t="s">
        <v>546</v>
      </c>
      <c r="I199" s="325" t="s">
        <v>546</v>
      </c>
      <c r="J199" s="325" t="s">
        <v>546</v>
      </c>
    </row>
    <row r="200" spans="1:10" x14ac:dyDescent="0.75">
      <c r="A200" s="351" t="s">
        <v>601</v>
      </c>
      <c r="B200" s="325" t="s">
        <v>519</v>
      </c>
      <c r="C200" s="343" t="s">
        <v>575</v>
      </c>
      <c r="D200" s="343" t="s">
        <v>551</v>
      </c>
      <c r="E200" s="343" t="s">
        <v>519</v>
      </c>
      <c r="F200" s="343" t="s">
        <v>519</v>
      </c>
      <c r="G200" s="325" t="s">
        <v>519</v>
      </c>
      <c r="H200" s="325" t="s">
        <v>519</v>
      </c>
      <c r="I200" s="325" t="s">
        <v>519</v>
      </c>
      <c r="J200" s="325" t="s">
        <v>517</v>
      </c>
    </row>
    <row r="201" spans="1:10" x14ac:dyDescent="0.75">
      <c r="A201" s="84" t="s">
        <v>602</v>
      </c>
      <c r="B201" s="343">
        <v>9525772.2990545202</v>
      </c>
      <c r="C201" s="343" t="s">
        <v>575</v>
      </c>
      <c r="D201" s="330" t="s">
        <v>195</v>
      </c>
      <c r="E201" s="330" t="s">
        <v>195</v>
      </c>
      <c r="F201" s="330" t="s">
        <v>195</v>
      </c>
      <c r="G201" s="343">
        <v>511312.45181160542</v>
      </c>
      <c r="H201" s="343">
        <v>55.62453515407163</v>
      </c>
      <c r="I201" s="343">
        <v>7.9494333871288001</v>
      </c>
      <c r="J201" s="343" t="s">
        <v>581</v>
      </c>
    </row>
    <row r="202" spans="1:10" x14ac:dyDescent="0.75">
      <c r="A202" s="347" t="s">
        <v>603</v>
      </c>
      <c r="B202" s="343">
        <v>9525772.2990545202</v>
      </c>
      <c r="C202" s="343" t="s">
        <v>575</v>
      </c>
      <c r="D202" s="330" t="s">
        <v>195</v>
      </c>
      <c r="E202" s="330" t="s">
        <v>195</v>
      </c>
      <c r="F202" s="330" t="s">
        <v>195</v>
      </c>
      <c r="G202" s="343">
        <v>511312.45181160542</v>
      </c>
      <c r="H202" s="343">
        <v>55.62453515407163</v>
      </c>
      <c r="I202" s="343">
        <v>7.9494333871288001</v>
      </c>
      <c r="J202" s="343" t="s">
        <v>581</v>
      </c>
    </row>
    <row r="203" spans="1:10" x14ac:dyDescent="0.75">
      <c r="A203" s="348" t="s">
        <v>604</v>
      </c>
      <c r="B203" s="343">
        <v>9525772.2990545202</v>
      </c>
      <c r="C203" s="343" t="s">
        <v>575</v>
      </c>
      <c r="D203" s="330" t="s">
        <v>195</v>
      </c>
      <c r="E203" s="330" t="s">
        <v>195</v>
      </c>
      <c r="F203" s="330" t="s">
        <v>195</v>
      </c>
      <c r="G203" s="343">
        <v>511312.45181160542</v>
      </c>
      <c r="H203" s="343">
        <v>55.62453515407163</v>
      </c>
      <c r="I203" s="343">
        <v>7.9494333871288001</v>
      </c>
      <c r="J203" s="343" t="s">
        <v>581</v>
      </c>
    </row>
    <row r="204" spans="1:10" x14ac:dyDescent="0.75">
      <c r="A204" s="353" t="s">
        <v>586</v>
      </c>
      <c r="B204" s="325">
        <v>4729665.5512366947</v>
      </c>
      <c r="C204" s="343" t="s">
        <v>575</v>
      </c>
      <c r="D204" s="343">
        <v>70.885292620820223</v>
      </c>
      <c r="E204" s="343">
        <v>1.8027391382564999</v>
      </c>
      <c r="F204" s="343">
        <v>0.3605478276513</v>
      </c>
      <c r="G204" s="325">
        <v>335263.72659802606</v>
      </c>
      <c r="H204" s="325">
        <v>8.5263532000779101</v>
      </c>
      <c r="I204" s="325">
        <v>1.7052706400155799</v>
      </c>
      <c r="J204" s="325" t="s">
        <v>517</v>
      </c>
    </row>
    <row r="205" spans="1:10" x14ac:dyDescent="0.75">
      <c r="A205" s="353" t="s">
        <v>587</v>
      </c>
      <c r="B205" s="325">
        <v>328115.56133154966</v>
      </c>
      <c r="C205" s="343" t="s">
        <v>575</v>
      </c>
      <c r="D205" s="343">
        <v>89.645233903118665</v>
      </c>
      <c r="E205" s="343">
        <v>9.4999999999999893</v>
      </c>
      <c r="F205" s="343">
        <v>1.42500000000001</v>
      </c>
      <c r="G205" s="325">
        <v>29413.996242819849</v>
      </c>
      <c r="H205" s="325">
        <v>3.1170978326497201</v>
      </c>
      <c r="I205" s="325">
        <v>0.46756467489746001</v>
      </c>
      <c r="J205" s="325" t="s">
        <v>517</v>
      </c>
    </row>
    <row r="206" spans="1:10" x14ac:dyDescent="0.75">
      <c r="A206" s="353" t="s">
        <v>588</v>
      </c>
      <c r="B206" s="325">
        <v>2918215.9098923812</v>
      </c>
      <c r="C206" s="343" t="s">
        <v>575</v>
      </c>
      <c r="D206" s="343">
        <v>50.248073994006539</v>
      </c>
      <c r="E206" s="343">
        <v>0.9</v>
      </c>
      <c r="F206" s="343">
        <v>0.09</v>
      </c>
      <c r="G206" s="325">
        <v>146634.72897075949</v>
      </c>
      <c r="H206" s="325">
        <v>2.6263943189031398</v>
      </c>
      <c r="I206" s="325">
        <v>0.26263943189031003</v>
      </c>
      <c r="J206" s="325" t="s">
        <v>517</v>
      </c>
    </row>
    <row r="207" spans="1:10" x14ac:dyDescent="0.75">
      <c r="A207" s="353" t="s">
        <v>589</v>
      </c>
      <c r="B207" s="325" t="s">
        <v>546</v>
      </c>
      <c r="C207" s="343" t="s">
        <v>575</v>
      </c>
      <c r="D207" s="343" t="s">
        <v>546</v>
      </c>
      <c r="E207" s="343" t="s">
        <v>546</v>
      </c>
      <c r="F207" s="343" t="s">
        <v>546</v>
      </c>
      <c r="G207" s="325" t="s">
        <v>546</v>
      </c>
      <c r="H207" s="325" t="s">
        <v>546</v>
      </c>
      <c r="I207" s="325" t="s">
        <v>546</v>
      </c>
      <c r="J207" s="325" t="s">
        <v>546</v>
      </c>
    </row>
    <row r="208" spans="1:10" x14ac:dyDescent="0.75">
      <c r="A208" s="353" t="s">
        <v>590</v>
      </c>
      <c r="B208" s="325" t="s">
        <v>546</v>
      </c>
      <c r="C208" s="343" t="s">
        <v>575</v>
      </c>
      <c r="D208" s="343" t="s">
        <v>546</v>
      </c>
      <c r="E208" s="343" t="s">
        <v>546</v>
      </c>
      <c r="F208" s="343" t="s">
        <v>546</v>
      </c>
      <c r="G208" s="325" t="s">
        <v>546</v>
      </c>
      <c r="H208" s="325" t="s">
        <v>546</v>
      </c>
      <c r="I208" s="325" t="s">
        <v>546</v>
      </c>
      <c r="J208" s="325" t="s">
        <v>546</v>
      </c>
    </row>
    <row r="209" spans="1:10" x14ac:dyDescent="0.75">
      <c r="A209" s="353" t="s">
        <v>97</v>
      </c>
      <c r="B209" s="325">
        <v>1549775.2765938945</v>
      </c>
      <c r="C209" s="343" t="s">
        <v>575</v>
      </c>
      <c r="D209" s="343">
        <v>88.686898270265601</v>
      </c>
      <c r="E209" s="343">
        <v>26.684313801501879</v>
      </c>
      <c r="F209" s="343">
        <v>3.5579085068669198</v>
      </c>
      <c r="G209" s="325">
        <v>137444.76229705545</v>
      </c>
      <c r="H209" s="325">
        <v>41.354689802440859</v>
      </c>
      <c r="I209" s="325">
        <v>5.5139586403254501</v>
      </c>
      <c r="J209" s="325" t="s">
        <v>517</v>
      </c>
    </row>
    <row r="210" spans="1:10" x14ac:dyDescent="0.75">
      <c r="A210" s="354" t="s">
        <v>605</v>
      </c>
      <c r="B210" s="343">
        <v>27380929.070997577</v>
      </c>
      <c r="C210" s="343" t="s">
        <v>575</v>
      </c>
      <c r="D210" s="330" t="s">
        <v>195</v>
      </c>
      <c r="E210" s="330" t="s">
        <v>195</v>
      </c>
      <c r="F210" s="330" t="s">
        <v>195</v>
      </c>
      <c r="G210" s="343">
        <v>1828547.5056527506</v>
      </c>
      <c r="H210" s="343">
        <v>382.79860804422441</v>
      </c>
      <c r="I210" s="343">
        <v>124.45346640051022</v>
      </c>
    </row>
    <row r="211" spans="1:10" x14ac:dyDescent="0.75">
      <c r="A211" s="344" t="s">
        <v>576</v>
      </c>
      <c r="B211" s="343">
        <v>26377297.642433621</v>
      </c>
      <c r="C211" s="343" t="s">
        <v>575</v>
      </c>
      <c r="D211" s="343">
        <v>68.068822253188799</v>
      </c>
      <c r="E211" s="343">
        <v>9.9034811829129694</v>
      </c>
      <c r="F211" s="343">
        <v>4.71245201077007</v>
      </c>
      <c r="G211" s="343">
        <v>1795471.5847422702</v>
      </c>
      <c r="H211" s="343">
        <v>261.22707085793598</v>
      </c>
      <c r="I211" s="343">
        <v>124.30174931376699</v>
      </c>
    </row>
    <row r="212" spans="1:10" x14ac:dyDescent="0.75">
      <c r="A212" s="344" t="s">
        <v>577</v>
      </c>
      <c r="B212" s="343" t="s">
        <v>546</v>
      </c>
      <c r="C212" s="343" t="s">
        <v>575</v>
      </c>
      <c r="D212" s="343" t="s">
        <v>546</v>
      </c>
      <c r="E212" s="343" t="s">
        <v>546</v>
      </c>
      <c r="F212" s="343" t="s">
        <v>546</v>
      </c>
      <c r="G212" s="343" t="s">
        <v>546</v>
      </c>
      <c r="H212" s="343" t="s">
        <v>546</v>
      </c>
      <c r="I212" s="343" t="s">
        <v>546</v>
      </c>
    </row>
    <row r="213" spans="1:10" x14ac:dyDescent="0.75">
      <c r="A213" s="344" t="s">
        <v>578</v>
      </c>
      <c r="B213" s="343">
        <v>658252.51161717589</v>
      </c>
      <c r="C213" s="343" t="s">
        <v>575</v>
      </c>
      <c r="D213" s="343">
        <v>50.248073994006511</v>
      </c>
      <c r="E213" s="343">
        <v>184.68099587458195</v>
      </c>
      <c r="F213" s="343">
        <v>0.2228129930062</v>
      </c>
      <c r="G213" s="343">
        <v>33075.920910480483</v>
      </c>
      <c r="H213" s="343">
        <v>121.56672938240486</v>
      </c>
      <c r="I213" s="343">
        <v>0.14666721226727</v>
      </c>
    </row>
    <row r="214" spans="1:10" x14ac:dyDescent="0.75">
      <c r="A214" s="344" t="s">
        <v>579</v>
      </c>
      <c r="B214" s="343" t="s">
        <v>596</v>
      </c>
      <c r="C214" s="343" t="s">
        <v>575</v>
      </c>
      <c r="D214" s="343" t="s">
        <v>596</v>
      </c>
      <c r="E214" s="343" t="s">
        <v>3342</v>
      </c>
      <c r="F214" s="343" t="s">
        <v>3342</v>
      </c>
      <c r="G214" s="343" t="s">
        <v>596</v>
      </c>
      <c r="H214" s="343" t="s">
        <v>3342</v>
      </c>
      <c r="I214" s="343" t="s">
        <v>3342</v>
      </c>
    </row>
    <row r="215" spans="1:10" x14ac:dyDescent="0.75">
      <c r="A215" s="344" t="s">
        <v>582</v>
      </c>
      <c r="B215" s="343">
        <v>345378.91694677953</v>
      </c>
      <c r="C215" s="343" t="s">
        <v>575</v>
      </c>
      <c r="D215" s="343">
        <v>65.065035461653977</v>
      </c>
      <c r="E215" s="343">
        <v>1.39203745442E-2</v>
      </c>
      <c r="F215" s="343">
        <v>1.46212586472E-2</v>
      </c>
      <c r="G215" s="343">
        <v>22472.091478849856</v>
      </c>
      <c r="H215" s="343">
        <v>4.8078038835700004E-3</v>
      </c>
      <c r="I215" s="343">
        <v>5.0498744759699997E-3</v>
      </c>
    </row>
    <row r="216" spans="1:10" x14ac:dyDescent="0.75">
      <c r="A216" s="355" t="s">
        <v>606</v>
      </c>
      <c r="B216" s="343">
        <v>2520593.7655260009</v>
      </c>
      <c r="C216" s="343" t="s">
        <v>575</v>
      </c>
      <c r="D216" s="330" t="s">
        <v>195</v>
      </c>
      <c r="E216" s="330" t="s">
        <v>195</v>
      </c>
      <c r="F216" s="330" t="s">
        <v>195</v>
      </c>
      <c r="G216" s="343">
        <v>171223.03700227189</v>
      </c>
      <c r="H216" s="343">
        <v>2.0771880881664</v>
      </c>
      <c r="I216" s="343">
        <v>5.2994341437007098</v>
      </c>
    </row>
    <row r="217" spans="1:10" x14ac:dyDescent="0.75">
      <c r="A217" s="344" t="s">
        <v>607</v>
      </c>
      <c r="B217" s="325">
        <v>37296.193325856322</v>
      </c>
      <c r="C217" s="343" t="s">
        <v>575</v>
      </c>
      <c r="D217" s="343">
        <v>65.528560814054615</v>
      </c>
      <c r="E217" s="343">
        <v>55.694372613795643</v>
      </c>
      <c r="F217" s="343">
        <v>0.84385413051206004</v>
      </c>
      <c r="G217" s="325">
        <v>2443.9658724861142</v>
      </c>
      <c r="H217" s="325">
        <v>2.0771880881664</v>
      </c>
      <c r="I217" s="325">
        <v>3.1472546790399999E-2</v>
      </c>
    </row>
    <row r="218" spans="1:10" x14ac:dyDescent="0.75">
      <c r="A218" s="344" t="s">
        <v>608</v>
      </c>
      <c r="B218" s="325">
        <v>2483297.5722001446</v>
      </c>
      <c r="C218" s="343" t="s">
        <v>575</v>
      </c>
      <c r="D218" s="343">
        <v>67.965705366615154</v>
      </c>
      <c r="E218" s="343" t="s">
        <v>546</v>
      </c>
      <c r="F218" s="343">
        <v>2.1213573660618601</v>
      </c>
      <c r="G218" s="325">
        <v>168779.07112978576</v>
      </c>
      <c r="H218" s="325" t="s">
        <v>546</v>
      </c>
      <c r="I218" s="325">
        <v>5.2679615969103102</v>
      </c>
    </row>
    <row r="219" spans="1:10" x14ac:dyDescent="0.75">
      <c r="A219" s="344" t="s">
        <v>97</v>
      </c>
      <c r="B219" s="325" t="s">
        <v>546</v>
      </c>
      <c r="C219" s="343" t="s">
        <v>575</v>
      </c>
      <c r="D219" s="343" t="s">
        <v>546</v>
      </c>
      <c r="E219" s="343" t="s">
        <v>546</v>
      </c>
      <c r="F219" s="343" t="s">
        <v>546</v>
      </c>
      <c r="G219" s="325" t="s">
        <v>546</v>
      </c>
      <c r="H219" s="325" t="s">
        <v>546</v>
      </c>
      <c r="I219" s="325" t="s">
        <v>546</v>
      </c>
    </row>
    <row r="220" spans="1:10" x14ac:dyDescent="0.75">
      <c r="A220" s="85" t="s">
        <v>609</v>
      </c>
      <c r="B220" s="343">
        <v>23019933.091560528</v>
      </c>
      <c r="C220" s="343" t="s">
        <v>575</v>
      </c>
      <c r="D220" s="330" t="s">
        <v>195</v>
      </c>
      <c r="E220" s="330" t="s">
        <v>195</v>
      </c>
      <c r="F220" s="330" t="s">
        <v>195</v>
      </c>
      <c r="G220" s="343">
        <v>1541393.9638842882</v>
      </c>
      <c r="H220" s="343">
        <v>96.270134794355883</v>
      </c>
      <c r="I220" s="343">
        <v>107.92526854501631</v>
      </c>
    </row>
    <row r="221" spans="1:10" x14ac:dyDescent="0.75">
      <c r="A221" s="344" t="s">
        <v>610</v>
      </c>
      <c r="B221" s="343">
        <v>16921811.292189937</v>
      </c>
      <c r="C221" s="343" t="s">
        <v>575</v>
      </c>
      <c r="D221" s="343">
        <v>67.295257514422005</v>
      </c>
      <c r="E221" s="343">
        <v>5.1084749541971002</v>
      </c>
      <c r="F221" s="343">
        <v>6.3145397954923403</v>
      </c>
      <c r="G221" s="343">
        <v>1138757.6485183758</v>
      </c>
      <c r="H221" s="343">
        <v>86.444649165802019</v>
      </c>
      <c r="I221" s="343">
        <v>106.85345081634493</v>
      </c>
    </row>
    <row r="222" spans="1:10" x14ac:dyDescent="0.75">
      <c r="A222" s="344" t="s">
        <v>611</v>
      </c>
      <c r="B222" s="343">
        <v>5709315.2607636722</v>
      </c>
      <c r="C222" s="343" t="s">
        <v>575</v>
      </c>
      <c r="D222" s="343">
        <v>70.097394827971897</v>
      </c>
      <c r="E222" s="343">
        <v>0.18488760139145</v>
      </c>
      <c r="F222" s="343">
        <v>0.18175815724357</v>
      </c>
      <c r="G222" s="343">
        <v>400208.12603111647</v>
      </c>
      <c r="H222" s="343">
        <v>1.05558160415021</v>
      </c>
      <c r="I222" s="343">
        <v>1.03771462091897</v>
      </c>
    </row>
    <row r="223" spans="1:10" x14ac:dyDescent="0.75">
      <c r="A223" s="344" t="s">
        <v>612</v>
      </c>
      <c r="B223" s="343">
        <v>29789.5019987257</v>
      </c>
      <c r="C223" s="343" t="s">
        <v>575</v>
      </c>
      <c r="D223" s="343">
        <v>58.50719119052814</v>
      </c>
      <c r="E223" s="343">
        <v>0.36099554498696002</v>
      </c>
      <c r="F223" s="343">
        <v>0.75475590689572003</v>
      </c>
      <c r="G223" s="343">
        <v>1742.9000889100646</v>
      </c>
      <c r="H223" s="343">
        <v>1.075387750892E-2</v>
      </c>
      <c r="I223" s="343">
        <v>2.248380259702E-2</v>
      </c>
    </row>
    <row r="224" spans="1:10" x14ac:dyDescent="0.75">
      <c r="A224" s="344" t="s">
        <v>613</v>
      </c>
      <c r="B224" s="343" t="s">
        <v>596</v>
      </c>
      <c r="C224" s="343" t="s">
        <v>575</v>
      </c>
      <c r="D224" s="330" t="s">
        <v>195</v>
      </c>
      <c r="E224" s="330" t="s">
        <v>195</v>
      </c>
      <c r="F224" s="330" t="s">
        <v>195</v>
      </c>
      <c r="G224" s="343" t="s">
        <v>596</v>
      </c>
      <c r="H224" s="343">
        <v>1.1155517503383201</v>
      </c>
      <c r="I224" s="343">
        <v>1.5879024829000001E-4</v>
      </c>
    </row>
    <row r="225" spans="1:9" x14ac:dyDescent="0.75">
      <c r="A225" s="344" t="s">
        <v>578</v>
      </c>
      <c r="B225" s="343">
        <v>13638.11966141349</v>
      </c>
      <c r="C225" s="343" t="s">
        <v>575</v>
      </c>
      <c r="D225" s="343">
        <v>50.248073994006518</v>
      </c>
      <c r="E225" s="343">
        <v>560.10584906989629</v>
      </c>
      <c r="F225" s="343">
        <v>0.47005310044812998</v>
      </c>
      <c r="G225" s="343">
        <v>685.28924588582026</v>
      </c>
      <c r="H225" s="343">
        <v>7.6387905926728497</v>
      </c>
      <c r="I225" s="343">
        <v>6.4106404311300002E-3</v>
      </c>
    </row>
    <row r="226" spans="1:9" x14ac:dyDescent="0.75">
      <c r="A226" s="344" t="s">
        <v>582</v>
      </c>
      <c r="B226" s="343">
        <v>345378.91694677953</v>
      </c>
      <c r="C226" s="343" t="s">
        <v>575</v>
      </c>
      <c r="D226" s="343">
        <v>65.065035461653977</v>
      </c>
      <c r="E226" s="343">
        <v>1.39203745442E-2</v>
      </c>
      <c r="F226" s="343">
        <v>1.46212586472E-2</v>
      </c>
      <c r="G226" s="343">
        <v>22472.091478849856</v>
      </c>
      <c r="H226" s="343">
        <v>4.8078038835700004E-3</v>
      </c>
      <c r="I226" s="343">
        <v>5.0498744759699997E-3</v>
      </c>
    </row>
    <row r="227" spans="1:9" x14ac:dyDescent="0.75">
      <c r="A227" s="344" t="s">
        <v>614</v>
      </c>
      <c r="B227" s="343" t="s">
        <v>596</v>
      </c>
      <c r="C227" s="343" t="s">
        <v>575</v>
      </c>
      <c r="D227" s="330" t="s">
        <v>195</v>
      </c>
      <c r="E227" s="330" t="s">
        <v>195</v>
      </c>
      <c r="F227" s="330" t="s">
        <v>195</v>
      </c>
      <c r="G227" s="343" t="s">
        <v>596</v>
      </c>
      <c r="H227" s="343" t="s">
        <v>3342</v>
      </c>
      <c r="I227" s="343" t="s">
        <v>3342</v>
      </c>
    </row>
    <row r="228" spans="1:9" x14ac:dyDescent="0.75">
      <c r="A228" s="356" t="s">
        <v>615</v>
      </c>
      <c r="B228" s="343">
        <v>9895247.3702209964</v>
      </c>
      <c r="C228" s="343" t="s">
        <v>575</v>
      </c>
      <c r="D228" s="330" t="s">
        <v>195</v>
      </c>
      <c r="E228" s="330" t="s">
        <v>195</v>
      </c>
      <c r="F228" s="330" t="s">
        <v>195</v>
      </c>
      <c r="G228" s="343">
        <v>642823.95340102573</v>
      </c>
      <c r="H228" s="343">
        <v>50.343822771480582</v>
      </c>
      <c r="I228" s="343">
        <v>58.025893025180771</v>
      </c>
    </row>
    <row r="229" spans="1:9" x14ac:dyDescent="0.75">
      <c r="A229" s="344" t="s">
        <v>610</v>
      </c>
      <c r="B229" s="325">
        <v>9488919.231847588</v>
      </c>
      <c r="C229" s="343" t="s">
        <v>575</v>
      </c>
      <c r="D229" s="343">
        <v>67.295257514422005</v>
      </c>
      <c r="E229" s="343">
        <v>5.3042668218372304</v>
      </c>
      <c r="F229" s="343">
        <v>6.1142025353863501</v>
      </c>
      <c r="G229" s="325">
        <v>638559.26324073481</v>
      </c>
      <c r="H229" s="325">
        <v>50.331759456582397</v>
      </c>
      <c r="I229" s="325">
        <v>58.017174025438798</v>
      </c>
    </row>
    <row r="230" spans="1:9" x14ac:dyDescent="0.75">
      <c r="A230" s="344" t="s">
        <v>611</v>
      </c>
      <c r="B230" s="325">
        <v>60503.067046264565</v>
      </c>
      <c r="C230" s="343" t="s">
        <v>575</v>
      </c>
      <c r="D230" s="343">
        <v>70.097394827971897</v>
      </c>
      <c r="E230" s="343">
        <v>5.0597952880620002E-2</v>
      </c>
      <c r="F230" s="343">
        <v>0.11121541425701</v>
      </c>
      <c r="G230" s="325">
        <v>4241.107379045262</v>
      </c>
      <c r="H230" s="325">
        <v>3.0613313355399999E-3</v>
      </c>
      <c r="I230" s="325">
        <v>6.7288736653700002E-3</v>
      </c>
    </row>
    <row r="231" spans="1:9" x14ac:dyDescent="0.75">
      <c r="A231" s="344" t="s">
        <v>612</v>
      </c>
      <c r="B231" s="325">
        <v>140.98152388821543</v>
      </c>
      <c r="C231" s="343" t="s">
        <v>575</v>
      </c>
      <c r="D231" s="343">
        <v>58.50719119052814</v>
      </c>
      <c r="E231" s="343">
        <v>0.35312565588008998</v>
      </c>
      <c r="F231" s="343">
        <v>0.42764119791897998</v>
      </c>
      <c r="G231" s="325">
        <v>8.2484329724598293</v>
      </c>
      <c r="H231" s="325">
        <v>4.9784193089999999E-5</v>
      </c>
      <c r="I231" s="325">
        <v>6.0289507759999999E-5</v>
      </c>
    </row>
    <row r="232" spans="1:9" x14ac:dyDescent="0.75">
      <c r="A232" s="344" t="s">
        <v>613</v>
      </c>
      <c r="B232" s="343" t="s">
        <v>519</v>
      </c>
      <c r="C232" s="343" t="s">
        <v>575</v>
      </c>
      <c r="D232" s="330" t="s">
        <v>195</v>
      </c>
      <c r="E232" s="330" t="s">
        <v>195</v>
      </c>
      <c r="F232" s="330" t="s">
        <v>195</v>
      </c>
      <c r="G232" s="343" t="s">
        <v>519</v>
      </c>
      <c r="H232" s="343" t="s">
        <v>546</v>
      </c>
      <c r="I232" s="343" t="s">
        <v>546</v>
      </c>
    </row>
    <row r="233" spans="1:9" x14ac:dyDescent="0.75">
      <c r="A233" s="353" t="s">
        <v>616</v>
      </c>
      <c r="B233" s="325" t="s">
        <v>519</v>
      </c>
      <c r="C233" s="343" t="s">
        <v>575</v>
      </c>
      <c r="D233" s="343" t="s">
        <v>519</v>
      </c>
      <c r="E233" s="343" t="s">
        <v>546</v>
      </c>
      <c r="F233" s="343" t="s">
        <v>546</v>
      </c>
      <c r="G233" s="325" t="s">
        <v>519</v>
      </c>
      <c r="H233" s="325" t="s">
        <v>546</v>
      </c>
      <c r="I233" s="325" t="s">
        <v>546</v>
      </c>
    </row>
    <row r="234" spans="1:9" x14ac:dyDescent="0.75">
      <c r="A234" s="344" t="s">
        <v>578</v>
      </c>
      <c r="B234" s="325">
        <v>305.17285647552848</v>
      </c>
      <c r="C234" s="343" t="s">
        <v>575</v>
      </c>
      <c r="D234" s="343">
        <v>50.248073994006504</v>
      </c>
      <c r="E234" s="343">
        <v>27.307030076668191</v>
      </c>
      <c r="F234" s="343">
        <v>3.3069279612714402</v>
      </c>
      <c r="G234" s="325">
        <v>15.334348273144681</v>
      </c>
      <c r="H234" s="325">
        <v>8.3333643703600007E-3</v>
      </c>
      <c r="I234" s="325">
        <v>1.0091846521000001E-3</v>
      </c>
    </row>
    <row r="235" spans="1:9" x14ac:dyDescent="0.75">
      <c r="A235" s="344" t="s">
        <v>582</v>
      </c>
      <c r="B235" s="325">
        <v>345378.91694677953</v>
      </c>
      <c r="C235" s="343" t="s">
        <v>575</v>
      </c>
      <c r="D235" s="343">
        <v>65.065035461653977</v>
      </c>
      <c r="E235" s="343">
        <v>1.79175673101E-3</v>
      </c>
      <c r="F235" s="343">
        <v>2.6656285938899999E-3</v>
      </c>
      <c r="G235" s="325">
        <v>22472.091478849856</v>
      </c>
      <c r="H235" s="325">
        <v>6.1883499919000002E-4</v>
      </c>
      <c r="I235" s="325">
        <v>9.2065191673999997E-4</v>
      </c>
    </row>
    <row r="236" spans="1:9" x14ac:dyDescent="0.75">
      <c r="A236" s="344" t="s">
        <v>614</v>
      </c>
      <c r="B236" s="343" t="s">
        <v>519</v>
      </c>
      <c r="C236" s="343" t="s">
        <v>575</v>
      </c>
      <c r="D236" s="330" t="s">
        <v>195</v>
      </c>
      <c r="E236" s="330" t="s">
        <v>195</v>
      </c>
      <c r="F236" s="330" t="s">
        <v>195</v>
      </c>
      <c r="G236" s="343" t="s">
        <v>519</v>
      </c>
      <c r="H236" s="343" t="s">
        <v>519</v>
      </c>
      <c r="I236" s="343" t="s">
        <v>519</v>
      </c>
    </row>
    <row r="237" spans="1:9" x14ac:dyDescent="0.75">
      <c r="A237" s="353" t="s">
        <v>92</v>
      </c>
      <c r="B237" s="325" t="s">
        <v>519</v>
      </c>
      <c r="C237" s="343" t="s">
        <v>575</v>
      </c>
      <c r="D237" s="343" t="s">
        <v>519</v>
      </c>
      <c r="E237" s="343" t="s">
        <v>519</v>
      </c>
      <c r="F237" s="343" t="s">
        <v>519</v>
      </c>
      <c r="G237" s="325" t="s">
        <v>519</v>
      </c>
      <c r="H237" s="325" t="s">
        <v>519</v>
      </c>
      <c r="I237" s="325" t="s">
        <v>519</v>
      </c>
    </row>
    <row r="238" spans="1:9" x14ac:dyDescent="0.75">
      <c r="A238" s="356" t="s">
        <v>617</v>
      </c>
      <c r="B238" s="343">
        <v>7274895.0369216222</v>
      </c>
      <c r="C238" s="343" t="s">
        <v>575</v>
      </c>
      <c r="D238" s="330" t="s">
        <v>195</v>
      </c>
      <c r="E238" s="330" t="s">
        <v>195</v>
      </c>
      <c r="F238" s="330" t="s">
        <v>195</v>
      </c>
      <c r="G238" s="343">
        <v>490535.10916694818</v>
      </c>
      <c r="H238" s="343">
        <v>32.091453933462091</v>
      </c>
      <c r="I238" s="343">
        <v>45.787790609772657</v>
      </c>
    </row>
    <row r="239" spans="1:9" x14ac:dyDescent="0.75">
      <c r="A239" s="344" t="s">
        <v>610</v>
      </c>
      <c r="B239" s="325">
        <v>6900391.8089475194</v>
      </c>
      <c r="C239" s="343" t="s">
        <v>575</v>
      </c>
      <c r="D239" s="343">
        <v>67.295257514421991</v>
      </c>
      <c r="E239" s="343">
        <v>4.6393023813644101</v>
      </c>
      <c r="F239" s="343">
        <v>6.6250690139685604</v>
      </c>
      <c r="G239" s="325">
        <v>464363.64373353153</v>
      </c>
      <c r="H239" s="325">
        <v>32.013004151597677</v>
      </c>
      <c r="I239" s="325">
        <v>45.715571957700703</v>
      </c>
    </row>
    <row r="240" spans="1:9" x14ac:dyDescent="0.75">
      <c r="A240" s="344" t="s">
        <v>611</v>
      </c>
      <c r="B240" s="325">
        <v>368052.82160106598</v>
      </c>
      <c r="C240" s="343" t="s">
        <v>575</v>
      </c>
      <c r="D240" s="343">
        <v>70.097394827971897</v>
      </c>
      <c r="E240" s="343">
        <v>0.10464546595778</v>
      </c>
      <c r="F240" s="343">
        <v>0.16285495695248001</v>
      </c>
      <c r="G240" s="325">
        <v>25799.543953319026</v>
      </c>
      <c r="H240" s="325">
        <v>3.8515059013520002E-2</v>
      </c>
      <c r="I240" s="325">
        <v>5.9939226418079999E-2</v>
      </c>
    </row>
    <row r="241" spans="1:9" x14ac:dyDescent="0.75">
      <c r="A241" s="344" t="s">
        <v>612</v>
      </c>
      <c r="B241" s="325">
        <v>5787.6625596214753</v>
      </c>
      <c r="C241" s="343" t="s">
        <v>575</v>
      </c>
      <c r="D241" s="343">
        <v>58.50719119052814</v>
      </c>
      <c r="E241" s="343">
        <v>0.67636171756462005</v>
      </c>
      <c r="F241" s="343">
        <v>0.87181754613039997</v>
      </c>
      <c r="G241" s="325">
        <v>338.61987992203512</v>
      </c>
      <c r="H241" s="325">
        <v>3.9145533895100001E-3</v>
      </c>
      <c r="I241" s="325">
        <v>5.04578577056E-3</v>
      </c>
    </row>
    <row r="242" spans="1:9" x14ac:dyDescent="0.75">
      <c r="A242" s="344" t="s">
        <v>613</v>
      </c>
      <c r="B242" s="343" t="s">
        <v>519</v>
      </c>
      <c r="C242" s="343" t="s">
        <v>575</v>
      </c>
      <c r="D242" s="330" t="s">
        <v>195</v>
      </c>
      <c r="E242" s="330" t="s">
        <v>195</v>
      </c>
      <c r="F242" s="330" t="s">
        <v>195</v>
      </c>
      <c r="G242" s="343" t="s">
        <v>519</v>
      </c>
      <c r="H242" s="343">
        <v>1.0519629843E-4</v>
      </c>
      <c r="I242" s="343">
        <v>1.355960522E-5</v>
      </c>
    </row>
    <row r="243" spans="1:9" x14ac:dyDescent="0.75">
      <c r="A243" s="353" t="s">
        <v>616</v>
      </c>
      <c r="B243" s="325" t="s">
        <v>519</v>
      </c>
      <c r="C243" s="343" t="s">
        <v>575</v>
      </c>
      <c r="D243" s="343" t="s">
        <v>519</v>
      </c>
      <c r="E243" s="343" t="s">
        <v>519</v>
      </c>
      <c r="F243" s="343" t="s">
        <v>519</v>
      </c>
      <c r="G243" s="325" t="s">
        <v>519</v>
      </c>
      <c r="H243" s="325">
        <v>1.0519629843E-4</v>
      </c>
      <c r="I243" s="325">
        <v>1.355960522E-5</v>
      </c>
    </row>
    <row r="244" spans="1:9" x14ac:dyDescent="0.75">
      <c r="A244" s="344" t="s">
        <v>578</v>
      </c>
      <c r="B244" s="325">
        <v>662.74381341579385</v>
      </c>
      <c r="C244" s="343" t="s">
        <v>575</v>
      </c>
      <c r="D244" s="343">
        <v>50.248073994006518</v>
      </c>
      <c r="E244" s="343">
        <v>51.386358629942983</v>
      </c>
      <c r="F244" s="343">
        <v>6.6236050802272004</v>
      </c>
      <c r="G244" s="325">
        <v>33.301600175586863</v>
      </c>
      <c r="H244" s="325">
        <v>3.4055991275959999E-2</v>
      </c>
      <c r="I244" s="325">
        <v>4.3897532894299996E-3</v>
      </c>
    </row>
    <row r="245" spans="1:9" x14ac:dyDescent="0.75">
      <c r="A245" s="344" t="s">
        <v>582</v>
      </c>
      <c r="B245" s="325" t="s">
        <v>519</v>
      </c>
      <c r="C245" s="343" t="s">
        <v>575</v>
      </c>
      <c r="D245" s="343" t="s">
        <v>519</v>
      </c>
      <c r="E245" s="343" t="s">
        <v>519</v>
      </c>
      <c r="F245" s="343" t="s">
        <v>519</v>
      </c>
      <c r="G245" s="325" t="s">
        <v>519</v>
      </c>
      <c r="H245" s="325">
        <v>1.8589818869899999E-3</v>
      </c>
      <c r="I245" s="325">
        <v>2.8303269886699998E-3</v>
      </c>
    </row>
    <row r="246" spans="1:9" x14ac:dyDescent="0.75">
      <c r="A246" s="344" t="s">
        <v>614</v>
      </c>
      <c r="B246" s="343" t="s">
        <v>546</v>
      </c>
      <c r="C246" s="343" t="s">
        <v>575</v>
      </c>
      <c r="D246" s="330" t="s">
        <v>195</v>
      </c>
      <c r="E246" s="330" t="s">
        <v>195</v>
      </c>
      <c r="F246" s="330" t="s">
        <v>195</v>
      </c>
      <c r="G246" s="343" t="s">
        <v>546</v>
      </c>
      <c r="H246" s="343" t="s">
        <v>546</v>
      </c>
      <c r="I246" s="343" t="s">
        <v>546</v>
      </c>
    </row>
    <row r="247" spans="1:9" x14ac:dyDescent="0.75">
      <c r="A247" s="356" t="s">
        <v>618</v>
      </c>
      <c r="B247" s="343">
        <v>5826448.2089474062</v>
      </c>
      <c r="C247" s="343" t="s">
        <v>575</v>
      </c>
      <c r="D247" s="330" t="s">
        <v>195</v>
      </c>
      <c r="E247" s="330" t="s">
        <v>195</v>
      </c>
      <c r="F247" s="330" t="s">
        <v>195</v>
      </c>
      <c r="G247" s="343">
        <v>406464.06341850274</v>
      </c>
      <c r="H247" s="343">
        <v>13.10142251180992</v>
      </c>
      <c r="I247" s="343">
        <v>4.03740544415776</v>
      </c>
    </row>
    <row r="248" spans="1:9" x14ac:dyDescent="0.75">
      <c r="A248" s="344" t="s">
        <v>610</v>
      </c>
      <c r="B248" s="325">
        <v>509157.77592432662</v>
      </c>
      <c r="C248" s="343" t="s">
        <v>575</v>
      </c>
      <c r="D248" s="343">
        <v>67.295257514421976</v>
      </c>
      <c r="E248" s="343">
        <v>6.6118011728430899</v>
      </c>
      <c r="F248" s="343">
        <v>5.9834603562120598</v>
      </c>
      <c r="G248" s="325">
        <v>34263.90364629792</v>
      </c>
      <c r="H248" s="325">
        <v>3.3664499800186398</v>
      </c>
      <c r="I248" s="325">
        <v>3.0465253673003101</v>
      </c>
    </row>
    <row r="249" spans="1:9" x14ac:dyDescent="0.75">
      <c r="A249" s="344" t="s">
        <v>611</v>
      </c>
      <c r="B249" s="325">
        <v>5280759.3721163413</v>
      </c>
      <c r="C249" s="343" t="s">
        <v>575</v>
      </c>
      <c r="D249" s="343">
        <v>70.097394827971897</v>
      </c>
      <c r="E249" s="343">
        <v>0.19201882576876</v>
      </c>
      <c r="F249" s="343">
        <v>0.18388387964861</v>
      </c>
      <c r="G249" s="325">
        <v>370167.47469875216</v>
      </c>
      <c r="H249" s="325">
        <v>1.0140052138011499</v>
      </c>
      <c r="I249" s="325">
        <v>0.97104652083552001</v>
      </c>
    </row>
    <row r="250" spans="1:9" x14ac:dyDescent="0.75">
      <c r="A250" s="344" t="s">
        <v>612</v>
      </c>
      <c r="B250" s="325">
        <v>23860.857915216009</v>
      </c>
      <c r="C250" s="343" t="s">
        <v>575</v>
      </c>
      <c r="D250" s="343">
        <v>58.50719119052814</v>
      </c>
      <c r="E250" s="343">
        <v>0.2845471839464</v>
      </c>
      <c r="F250" s="343">
        <v>0.72829432120368998</v>
      </c>
      <c r="G250" s="325">
        <v>1396.0317760155697</v>
      </c>
      <c r="H250" s="325">
        <v>6.7895399263199997E-3</v>
      </c>
      <c r="I250" s="325">
        <v>1.7377727318699999E-2</v>
      </c>
    </row>
    <row r="251" spans="1:9" x14ac:dyDescent="0.75">
      <c r="A251" s="344" t="s">
        <v>619</v>
      </c>
      <c r="B251" s="343" t="s">
        <v>519</v>
      </c>
      <c r="C251" s="343" t="s">
        <v>575</v>
      </c>
      <c r="D251" s="330" t="s">
        <v>195</v>
      </c>
      <c r="E251" s="330" t="s">
        <v>195</v>
      </c>
      <c r="F251" s="330" t="s">
        <v>195</v>
      </c>
      <c r="G251" s="343" t="s">
        <v>519</v>
      </c>
      <c r="H251" s="343">
        <v>1.1154465540398899</v>
      </c>
      <c r="I251" s="343">
        <v>1.4523064306999999E-4</v>
      </c>
    </row>
    <row r="252" spans="1:9" x14ac:dyDescent="0.75">
      <c r="A252" s="353" t="s">
        <v>616</v>
      </c>
      <c r="B252" s="325" t="s">
        <v>519</v>
      </c>
      <c r="C252" s="343" t="s">
        <v>575</v>
      </c>
      <c r="D252" s="343" t="s">
        <v>519</v>
      </c>
      <c r="E252" s="343" t="s">
        <v>519</v>
      </c>
      <c r="F252" s="343" t="s">
        <v>519</v>
      </c>
      <c r="G252" s="325" t="s">
        <v>519</v>
      </c>
      <c r="H252" s="325">
        <v>1.1154465540398899</v>
      </c>
      <c r="I252" s="325">
        <v>1.4523064306999999E-4</v>
      </c>
    </row>
    <row r="253" spans="1:9" x14ac:dyDescent="0.75">
      <c r="A253" s="344" t="s">
        <v>578</v>
      </c>
      <c r="B253" s="325">
        <v>12670.202991522168</v>
      </c>
      <c r="C253" s="343" t="s">
        <v>575</v>
      </c>
      <c r="D253" s="343">
        <v>50.248073994006518</v>
      </c>
      <c r="E253" s="343">
        <v>599.54850305945388</v>
      </c>
      <c r="F253" s="343">
        <v>7.984895666446E-2</v>
      </c>
      <c r="G253" s="325">
        <v>636.65329743708867</v>
      </c>
      <c r="H253" s="325">
        <v>7.5964012370265301</v>
      </c>
      <c r="I253" s="325">
        <v>1.0117024896E-3</v>
      </c>
    </row>
    <row r="254" spans="1:9" x14ac:dyDescent="0.75">
      <c r="A254" s="344" t="s">
        <v>582</v>
      </c>
      <c r="B254" s="325" t="s">
        <v>519</v>
      </c>
      <c r="C254" s="343" t="s">
        <v>575</v>
      </c>
      <c r="D254" s="343" t="s">
        <v>519</v>
      </c>
      <c r="E254" s="343" t="s">
        <v>519</v>
      </c>
      <c r="F254" s="343" t="s">
        <v>519</v>
      </c>
      <c r="G254" s="325" t="s">
        <v>519</v>
      </c>
      <c r="H254" s="325">
        <v>2.3299869973900001E-3</v>
      </c>
      <c r="I254" s="325">
        <v>1.2988955705600001E-3</v>
      </c>
    </row>
    <row r="255" spans="1:9" x14ac:dyDescent="0.75">
      <c r="A255" s="344" t="s">
        <v>614</v>
      </c>
      <c r="B255" s="343" t="s">
        <v>546</v>
      </c>
      <c r="C255" s="343" t="s">
        <v>575</v>
      </c>
      <c r="D255" s="330" t="s">
        <v>195</v>
      </c>
      <c r="E255" s="330" t="s">
        <v>195</v>
      </c>
      <c r="F255" s="330" t="s">
        <v>195</v>
      </c>
      <c r="G255" s="343" t="s">
        <v>546</v>
      </c>
      <c r="H255" s="343" t="s">
        <v>546</v>
      </c>
      <c r="I255" s="343" t="s">
        <v>546</v>
      </c>
    </row>
    <row r="256" spans="1:9" x14ac:dyDescent="0.75">
      <c r="A256" s="356" t="s">
        <v>620</v>
      </c>
      <c r="B256" s="343">
        <v>23342.475470502937</v>
      </c>
      <c r="C256" s="343" t="s">
        <v>575</v>
      </c>
      <c r="D256" s="330" t="s">
        <v>195</v>
      </c>
      <c r="E256" s="330" t="s">
        <v>195</v>
      </c>
      <c r="F256" s="330" t="s">
        <v>195</v>
      </c>
      <c r="G256" s="343">
        <v>1570.8378978115738</v>
      </c>
      <c r="H256" s="343">
        <v>0.73343557760330003</v>
      </c>
      <c r="I256" s="343">
        <v>7.4179465905120007E-2</v>
      </c>
    </row>
    <row r="257" spans="1:9" x14ac:dyDescent="0.75">
      <c r="A257" s="344" t="s">
        <v>610</v>
      </c>
      <c r="B257" s="325">
        <v>23342.475470502937</v>
      </c>
      <c r="C257" s="343" t="s">
        <v>575</v>
      </c>
      <c r="D257" s="343">
        <v>67.295257514421991</v>
      </c>
      <c r="E257" s="343">
        <v>31.420642533398681</v>
      </c>
      <c r="F257" s="343">
        <v>3.1778748573114299</v>
      </c>
      <c r="G257" s="325">
        <v>1570.8378978115738</v>
      </c>
      <c r="H257" s="325">
        <v>0.73343557760330003</v>
      </c>
      <c r="I257" s="325">
        <v>7.4179465905120007E-2</v>
      </c>
    </row>
    <row r="258" spans="1:9" x14ac:dyDescent="0.75">
      <c r="A258" s="344" t="s">
        <v>611</v>
      </c>
      <c r="B258" s="325" t="s">
        <v>546</v>
      </c>
      <c r="C258" s="343" t="s">
        <v>575</v>
      </c>
      <c r="D258" s="343" t="s">
        <v>546</v>
      </c>
      <c r="E258" s="343" t="s">
        <v>546</v>
      </c>
      <c r="F258" s="343" t="s">
        <v>546</v>
      </c>
      <c r="G258" s="325" t="s">
        <v>546</v>
      </c>
      <c r="H258" s="325" t="s">
        <v>546</v>
      </c>
      <c r="I258" s="325" t="s">
        <v>546</v>
      </c>
    </row>
    <row r="259" spans="1:9" x14ac:dyDescent="0.75">
      <c r="A259" s="344" t="s">
        <v>612</v>
      </c>
      <c r="B259" s="325" t="s">
        <v>546</v>
      </c>
      <c r="C259" s="343" t="s">
        <v>575</v>
      </c>
      <c r="D259" s="343" t="s">
        <v>546</v>
      </c>
      <c r="E259" s="343" t="s">
        <v>546</v>
      </c>
      <c r="F259" s="343" t="s">
        <v>546</v>
      </c>
      <c r="G259" s="325" t="s">
        <v>546</v>
      </c>
      <c r="H259" s="325" t="s">
        <v>546</v>
      </c>
      <c r="I259" s="325" t="s">
        <v>546</v>
      </c>
    </row>
    <row r="260" spans="1:9" x14ac:dyDescent="0.75">
      <c r="A260" s="344" t="s">
        <v>613</v>
      </c>
      <c r="B260" s="343" t="s">
        <v>546</v>
      </c>
      <c r="C260" s="343" t="s">
        <v>575</v>
      </c>
      <c r="D260" s="330" t="s">
        <v>195</v>
      </c>
      <c r="E260" s="330" t="s">
        <v>195</v>
      </c>
      <c r="F260" s="330" t="s">
        <v>195</v>
      </c>
      <c r="G260" s="343" t="s">
        <v>546</v>
      </c>
      <c r="H260" s="343" t="s">
        <v>546</v>
      </c>
      <c r="I260" s="343" t="s">
        <v>546</v>
      </c>
    </row>
    <row r="261" spans="1:9" x14ac:dyDescent="0.75">
      <c r="A261" s="344" t="s">
        <v>578</v>
      </c>
      <c r="B261" s="325" t="s">
        <v>546</v>
      </c>
      <c r="C261" s="343" t="s">
        <v>575</v>
      </c>
      <c r="D261" s="343" t="s">
        <v>546</v>
      </c>
      <c r="E261" s="343" t="s">
        <v>546</v>
      </c>
      <c r="F261" s="343" t="s">
        <v>546</v>
      </c>
      <c r="G261" s="325" t="s">
        <v>546</v>
      </c>
      <c r="H261" s="325" t="s">
        <v>546</v>
      </c>
      <c r="I261" s="325" t="s">
        <v>546</v>
      </c>
    </row>
    <row r="262" spans="1:9" x14ac:dyDescent="0.75">
      <c r="A262" s="344" t="s">
        <v>582</v>
      </c>
      <c r="B262" s="325" t="s">
        <v>519</v>
      </c>
      <c r="C262" s="343" t="s">
        <v>575</v>
      </c>
      <c r="D262" s="343" t="s">
        <v>519</v>
      </c>
      <c r="E262" s="343" t="s">
        <v>544</v>
      </c>
      <c r="F262" s="343" t="s">
        <v>544</v>
      </c>
      <c r="G262" s="325" t="s">
        <v>519</v>
      </c>
      <c r="H262" s="325" t="s">
        <v>544</v>
      </c>
      <c r="I262" s="325" t="s">
        <v>544</v>
      </c>
    </row>
    <row r="263" spans="1:9" x14ac:dyDescent="0.75">
      <c r="A263" s="344" t="s">
        <v>614</v>
      </c>
      <c r="B263" s="343" t="s">
        <v>546</v>
      </c>
      <c r="C263" s="343" t="s">
        <v>575</v>
      </c>
      <c r="D263" s="330" t="s">
        <v>195</v>
      </c>
      <c r="E263" s="330" t="s">
        <v>195</v>
      </c>
      <c r="F263" s="330" t="s">
        <v>195</v>
      </c>
      <c r="G263" s="343" t="s">
        <v>546</v>
      </c>
      <c r="H263" s="343" t="s">
        <v>546</v>
      </c>
      <c r="I263" s="343" t="s">
        <v>546</v>
      </c>
    </row>
    <row r="264" spans="1:9" x14ac:dyDescent="0.75">
      <c r="A264" s="356" t="s">
        <v>621</v>
      </c>
      <c r="B264" s="343" t="s">
        <v>546</v>
      </c>
      <c r="C264" s="343" t="s">
        <v>575</v>
      </c>
      <c r="D264" s="330" t="s">
        <v>195</v>
      </c>
      <c r="E264" s="330" t="s">
        <v>195</v>
      </c>
      <c r="F264" s="330" t="s">
        <v>195</v>
      </c>
      <c r="G264" s="343" t="s">
        <v>546</v>
      </c>
      <c r="H264" s="343" t="s">
        <v>551</v>
      </c>
      <c r="I264" s="343" t="s">
        <v>551</v>
      </c>
    </row>
    <row r="265" spans="1:9" x14ac:dyDescent="0.75">
      <c r="A265" s="348" t="s">
        <v>622</v>
      </c>
      <c r="B265" s="343" t="s">
        <v>546</v>
      </c>
      <c r="C265" s="343" t="s">
        <v>575</v>
      </c>
      <c r="D265" s="330" t="s">
        <v>195</v>
      </c>
      <c r="E265" s="330" t="s">
        <v>195</v>
      </c>
      <c r="F265" s="330" t="s">
        <v>195</v>
      </c>
      <c r="G265" s="343" t="s">
        <v>546</v>
      </c>
      <c r="H265" s="343" t="s">
        <v>551</v>
      </c>
      <c r="I265" s="343" t="s">
        <v>551</v>
      </c>
    </row>
    <row r="266" spans="1:9" x14ac:dyDescent="0.75">
      <c r="A266" s="353" t="s">
        <v>610</v>
      </c>
      <c r="B266" s="325" t="s">
        <v>546</v>
      </c>
      <c r="C266" s="343" t="s">
        <v>575</v>
      </c>
      <c r="D266" s="343" t="s">
        <v>546</v>
      </c>
      <c r="E266" s="343" t="s">
        <v>519</v>
      </c>
      <c r="F266" s="343" t="s">
        <v>519</v>
      </c>
      <c r="G266" s="325" t="s">
        <v>546</v>
      </c>
      <c r="H266" s="325" t="s">
        <v>519</v>
      </c>
      <c r="I266" s="325" t="s">
        <v>519</v>
      </c>
    </row>
    <row r="267" spans="1:9" x14ac:dyDescent="0.75">
      <c r="A267" s="353" t="s">
        <v>623</v>
      </c>
      <c r="B267" s="325" t="s">
        <v>546</v>
      </c>
      <c r="C267" s="343" t="s">
        <v>575</v>
      </c>
      <c r="D267" s="343" t="s">
        <v>546</v>
      </c>
      <c r="E267" s="343" t="s">
        <v>519</v>
      </c>
      <c r="F267" s="343" t="s">
        <v>519</v>
      </c>
      <c r="G267" s="325" t="s">
        <v>546</v>
      </c>
      <c r="H267" s="325" t="s">
        <v>519</v>
      </c>
      <c r="I267" s="325" t="s">
        <v>519</v>
      </c>
    </row>
    <row r="268" spans="1:9" x14ac:dyDescent="0.75">
      <c r="A268" s="353" t="s">
        <v>624</v>
      </c>
      <c r="B268" s="325" t="s">
        <v>546</v>
      </c>
      <c r="C268" s="343" t="s">
        <v>575</v>
      </c>
      <c r="D268" s="343" t="s">
        <v>546</v>
      </c>
      <c r="E268" s="343" t="s">
        <v>519</v>
      </c>
      <c r="F268" s="343" t="s">
        <v>519</v>
      </c>
      <c r="G268" s="325" t="s">
        <v>546</v>
      </c>
      <c r="H268" s="325" t="s">
        <v>519</v>
      </c>
      <c r="I268" s="325" t="s">
        <v>519</v>
      </c>
    </row>
    <row r="269" spans="1:9" x14ac:dyDescent="0.75">
      <c r="A269" s="353" t="s">
        <v>625</v>
      </c>
      <c r="B269" s="343" t="s">
        <v>546</v>
      </c>
      <c r="C269" s="343" t="s">
        <v>575</v>
      </c>
      <c r="D269" s="330" t="s">
        <v>195</v>
      </c>
      <c r="E269" s="330" t="s">
        <v>195</v>
      </c>
      <c r="F269" s="330" t="s">
        <v>195</v>
      </c>
      <c r="G269" s="343" t="s">
        <v>546</v>
      </c>
      <c r="H269" s="343" t="s">
        <v>519</v>
      </c>
      <c r="I269" s="343" t="s">
        <v>519</v>
      </c>
    </row>
    <row r="270" spans="1:9" x14ac:dyDescent="0.75">
      <c r="A270" s="353" t="s">
        <v>588</v>
      </c>
      <c r="B270" s="325" t="s">
        <v>546</v>
      </c>
      <c r="C270" s="343" t="s">
        <v>575</v>
      </c>
      <c r="D270" s="343" t="s">
        <v>546</v>
      </c>
      <c r="E270" s="343" t="s">
        <v>519</v>
      </c>
      <c r="F270" s="343" t="s">
        <v>519</v>
      </c>
      <c r="G270" s="325" t="s">
        <v>546</v>
      </c>
      <c r="H270" s="325" t="s">
        <v>519</v>
      </c>
      <c r="I270" s="325" t="s">
        <v>519</v>
      </c>
    </row>
    <row r="271" spans="1:9" x14ac:dyDescent="0.75">
      <c r="A271" s="353" t="s">
        <v>97</v>
      </c>
      <c r="B271" s="325" t="s">
        <v>546</v>
      </c>
      <c r="C271" s="343" t="s">
        <v>575</v>
      </c>
      <c r="D271" s="343" t="s">
        <v>546</v>
      </c>
      <c r="E271" s="343" t="s">
        <v>519</v>
      </c>
      <c r="F271" s="343" t="s">
        <v>519</v>
      </c>
      <c r="G271" s="325" t="s">
        <v>546</v>
      </c>
      <c r="H271" s="325" t="s">
        <v>519</v>
      </c>
      <c r="I271" s="325" t="s">
        <v>519</v>
      </c>
    </row>
    <row r="272" spans="1:9" x14ac:dyDescent="0.75">
      <c r="A272" s="353" t="s">
        <v>626</v>
      </c>
      <c r="B272" s="343" t="s">
        <v>546</v>
      </c>
      <c r="C272" s="343" t="s">
        <v>575</v>
      </c>
      <c r="D272" s="330" t="s">
        <v>195</v>
      </c>
      <c r="E272" s="330" t="s">
        <v>195</v>
      </c>
      <c r="F272" s="330" t="s">
        <v>195</v>
      </c>
      <c r="G272" s="343" t="s">
        <v>546</v>
      </c>
      <c r="H272" s="343" t="s">
        <v>517</v>
      </c>
      <c r="I272" s="343" t="s">
        <v>517</v>
      </c>
    </row>
    <row r="273" spans="1:10" x14ac:dyDescent="0.75">
      <c r="A273" s="355" t="s">
        <v>530</v>
      </c>
      <c r="B273" s="343">
        <v>649778.69681183586</v>
      </c>
      <c r="C273" s="343" t="s">
        <v>575</v>
      </c>
      <c r="D273" s="330" t="s">
        <v>195</v>
      </c>
      <c r="E273" s="330" t="s">
        <v>195</v>
      </c>
      <c r="F273" s="330" t="s">
        <v>195</v>
      </c>
      <c r="G273" s="343">
        <v>45547.793861224309</v>
      </c>
      <c r="H273" s="343">
        <v>3.5201759225</v>
      </c>
      <c r="I273" s="343">
        <v>1.1264562951999999</v>
      </c>
    </row>
    <row r="274" spans="1:10" x14ac:dyDescent="0.75">
      <c r="A274" s="344" t="s">
        <v>576</v>
      </c>
      <c r="B274" s="325">
        <v>649778.69681183586</v>
      </c>
      <c r="C274" s="343" t="s">
        <v>575</v>
      </c>
      <c r="D274" s="343">
        <v>70.097394827971911</v>
      </c>
      <c r="E274" s="343">
        <v>5.4174997422536002</v>
      </c>
      <c r="F274" s="343">
        <v>1.7335999175211501</v>
      </c>
      <c r="G274" s="325">
        <v>45547.793861224309</v>
      </c>
      <c r="H274" s="325">
        <v>3.5201759225</v>
      </c>
      <c r="I274" s="325">
        <v>1.1264562951999999</v>
      </c>
    </row>
    <row r="275" spans="1:10" x14ac:dyDescent="0.75">
      <c r="A275" s="344" t="s">
        <v>577</v>
      </c>
      <c r="B275" s="325" t="s">
        <v>546</v>
      </c>
      <c r="C275" s="343" t="s">
        <v>575</v>
      </c>
      <c r="D275" s="343" t="s">
        <v>546</v>
      </c>
      <c r="E275" s="343" t="s">
        <v>546</v>
      </c>
      <c r="F275" s="343" t="s">
        <v>546</v>
      </c>
      <c r="G275" s="325" t="s">
        <v>546</v>
      </c>
      <c r="H275" s="325" t="s">
        <v>546</v>
      </c>
      <c r="I275" s="325" t="s">
        <v>546</v>
      </c>
    </row>
    <row r="276" spans="1:10" x14ac:dyDescent="0.75">
      <c r="A276" s="344" t="s">
        <v>578</v>
      </c>
      <c r="B276" s="325" t="s">
        <v>519</v>
      </c>
      <c r="C276" s="343" t="s">
        <v>575</v>
      </c>
      <c r="D276" s="343" t="s">
        <v>519</v>
      </c>
      <c r="E276" s="343" t="s">
        <v>519</v>
      </c>
      <c r="F276" s="343" t="s">
        <v>519</v>
      </c>
      <c r="G276" s="325" t="s">
        <v>519</v>
      </c>
      <c r="H276" s="325" t="s">
        <v>519</v>
      </c>
      <c r="I276" s="325" t="s">
        <v>519</v>
      </c>
    </row>
    <row r="277" spans="1:10" x14ac:dyDescent="0.75">
      <c r="A277" s="344" t="s">
        <v>582</v>
      </c>
      <c r="B277" s="325" t="s">
        <v>519</v>
      </c>
      <c r="C277" s="343" t="s">
        <v>575</v>
      </c>
      <c r="D277" s="343" t="s">
        <v>519</v>
      </c>
      <c r="E277" s="343" t="s">
        <v>544</v>
      </c>
      <c r="F277" s="343" t="s">
        <v>544</v>
      </c>
      <c r="G277" s="325" t="s">
        <v>519</v>
      </c>
      <c r="H277" s="325" t="s">
        <v>544</v>
      </c>
      <c r="I277" s="325" t="s">
        <v>544</v>
      </c>
    </row>
    <row r="278" spans="1:10" x14ac:dyDescent="0.75">
      <c r="A278" s="344" t="s">
        <v>627</v>
      </c>
      <c r="B278" s="343" t="s">
        <v>519</v>
      </c>
      <c r="C278" s="343" t="s">
        <v>575</v>
      </c>
      <c r="D278" s="330" t="s">
        <v>195</v>
      </c>
      <c r="E278" s="330" t="s">
        <v>195</v>
      </c>
      <c r="F278" s="330" t="s">
        <v>195</v>
      </c>
      <c r="G278" s="343" t="s">
        <v>519</v>
      </c>
      <c r="H278" s="343" t="s">
        <v>517</v>
      </c>
      <c r="I278" s="343" t="s">
        <v>517</v>
      </c>
    </row>
    <row r="279" spans="1:10" x14ac:dyDescent="0.75">
      <c r="A279" s="355" t="s">
        <v>628</v>
      </c>
      <c r="B279" s="343">
        <v>546009.12514345068</v>
      </c>
      <c r="C279" s="343" t="s">
        <v>575</v>
      </c>
      <c r="D279" s="330" t="s">
        <v>195</v>
      </c>
      <c r="E279" s="330" t="s">
        <v>195</v>
      </c>
      <c r="F279" s="330" t="s">
        <v>195</v>
      </c>
      <c r="G279" s="343">
        <v>37992.079240371691</v>
      </c>
      <c r="H279" s="343">
        <v>19.132521139472541</v>
      </c>
      <c r="I279" s="343">
        <v>1.7246247314715499</v>
      </c>
    </row>
    <row r="280" spans="1:10" x14ac:dyDescent="0.75">
      <c r="A280" s="344" t="s">
        <v>629</v>
      </c>
      <c r="B280" s="325">
        <v>270555.52902466076</v>
      </c>
      <c r="C280" s="343" t="s">
        <v>575</v>
      </c>
      <c r="D280" s="343">
        <v>71.174746954728036</v>
      </c>
      <c r="E280" s="343">
        <v>3.6467829475998901</v>
      </c>
      <c r="F280" s="343">
        <v>3.6467829475998901</v>
      </c>
      <c r="G280" s="325">
        <v>19256.721315532806</v>
      </c>
      <c r="H280" s="325">
        <v>0.98665728962599997</v>
      </c>
      <c r="I280" s="325">
        <v>0.98665728962599997</v>
      </c>
    </row>
    <row r="281" spans="1:10" x14ac:dyDescent="0.75">
      <c r="A281" s="344" t="s">
        <v>630</v>
      </c>
      <c r="B281" s="325">
        <v>275453.59611878998</v>
      </c>
      <c r="C281" s="343" t="s">
        <v>575</v>
      </c>
      <c r="D281" s="343">
        <v>68.016385296197839</v>
      </c>
      <c r="E281" s="343">
        <v>65.876300420565556</v>
      </c>
      <c r="F281" s="343">
        <v>2.67909895620785</v>
      </c>
      <c r="G281" s="325">
        <v>18735.357924838885</v>
      </c>
      <c r="H281" s="325">
        <v>18.145863849846538</v>
      </c>
      <c r="I281" s="325">
        <v>0.73796744184554997</v>
      </c>
    </row>
    <row r="282" spans="1:10" x14ac:dyDescent="0.75">
      <c r="A282" s="344" t="s">
        <v>610</v>
      </c>
      <c r="B282" s="325" t="s">
        <v>519</v>
      </c>
      <c r="C282" s="343" t="s">
        <v>575</v>
      </c>
      <c r="D282" s="343" t="s">
        <v>519</v>
      </c>
      <c r="E282" s="343" t="s">
        <v>519</v>
      </c>
      <c r="F282" s="343" t="s">
        <v>519</v>
      </c>
      <c r="G282" s="325" t="s">
        <v>519</v>
      </c>
      <c r="H282" s="325" t="s">
        <v>519</v>
      </c>
      <c r="I282" s="325" t="s">
        <v>519</v>
      </c>
    </row>
    <row r="283" spans="1:10" x14ac:dyDescent="0.75">
      <c r="A283" s="344" t="s">
        <v>631</v>
      </c>
      <c r="B283" s="343" t="s">
        <v>546</v>
      </c>
      <c r="C283" s="343" t="s">
        <v>575</v>
      </c>
      <c r="D283" s="330" t="s">
        <v>195</v>
      </c>
      <c r="E283" s="330" t="s">
        <v>195</v>
      </c>
      <c r="F283" s="330" t="s">
        <v>195</v>
      </c>
      <c r="G283" s="343" t="s">
        <v>546</v>
      </c>
      <c r="H283" s="343" t="s">
        <v>517</v>
      </c>
      <c r="I283" s="343" t="s">
        <v>517</v>
      </c>
    </row>
    <row r="284" spans="1:10" x14ac:dyDescent="0.75">
      <c r="A284" s="344" t="s">
        <v>578</v>
      </c>
      <c r="B284" s="325" t="s">
        <v>544</v>
      </c>
      <c r="C284" s="343" t="s">
        <v>575</v>
      </c>
      <c r="D284" s="343" t="s">
        <v>544</v>
      </c>
      <c r="E284" s="343" t="s">
        <v>519</v>
      </c>
      <c r="F284" s="343" t="s">
        <v>519</v>
      </c>
      <c r="G284" s="325" t="s">
        <v>544</v>
      </c>
      <c r="H284" s="325" t="s">
        <v>519</v>
      </c>
      <c r="I284" s="325" t="s">
        <v>519</v>
      </c>
      <c r="J284" s="81" t="s">
        <v>517</v>
      </c>
    </row>
    <row r="285" spans="1:10" x14ac:dyDescent="0.75">
      <c r="A285" s="344" t="s">
        <v>582</v>
      </c>
      <c r="B285" s="325" t="s">
        <v>519</v>
      </c>
      <c r="C285" s="343" t="s">
        <v>575</v>
      </c>
      <c r="D285" s="343" t="s">
        <v>519</v>
      </c>
      <c r="E285" s="343" t="s">
        <v>544</v>
      </c>
      <c r="F285" s="343" t="s">
        <v>544</v>
      </c>
      <c r="G285" s="325" t="s">
        <v>519</v>
      </c>
      <c r="H285" s="325" t="s">
        <v>544</v>
      </c>
      <c r="I285" s="325" t="s">
        <v>544</v>
      </c>
      <c r="J285" s="81" t="s">
        <v>517</v>
      </c>
    </row>
    <row r="286" spans="1:10" x14ac:dyDescent="0.75">
      <c r="A286" s="344" t="s">
        <v>632</v>
      </c>
      <c r="B286" s="343" t="s">
        <v>546</v>
      </c>
      <c r="C286" s="343" t="s">
        <v>575</v>
      </c>
      <c r="D286" s="330" t="s">
        <v>195</v>
      </c>
      <c r="E286" s="330" t="s">
        <v>195</v>
      </c>
      <c r="F286" s="330" t="s">
        <v>195</v>
      </c>
      <c r="G286" s="343" t="s">
        <v>546</v>
      </c>
      <c r="H286" s="343" t="s">
        <v>517</v>
      </c>
      <c r="I286" s="343" t="s">
        <v>517</v>
      </c>
      <c r="J286" s="81" t="s">
        <v>517</v>
      </c>
    </row>
    <row r="287" spans="1:10" x14ac:dyDescent="0.75">
      <c r="A287" s="355" t="s">
        <v>633</v>
      </c>
      <c r="B287" s="343">
        <v>644614.3919557624</v>
      </c>
      <c r="C287" s="343" t="s">
        <v>575</v>
      </c>
      <c r="D287" s="330" t="s">
        <v>195</v>
      </c>
      <c r="E287" s="330" t="s">
        <v>195</v>
      </c>
      <c r="F287" s="330" t="s">
        <v>195</v>
      </c>
      <c r="G287" s="343">
        <v>32390.631664594664</v>
      </c>
      <c r="H287" s="343">
        <v>261.79858809972961</v>
      </c>
      <c r="I287" s="343">
        <v>8.3776826851216608</v>
      </c>
      <c r="J287" s="81" t="s">
        <v>517</v>
      </c>
    </row>
    <row r="288" spans="1:10" x14ac:dyDescent="0.75">
      <c r="A288" s="351" t="s">
        <v>576</v>
      </c>
      <c r="B288" s="343" t="s">
        <v>634</v>
      </c>
      <c r="C288" s="343" t="s">
        <v>575</v>
      </c>
      <c r="D288" s="343" t="s">
        <v>634</v>
      </c>
      <c r="E288" s="343" t="s">
        <v>634</v>
      </c>
      <c r="F288" s="343" t="s">
        <v>634</v>
      </c>
      <c r="G288" s="343" t="s">
        <v>634</v>
      </c>
      <c r="H288" s="343">
        <v>147.87064930999759</v>
      </c>
      <c r="I288" s="343">
        <v>8.2374261132855207</v>
      </c>
      <c r="J288" s="81" t="s">
        <v>517</v>
      </c>
    </row>
    <row r="289" spans="1:10" x14ac:dyDescent="0.75">
      <c r="A289" s="351" t="s">
        <v>577</v>
      </c>
      <c r="B289" s="343" t="s">
        <v>546</v>
      </c>
      <c r="C289" s="343" t="s">
        <v>575</v>
      </c>
      <c r="D289" s="343" t="s">
        <v>546</v>
      </c>
      <c r="E289" s="343" t="s">
        <v>546</v>
      </c>
      <c r="F289" s="343" t="s">
        <v>546</v>
      </c>
      <c r="G289" s="343" t="s">
        <v>546</v>
      </c>
      <c r="H289" s="343" t="s">
        <v>546</v>
      </c>
      <c r="I289" s="343" t="s">
        <v>546</v>
      </c>
      <c r="J289" s="81" t="s">
        <v>517</v>
      </c>
    </row>
    <row r="290" spans="1:10" x14ac:dyDescent="0.75">
      <c r="A290" s="351" t="s">
        <v>578</v>
      </c>
      <c r="B290" s="343">
        <v>644614.3919557624</v>
      </c>
      <c r="C290" s="343" t="s">
        <v>575</v>
      </c>
      <c r="D290" s="343">
        <v>50.248073994006511</v>
      </c>
      <c r="E290" s="343">
        <v>176.73812470130278</v>
      </c>
      <c r="F290" s="343">
        <v>0.21758212907812999</v>
      </c>
      <c r="G290" s="343">
        <v>32390.631664594664</v>
      </c>
      <c r="H290" s="343">
        <v>113.92793878973201</v>
      </c>
      <c r="I290" s="343">
        <v>0.14025657183613999</v>
      </c>
      <c r="J290" s="81" t="s">
        <v>517</v>
      </c>
    </row>
    <row r="291" spans="1:10" x14ac:dyDescent="0.75">
      <c r="A291" s="351" t="s">
        <v>599</v>
      </c>
      <c r="B291" s="343" t="s">
        <v>596</v>
      </c>
      <c r="C291" s="343" t="s">
        <v>575</v>
      </c>
      <c r="D291" s="343" t="s">
        <v>596</v>
      </c>
      <c r="E291" s="343" t="s">
        <v>546</v>
      </c>
      <c r="F291" s="343" t="s">
        <v>546</v>
      </c>
      <c r="G291" s="343" t="s">
        <v>596</v>
      </c>
      <c r="H291" s="343" t="s">
        <v>546</v>
      </c>
      <c r="I291" s="343" t="s">
        <v>546</v>
      </c>
      <c r="J291" s="81" t="s">
        <v>517</v>
      </c>
    </row>
    <row r="292" spans="1:10" x14ac:dyDescent="0.75">
      <c r="A292" s="351" t="s">
        <v>601</v>
      </c>
      <c r="B292" s="343" t="s">
        <v>519</v>
      </c>
      <c r="C292" s="343" t="s">
        <v>575</v>
      </c>
      <c r="D292" s="343" t="s">
        <v>519</v>
      </c>
      <c r="E292" s="343" t="s">
        <v>635</v>
      </c>
      <c r="F292" s="343" t="s">
        <v>635</v>
      </c>
      <c r="G292" s="343" t="s">
        <v>519</v>
      </c>
      <c r="H292" s="343" t="s">
        <v>635</v>
      </c>
      <c r="I292" s="343" t="s">
        <v>635</v>
      </c>
      <c r="J292" s="81" t="s">
        <v>517</v>
      </c>
    </row>
    <row r="293" spans="1:10" x14ac:dyDescent="0.75">
      <c r="A293" s="86" t="s">
        <v>636</v>
      </c>
      <c r="B293" s="343">
        <v>644614.3919557624</v>
      </c>
      <c r="C293" s="343" t="s">
        <v>575</v>
      </c>
      <c r="D293" s="330" t="s">
        <v>195</v>
      </c>
      <c r="E293" s="330" t="s">
        <v>195</v>
      </c>
      <c r="F293" s="330" t="s">
        <v>195</v>
      </c>
      <c r="G293" s="343">
        <v>32390.631664594664</v>
      </c>
      <c r="H293" s="343" t="s">
        <v>635</v>
      </c>
      <c r="I293" s="343" t="s">
        <v>635</v>
      </c>
      <c r="J293" s="81" t="s">
        <v>517</v>
      </c>
    </row>
    <row r="294" spans="1:10" x14ac:dyDescent="0.75">
      <c r="A294" s="351" t="s">
        <v>576</v>
      </c>
      <c r="B294" s="325" t="s">
        <v>544</v>
      </c>
      <c r="C294" s="343" t="s">
        <v>575</v>
      </c>
      <c r="D294" s="343" t="s">
        <v>544</v>
      </c>
      <c r="E294" s="343" t="s">
        <v>544</v>
      </c>
      <c r="F294" s="343" t="s">
        <v>544</v>
      </c>
      <c r="G294" s="325" t="s">
        <v>544</v>
      </c>
      <c r="H294" s="325" t="s">
        <v>544</v>
      </c>
      <c r="I294" s="325" t="s">
        <v>544</v>
      </c>
      <c r="J294" s="81" t="s">
        <v>517</v>
      </c>
    </row>
    <row r="295" spans="1:10" x14ac:dyDescent="0.75">
      <c r="A295" s="351" t="s">
        <v>577</v>
      </c>
      <c r="B295" s="325" t="s">
        <v>546</v>
      </c>
      <c r="C295" s="343" t="s">
        <v>575</v>
      </c>
      <c r="D295" s="343" t="s">
        <v>546</v>
      </c>
      <c r="E295" s="343" t="s">
        <v>546</v>
      </c>
      <c r="F295" s="343" t="s">
        <v>546</v>
      </c>
      <c r="G295" s="325" t="s">
        <v>546</v>
      </c>
      <c r="H295" s="325" t="s">
        <v>546</v>
      </c>
      <c r="I295" s="325" t="s">
        <v>546</v>
      </c>
      <c r="J295" s="81" t="s">
        <v>517</v>
      </c>
    </row>
    <row r="296" spans="1:10" x14ac:dyDescent="0.75">
      <c r="A296" s="351" t="s">
        <v>578</v>
      </c>
      <c r="B296" s="325">
        <v>644614.3919557624</v>
      </c>
      <c r="C296" s="343" t="s">
        <v>575</v>
      </c>
      <c r="D296" s="343">
        <v>50.248073994006511</v>
      </c>
      <c r="E296" s="343" t="s">
        <v>544</v>
      </c>
      <c r="F296" s="343" t="s">
        <v>544</v>
      </c>
      <c r="G296" s="325">
        <v>32390.631664594664</v>
      </c>
      <c r="H296" s="325" t="s">
        <v>544</v>
      </c>
      <c r="I296" s="325" t="s">
        <v>544</v>
      </c>
      <c r="J296" s="81" t="s">
        <v>517</v>
      </c>
    </row>
    <row r="297" spans="1:10" x14ac:dyDescent="0.75">
      <c r="A297" s="351" t="s">
        <v>599</v>
      </c>
      <c r="B297" s="325" t="s">
        <v>519</v>
      </c>
      <c r="C297" s="343" t="s">
        <v>575</v>
      </c>
      <c r="D297" s="343" t="s">
        <v>519</v>
      </c>
      <c r="E297" s="343" t="s">
        <v>546</v>
      </c>
      <c r="F297" s="343" t="s">
        <v>546</v>
      </c>
      <c r="G297" s="325" t="s">
        <v>519</v>
      </c>
      <c r="H297" s="325" t="s">
        <v>546</v>
      </c>
      <c r="I297" s="325" t="s">
        <v>546</v>
      </c>
      <c r="J297" s="81" t="s">
        <v>517</v>
      </c>
    </row>
    <row r="298" spans="1:10" x14ac:dyDescent="0.75">
      <c r="A298" s="351" t="s">
        <v>601</v>
      </c>
      <c r="B298" s="325" t="s">
        <v>519</v>
      </c>
      <c r="C298" s="343" t="s">
        <v>575</v>
      </c>
      <c r="D298" s="343" t="s">
        <v>519</v>
      </c>
      <c r="E298" s="343" t="s">
        <v>546</v>
      </c>
      <c r="F298" s="343" t="s">
        <v>546</v>
      </c>
      <c r="G298" s="325" t="s">
        <v>519</v>
      </c>
      <c r="H298" s="325" t="s">
        <v>546</v>
      </c>
      <c r="I298" s="325" t="s">
        <v>546</v>
      </c>
      <c r="J298" s="81" t="s">
        <v>517</v>
      </c>
    </row>
    <row r="299" spans="1:10" x14ac:dyDescent="0.75">
      <c r="A299" s="86" t="s">
        <v>637</v>
      </c>
      <c r="B299" s="343" t="s">
        <v>596</v>
      </c>
      <c r="C299" s="343" t="s">
        <v>575</v>
      </c>
      <c r="D299" s="330" t="s">
        <v>195</v>
      </c>
      <c r="E299" s="330" t="s">
        <v>195</v>
      </c>
      <c r="F299" s="330" t="s">
        <v>195</v>
      </c>
      <c r="G299" s="343" t="s">
        <v>596</v>
      </c>
      <c r="H299" s="343">
        <v>261.79858809972961</v>
      </c>
      <c r="I299" s="343">
        <v>8.3776826851216608</v>
      </c>
      <c r="J299" s="81" t="s">
        <v>517</v>
      </c>
    </row>
    <row r="300" spans="1:10" x14ac:dyDescent="0.75">
      <c r="A300" s="347" t="s">
        <v>638</v>
      </c>
      <c r="B300" s="343" t="s">
        <v>596</v>
      </c>
      <c r="C300" s="343" t="s">
        <v>575</v>
      </c>
      <c r="D300" s="330" t="s">
        <v>195</v>
      </c>
      <c r="E300" s="330" t="s">
        <v>195</v>
      </c>
      <c r="F300" s="330" t="s">
        <v>195</v>
      </c>
      <c r="G300" s="343" t="s">
        <v>596</v>
      </c>
      <c r="H300" s="343">
        <v>261.79858809972961</v>
      </c>
      <c r="I300" s="343">
        <v>8.3776826851216608</v>
      </c>
      <c r="J300" s="81" t="s">
        <v>517</v>
      </c>
    </row>
    <row r="301" spans="1:10" x14ac:dyDescent="0.75">
      <c r="A301" s="348" t="s">
        <v>586</v>
      </c>
      <c r="B301" s="325" t="s">
        <v>519</v>
      </c>
      <c r="C301" s="343" t="s">
        <v>575</v>
      </c>
      <c r="D301" s="343" t="s">
        <v>519</v>
      </c>
      <c r="E301" s="343" t="s">
        <v>519</v>
      </c>
      <c r="F301" s="343" t="s">
        <v>519</v>
      </c>
      <c r="G301" s="325" t="s">
        <v>519</v>
      </c>
      <c r="H301" s="325">
        <v>147.87064930999759</v>
      </c>
      <c r="I301" s="325">
        <v>8.2374261132855207</v>
      </c>
      <c r="J301" s="81" t="s">
        <v>517</v>
      </c>
    </row>
    <row r="302" spans="1:10" x14ac:dyDescent="0.75">
      <c r="A302" s="348" t="s">
        <v>587</v>
      </c>
      <c r="B302" s="325" t="s">
        <v>546</v>
      </c>
      <c r="C302" s="343" t="s">
        <v>575</v>
      </c>
      <c r="D302" s="343" t="s">
        <v>546</v>
      </c>
      <c r="E302" s="343" t="s">
        <v>546</v>
      </c>
      <c r="F302" s="343" t="s">
        <v>546</v>
      </c>
      <c r="G302" s="325" t="s">
        <v>546</v>
      </c>
      <c r="H302" s="325" t="s">
        <v>546</v>
      </c>
      <c r="I302" s="325" t="s">
        <v>546</v>
      </c>
      <c r="J302" s="81" t="s">
        <v>517</v>
      </c>
    </row>
    <row r="303" spans="1:10" x14ac:dyDescent="0.75">
      <c r="A303" s="348" t="s">
        <v>588</v>
      </c>
      <c r="B303" s="325" t="s">
        <v>519</v>
      </c>
      <c r="C303" s="343" t="s">
        <v>575</v>
      </c>
      <c r="D303" s="343" t="s">
        <v>519</v>
      </c>
      <c r="E303" s="343" t="s">
        <v>519</v>
      </c>
      <c r="F303" s="343" t="s">
        <v>519</v>
      </c>
      <c r="G303" s="325" t="s">
        <v>519</v>
      </c>
      <c r="H303" s="325">
        <v>113.92793878973201</v>
      </c>
      <c r="I303" s="325">
        <v>0.14025657183613999</v>
      </c>
      <c r="J303" s="81" t="s">
        <v>517</v>
      </c>
    </row>
    <row r="304" spans="1:10" x14ac:dyDescent="0.75">
      <c r="A304" s="348" t="s">
        <v>589</v>
      </c>
      <c r="B304" s="325" t="s">
        <v>546</v>
      </c>
      <c r="C304" s="343" t="s">
        <v>575</v>
      </c>
      <c r="D304" s="343" t="s">
        <v>546</v>
      </c>
      <c r="E304" s="343" t="s">
        <v>546</v>
      </c>
      <c r="F304" s="343" t="s">
        <v>546</v>
      </c>
      <c r="G304" s="325" t="s">
        <v>546</v>
      </c>
      <c r="H304" s="325" t="s">
        <v>546</v>
      </c>
      <c r="I304" s="325" t="s">
        <v>546</v>
      </c>
      <c r="J304" s="81" t="s">
        <v>517</v>
      </c>
    </row>
    <row r="305" spans="1:10" x14ac:dyDescent="0.75">
      <c r="A305" s="348" t="s">
        <v>97</v>
      </c>
      <c r="B305" s="325" t="s">
        <v>519</v>
      </c>
      <c r="C305" s="343" t="s">
        <v>575</v>
      </c>
      <c r="D305" s="343" t="s">
        <v>519</v>
      </c>
      <c r="E305" s="343" t="s">
        <v>544</v>
      </c>
      <c r="F305" s="343" t="s">
        <v>544</v>
      </c>
      <c r="G305" s="325" t="s">
        <v>519</v>
      </c>
      <c r="H305" s="325" t="s">
        <v>544</v>
      </c>
      <c r="I305" s="325" t="s">
        <v>544</v>
      </c>
      <c r="J305" s="81" t="s">
        <v>517</v>
      </c>
    </row>
    <row r="306" spans="1:10" x14ac:dyDescent="0.75">
      <c r="A306" s="345" t="s">
        <v>639</v>
      </c>
      <c r="B306" s="343">
        <v>11356031.898046514</v>
      </c>
      <c r="C306" s="343" t="s">
        <v>575</v>
      </c>
      <c r="D306" s="330" t="s">
        <v>195</v>
      </c>
      <c r="E306" s="330" t="s">
        <v>195</v>
      </c>
      <c r="F306" s="330" t="s">
        <v>195</v>
      </c>
      <c r="G306" s="343">
        <v>585092.86707821244</v>
      </c>
      <c r="H306" s="343">
        <v>205.40228693230347</v>
      </c>
      <c r="I306" s="343">
        <v>4.1039078270580598</v>
      </c>
      <c r="J306" s="343" t="s">
        <v>581</v>
      </c>
    </row>
    <row r="307" spans="1:10" x14ac:dyDescent="0.75">
      <c r="A307" s="344" t="s">
        <v>576</v>
      </c>
      <c r="B307" s="343">
        <v>2249400.3925004518</v>
      </c>
      <c r="C307" s="343" t="s">
        <v>575</v>
      </c>
      <c r="D307" s="343">
        <v>66.499353073712243</v>
      </c>
      <c r="E307" s="343">
        <v>9.4999287948040099</v>
      </c>
      <c r="F307" s="343">
        <v>0.56999806241685003</v>
      </c>
      <c r="G307" s="343">
        <v>149583.67090503444</v>
      </c>
      <c r="H307" s="343">
        <v>21.369143559758491</v>
      </c>
      <c r="I307" s="343">
        <v>1.28215386532495</v>
      </c>
      <c r="J307" s="343" t="s">
        <v>517</v>
      </c>
    </row>
    <row r="308" spans="1:10" x14ac:dyDescent="0.75">
      <c r="A308" s="344" t="s">
        <v>577</v>
      </c>
      <c r="B308" s="343">
        <v>112930.43506429865</v>
      </c>
      <c r="C308" s="343" t="s">
        <v>575</v>
      </c>
      <c r="D308" s="343">
        <v>90.471698466828201</v>
      </c>
      <c r="E308" s="343">
        <v>31.210565701762619</v>
      </c>
      <c r="F308" s="343">
        <v>1.42500000000004</v>
      </c>
      <c r="G308" s="343">
        <v>10217.008268864951</v>
      </c>
      <c r="H308" s="343">
        <v>3.5246227633029301</v>
      </c>
      <c r="I308" s="343">
        <v>0.16092586996663</v>
      </c>
      <c r="J308" s="343" t="s">
        <v>517</v>
      </c>
    </row>
    <row r="309" spans="1:10" x14ac:dyDescent="0.75">
      <c r="A309" s="344" t="s">
        <v>578</v>
      </c>
      <c r="B309" s="343">
        <v>8463850.5339536201</v>
      </c>
      <c r="C309" s="343" t="s">
        <v>575</v>
      </c>
      <c r="D309" s="343">
        <v>50.248073994006518</v>
      </c>
      <c r="E309" s="343">
        <v>4.4988276527558702</v>
      </c>
      <c r="F309" s="343">
        <v>0.09</v>
      </c>
      <c r="G309" s="343">
        <v>425292.18790431303</v>
      </c>
      <c r="H309" s="343">
        <v>38.077404830943053</v>
      </c>
      <c r="I309" s="343">
        <v>0.76174654805582998</v>
      </c>
      <c r="J309" s="343" t="s">
        <v>517</v>
      </c>
    </row>
    <row r="310" spans="1:10" x14ac:dyDescent="0.75">
      <c r="A310" s="344" t="s">
        <v>579</v>
      </c>
      <c r="B310" s="343" t="s">
        <v>546</v>
      </c>
      <c r="C310" s="343" t="s">
        <v>575</v>
      </c>
      <c r="D310" s="343" t="s">
        <v>546</v>
      </c>
      <c r="E310" s="343" t="s">
        <v>546</v>
      </c>
      <c r="F310" s="343" t="s">
        <v>546</v>
      </c>
      <c r="G310" s="343" t="s">
        <v>546</v>
      </c>
      <c r="H310" s="343" t="s">
        <v>546</v>
      </c>
      <c r="I310" s="343" t="s">
        <v>546</v>
      </c>
      <c r="J310" s="343" t="s">
        <v>546</v>
      </c>
    </row>
    <row r="311" spans="1:10" x14ac:dyDescent="0.75">
      <c r="A311" s="344" t="s">
        <v>580</v>
      </c>
      <c r="B311" s="343" t="s">
        <v>546</v>
      </c>
      <c r="C311" s="343" t="s">
        <v>575</v>
      </c>
      <c r="D311" s="343" t="s">
        <v>546</v>
      </c>
      <c r="E311" s="343" t="s">
        <v>546</v>
      </c>
      <c r="F311" s="343" t="s">
        <v>546</v>
      </c>
      <c r="G311" s="343" t="s">
        <v>546</v>
      </c>
      <c r="H311" s="343" t="s">
        <v>546</v>
      </c>
      <c r="I311" s="343" t="s">
        <v>546</v>
      </c>
      <c r="J311" s="343" t="s">
        <v>546</v>
      </c>
    </row>
    <row r="312" spans="1:10" x14ac:dyDescent="0.75">
      <c r="A312" s="344" t="s">
        <v>582</v>
      </c>
      <c r="B312" s="343">
        <v>529850.53652814392</v>
      </c>
      <c r="C312" s="343" t="s">
        <v>575</v>
      </c>
      <c r="D312" s="343">
        <v>97.591405252501346</v>
      </c>
      <c r="E312" s="343">
        <v>268.81376154034245</v>
      </c>
      <c r="F312" s="343">
        <v>3.5841834872045601</v>
      </c>
      <c r="G312" s="343">
        <v>51708.858433573361</v>
      </c>
      <c r="H312" s="343">
        <v>142.43111577829899</v>
      </c>
      <c r="I312" s="343">
        <v>1.8990815437106501</v>
      </c>
      <c r="J312" s="343" t="s">
        <v>517</v>
      </c>
    </row>
    <row r="313" spans="1:10" x14ac:dyDescent="0.75">
      <c r="A313" s="85" t="s">
        <v>640</v>
      </c>
      <c r="B313" s="343">
        <v>4225988.256312659</v>
      </c>
      <c r="C313" s="343" t="s">
        <v>575</v>
      </c>
      <c r="D313" s="330" t="s">
        <v>195</v>
      </c>
      <c r="E313" s="330" t="s">
        <v>195</v>
      </c>
      <c r="F313" s="330" t="s">
        <v>195</v>
      </c>
      <c r="G313" s="343">
        <v>226866.9427948774</v>
      </c>
      <c r="H313" s="343">
        <v>43.150270149195428</v>
      </c>
      <c r="I313" s="343">
        <v>1.16238895563411</v>
      </c>
      <c r="J313" s="343" t="s">
        <v>581</v>
      </c>
    </row>
    <row r="314" spans="1:10" x14ac:dyDescent="0.75">
      <c r="A314" s="344" t="s">
        <v>576</v>
      </c>
      <c r="B314" s="343">
        <v>805057.84659740143</v>
      </c>
      <c r="C314" s="343" t="s">
        <v>575</v>
      </c>
      <c r="D314" s="343">
        <v>67.922765710535813</v>
      </c>
      <c r="E314" s="343">
        <v>9.5</v>
      </c>
      <c r="F314" s="343">
        <v>0.56999999999999995</v>
      </c>
      <c r="G314" s="343">
        <v>54681.755497863785</v>
      </c>
      <c r="H314" s="343">
        <v>7.6480495426753103</v>
      </c>
      <c r="I314" s="343">
        <v>0.45888297256052002</v>
      </c>
      <c r="J314" s="343" t="s">
        <v>517</v>
      </c>
    </row>
    <row r="315" spans="1:10" x14ac:dyDescent="0.75">
      <c r="A315" s="344" t="s">
        <v>577</v>
      </c>
      <c r="B315" s="343">
        <v>102339.36264828738</v>
      </c>
      <c r="C315" s="343" t="s">
        <v>575</v>
      </c>
      <c r="D315" s="343">
        <v>90.484267022339296</v>
      </c>
      <c r="E315" s="343">
        <v>9.5</v>
      </c>
      <c r="F315" s="343">
        <v>1.425</v>
      </c>
      <c r="G315" s="343">
        <v>9260.1022167636511</v>
      </c>
      <c r="H315" s="343">
        <v>0.97222394515873001</v>
      </c>
      <c r="I315" s="343">
        <v>0.14583359177381</v>
      </c>
      <c r="J315" s="343" t="s">
        <v>517</v>
      </c>
    </row>
    <row r="316" spans="1:10" x14ac:dyDescent="0.75">
      <c r="A316" s="344" t="s">
        <v>578</v>
      </c>
      <c r="B316" s="343">
        <v>3242414.5271654259</v>
      </c>
      <c r="C316" s="343" t="s">
        <v>575</v>
      </c>
      <c r="D316" s="343">
        <v>50.248073994006511</v>
      </c>
      <c r="E316" s="343">
        <v>4.5</v>
      </c>
      <c r="F316" s="343">
        <v>0.09</v>
      </c>
      <c r="G316" s="343">
        <v>162925.08508024996</v>
      </c>
      <c r="H316" s="343">
        <v>14.590865372244419</v>
      </c>
      <c r="I316" s="343">
        <v>0.29181730744488998</v>
      </c>
      <c r="J316" s="343" t="s">
        <v>517</v>
      </c>
    </row>
    <row r="317" spans="1:10" x14ac:dyDescent="0.75">
      <c r="A317" s="344" t="s">
        <v>579</v>
      </c>
      <c r="B317" s="343" t="s">
        <v>546</v>
      </c>
      <c r="C317" s="343" t="s">
        <v>575</v>
      </c>
      <c r="D317" s="343" t="s">
        <v>546</v>
      </c>
      <c r="E317" s="343" t="s">
        <v>546</v>
      </c>
      <c r="F317" s="343" t="s">
        <v>546</v>
      </c>
      <c r="G317" s="343" t="s">
        <v>546</v>
      </c>
      <c r="H317" s="343" t="s">
        <v>546</v>
      </c>
      <c r="I317" s="343" t="s">
        <v>546</v>
      </c>
      <c r="J317" s="343" t="s">
        <v>546</v>
      </c>
    </row>
    <row r="318" spans="1:10" x14ac:dyDescent="0.75">
      <c r="A318" s="344" t="s">
        <v>580</v>
      </c>
      <c r="B318" s="343" t="s">
        <v>546</v>
      </c>
      <c r="C318" s="343" t="s">
        <v>575</v>
      </c>
      <c r="D318" s="343" t="s">
        <v>546</v>
      </c>
      <c r="E318" s="343" t="s">
        <v>546</v>
      </c>
      <c r="F318" s="343" t="s">
        <v>546</v>
      </c>
      <c r="G318" s="343" t="s">
        <v>546</v>
      </c>
      <c r="H318" s="343" t="s">
        <v>546</v>
      </c>
      <c r="I318" s="343" t="s">
        <v>546</v>
      </c>
      <c r="J318" s="343" t="s">
        <v>546</v>
      </c>
    </row>
    <row r="319" spans="1:10" x14ac:dyDescent="0.75">
      <c r="A319" s="344" t="s">
        <v>582</v>
      </c>
      <c r="B319" s="343">
        <v>76176.519901543914</v>
      </c>
      <c r="C319" s="343" t="s">
        <v>575</v>
      </c>
      <c r="D319" s="343">
        <v>96.731829704947643</v>
      </c>
      <c r="E319" s="343">
        <v>261.74904438910778</v>
      </c>
      <c r="F319" s="343">
        <v>3.4899872585214</v>
      </c>
      <c r="G319" s="343">
        <v>7368.6941506317007</v>
      </c>
      <c r="H319" s="343">
        <v>19.939131289116968</v>
      </c>
      <c r="I319" s="343">
        <v>0.26585508385488998</v>
      </c>
      <c r="J319" s="343" t="s">
        <v>517</v>
      </c>
    </row>
    <row r="320" spans="1:10" x14ac:dyDescent="0.75">
      <c r="A320" s="348" t="s">
        <v>641</v>
      </c>
      <c r="B320" s="343">
        <v>4225988.256312659</v>
      </c>
      <c r="C320" s="343" t="s">
        <v>575</v>
      </c>
      <c r="D320" s="330" t="s">
        <v>195</v>
      </c>
      <c r="E320" s="330" t="s">
        <v>195</v>
      </c>
      <c r="F320" s="330" t="s">
        <v>195</v>
      </c>
      <c r="G320" s="343">
        <v>226866.9427948774</v>
      </c>
      <c r="H320" s="343">
        <v>43.150270149195428</v>
      </c>
      <c r="I320" s="343">
        <v>1.16238895563411</v>
      </c>
      <c r="J320" s="343" t="s">
        <v>581</v>
      </c>
    </row>
    <row r="321" spans="1:10" x14ac:dyDescent="0.75">
      <c r="A321" s="353" t="s">
        <v>586</v>
      </c>
      <c r="B321" s="325">
        <v>805057.84659740143</v>
      </c>
      <c r="C321" s="343" t="s">
        <v>575</v>
      </c>
      <c r="D321" s="343">
        <v>67.922765710535813</v>
      </c>
      <c r="E321" s="343">
        <v>9.5</v>
      </c>
      <c r="F321" s="343">
        <v>0.56999999999999995</v>
      </c>
      <c r="G321" s="325">
        <v>54681.755497863785</v>
      </c>
      <c r="H321" s="325">
        <v>7.6480495426753103</v>
      </c>
      <c r="I321" s="325">
        <v>0.45888297256052002</v>
      </c>
      <c r="J321" s="325" t="s">
        <v>517</v>
      </c>
    </row>
    <row r="322" spans="1:10" x14ac:dyDescent="0.75">
      <c r="A322" s="353" t="s">
        <v>587</v>
      </c>
      <c r="B322" s="325">
        <v>102339.36264828738</v>
      </c>
      <c r="C322" s="343" t="s">
        <v>575</v>
      </c>
      <c r="D322" s="343">
        <v>90.484267022339296</v>
      </c>
      <c r="E322" s="343">
        <v>9.5</v>
      </c>
      <c r="F322" s="343">
        <v>1.425</v>
      </c>
      <c r="G322" s="325">
        <v>9260.1022167636511</v>
      </c>
      <c r="H322" s="325">
        <v>0.97222394515873001</v>
      </c>
      <c r="I322" s="325">
        <v>0.14583359177381</v>
      </c>
      <c r="J322" s="325" t="s">
        <v>517</v>
      </c>
    </row>
    <row r="323" spans="1:10" x14ac:dyDescent="0.75">
      <c r="A323" s="353" t="s">
        <v>588</v>
      </c>
      <c r="B323" s="325">
        <v>3242414.5271654259</v>
      </c>
      <c r="C323" s="343" t="s">
        <v>575</v>
      </c>
      <c r="D323" s="343">
        <v>50.248073994006511</v>
      </c>
      <c r="E323" s="343">
        <v>4.5</v>
      </c>
      <c r="F323" s="343">
        <v>0.09</v>
      </c>
      <c r="G323" s="325">
        <v>162925.08508024996</v>
      </c>
      <c r="H323" s="325">
        <v>14.590865372244419</v>
      </c>
      <c r="I323" s="325">
        <v>0.29181730744488998</v>
      </c>
      <c r="J323" s="325" t="s">
        <v>517</v>
      </c>
    </row>
    <row r="324" spans="1:10" x14ac:dyDescent="0.75">
      <c r="A324" s="353" t="s">
        <v>589</v>
      </c>
      <c r="B324" s="325" t="s">
        <v>546</v>
      </c>
      <c r="C324" s="343" t="s">
        <v>575</v>
      </c>
      <c r="D324" s="343" t="s">
        <v>546</v>
      </c>
      <c r="E324" s="343" t="s">
        <v>546</v>
      </c>
      <c r="F324" s="343" t="s">
        <v>546</v>
      </c>
      <c r="G324" s="325" t="s">
        <v>546</v>
      </c>
      <c r="H324" s="325" t="s">
        <v>546</v>
      </c>
      <c r="I324" s="325" t="s">
        <v>546</v>
      </c>
      <c r="J324" s="325" t="s">
        <v>546</v>
      </c>
    </row>
    <row r="325" spans="1:10" x14ac:dyDescent="0.75">
      <c r="A325" s="353" t="s">
        <v>590</v>
      </c>
      <c r="B325" s="325" t="s">
        <v>546</v>
      </c>
      <c r="C325" s="343" t="s">
        <v>575</v>
      </c>
      <c r="D325" s="343" t="s">
        <v>546</v>
      </c>
      <c r="E325" s="343" t="s">
        <v>546</v>
      </c>
      <c r="F325" s="343" t="s">
        <v>546</v>
      </c>
      <c r="G325" s="325" t="s">
        <v>546</v>
      </c>
      <c r="H325" s="325" t="s">
        <v>546</v>
      </c>
      <c r="I325" s="325" t="s">
        <v>546</v>
      </c>
      <c r="J325" s="325" t="s">
        <v>546</v>
      </c>
    </row>
    <row r="326" spans="1:10" x14ac:dyDescent="0.75">
      <c r="A326" s="353" t="s">
        <v>97</v>
      </c>
      <c r="B326" s="325">
        <v>76176.519901543914</v>
      </c>
      <c r="C326" s="343" t="s">
        <v>575</v>
      </c>
      <c r="D326" s="343">
        <v>96.731829704947643</v>
      </c>
      <c r="E326" s="343">
        <v>261.74904438910778</v>
      </c>
      <c r="F326" s="343">
        <v>3.4899872585214</v>
      </c>
      <c r="G326" s="325">
        <v>7368.6941506317007</v>
      </c>
      <c r="H326" s="325">
        <v>19.939131289116968</v>
      </c>
      <c r="I326" s="325">
        <v>0.26585508385488998</v>
      </c>
      <c r="J326" s="325" t="s">
        <v>517</v>
      </c>
    </row>
    <row r="327" spans="1:10" x14ac:dyDescent="0.75">
      <c r="A327" s="85" t="s">
        <v>642</v>
      </c>
      <c r="B327" s="343">
        <v>7125574.886906283</v>
      </c>
      <c r="C327" s="343" t="s">
        <v>575</v>
      </c>
      <c r="D327" s="330" t="s">
        <v>195</v>
      </c>
      <c r="E327" s="330" t="s">
        <v>195</v>
      </c>
      <c r="F327" s="330" t="s">
        <v>195</v>
      </c>
      <c r="G327" s="343">
        <v>357934.30128740554</v>
      </c>
      <c r="H327" s="343">
        <v>162.23342770287937</v>
      </c>
      <c r="I327" s="343">
        <v>2.9388526659165199</v>
      </c>
      <c r="J327" s="343" t="s">
        <v>581</v>
      </c>
    </row>
    <row r="328" spans="1:10" x14ac:dyDescent="0.75">
      <c r="A328" s="344" t="s">
        <v>576</v>
      </c>
      <c r="B328" s="343">
        <v>1444321.7373324856</v>
      </c>
      <c r="C328" s="343" t="s">
        <v>575</v>
      </c>
      <c r="D328" s="343">
        <v>65.70588666818</v>
      </c>
      <c r="E328" s="343">
        <v>9.5</v>
      </c>
      <c r="F328" s="343">
        <v>0.56999999999999995</v>
      </c>
      <c r="G328" s="343">
        <v>94900.440385557144</v>
      </c>
      <c r="H328" s="343">
        <v>13.721056504658611</v>
      </c>
      <c r="I328" s="343">
        <v>0.82326339027952</v>
      </c>
      <c r="J328" s="343" t="s">
        <v>517</v>
      </c>
    </row>
    <row r="329" spans="1:10" x14ac:dyDescent="0.75">
      <c r="A329" s="344" t="s">
        <v>577</v>
      </c>
      <c r="B329" s="343">
        <v>8899.3961168497008</v>
      </c>
      <c r="C329" s="343" t="s">
        <v>575</v>
      </c>
      <c r="D329" s="343">
        <v>90.484267022339282</v>
      </c>
      <c r="E329" s="343">
        <v>284.99999999999949</v>
      </c>
      <c r="F329" s="343">
        <v>1.4249999999999099</v>
      </c>
      <c r="G329" s="343">
        <v>805.25533457459767</v>
      </c>
      <c r="H329" s="343">
        <v>2.5363278933021598</v>
      </c>
      <c r="I329" s="343">
        <v>1.2681639466510001E-2</v>
      </c>
      <c r="J329" s="343" t="s">
        <v>517</v>
      </c>
    </row>
    <row r="330" spans="1:10" x14ac:dyDescent="0.75">
      <c r="A330" s="344" t="s">
        <v>578</v>
      </c>
      <c r="B330" s="343">
        <v>5218679.7368303481</v>
      </c>
      <c r="C330" s="343" t="s">
        <v>575</v>
      </c>
      <c r="D330" s="343">
        <v>50.248073994006518</v>
      </c>
      <c r="E330" s="343">
        <v>4.5</v>
      </c>
      <c r="F330" s="343">
        <v>0.09</v>
      </c>
      <c r="G330" s="343">
        <v>262228.6055672738</v>
      </c>
      <c r="H330" s="343">
        <v>23.484058815736571</v>
      </c>
      <c r="I330" s="343">
        <v>0.46968117631473</v>
      </c>
      <c r="J330" s="343" t="s">
        <v>517</v>
      </c>
    </row>
    <row r="331" spans="1:10" x14ac:dyDescent="0.75">
      <c r="A331" s="344" t="s">
        <v>579</v>
      </c>
      <c r="B331" s="343" t="s">
        <v>546</v>
      </c>
      <c r="C331" s="343" t="s">
        <v>575</v>
      </c>
      <c r="D331" s="343" t="s">
        <v>546</v>
      </c>
      <c r="E331" s="343" t="s">
        <v>546</v>
      </c>
      <c r="F331" s="343" t="s">
        <v>546</v>
      </c>
      <c r="G331" s="343" t="s">
        <v>546</v>
      </c>
      <c r="H331" s="343" t="s">
        <v>546</v>
      </c>
      <c r="I331" s="343" t="s">
        <v>546</v>
      </c>
      <c r="J331" s="343" t="s">
        <v>546</v>
      </c>
    </row>
    <row r="332" spans="1:10" x14ac:dyDescent="0.75">
      <c r="A332" s="344" t="s">
        <v>580</v>
      </c>
      <c r="B332" s="343" t="s">
        <v>546</v>
      </c>
      <c r="C332" s="343" t="s">
        <v>575</v>
      </c>
      <c r="D332" s="343" t="s">
        <v>546</v>
      </c>
      <c r="E332" s="343" t="s">
        <v>546</v>
      </c>
      <c r="F332" s="343" t="s">
        <v>546</v>
      </c>
      <c r="G332" s="343" t="s">
        <v>546</v>
      </c>
      <c r="H332" s="343" t="s">
        <v>546</v>
      </c>
      <c r="I332" s="343" t="s">
        <v>546</v>
      </c>
      <c r="J332" s="343" t="s">
        <v>546</v>
      </c>
    </row>
    <row r="333" spans="1:10" x14ac:dyDescent="0.75">
      <c r="A333" s="344" t="s">
        <v>582</v>
      </c>
      <c r="B333" s="343">
        <v>453674.0166266</v>
      </c>
      <c r="C333" s="343" t="s">
        <v>575</v>
      </c>
      <c r="D333" s="343">
        <v>97.735736802039924</v>
      </c>
      <c r="E333" s="343">
        <v>270.00000000000006</v>
      </c>
      <c r="F333" s="343">
        <v>3.6</v>
      </c>
      <c r="G333" s="343">
        <v>44340.16428294166</v>
      </c>
      <c r="H333" s="343">
        <v>122.49198448918202</v>
      </c>
      <c r="I333" s="343">
        <v>1.63322645985576</v>
      </c>
      <c r="J333" s="343" t="s">
        <v>517</v>
      </c>
    </row>
    <row r="334" spans="1:10" x14ac:dyDescent="0.75">
      <c r="A334" s="347" t="s">
        <v>643</v>
      </c>
      <c r="B334" s="343">
        <v>7125574.886906283</v>
      </c>
      <c r="C334" s="343" t="s">
        <v>575</v>
      </c>
      <c r="D334" s="330" t="s">
        <v>195</v>
      </c>
      <c r="E334" s="330" t="s">
        <v>195</v>
      </c>
      <c r="F334" s="330" t="s">
        <v>195</v>
      </c>
      <c r="G334" s="343">
        <v>357934.30128740554</v>
      </c>
      <c r="H334" s="343">
        <v>162.23342770287937</v>
      </c>
      <c r="I334" s="343">
        <v>2.9388526659165199</v>
      </c>
      <c r="J334" s="343" t="s">
        <v>581</v>
      </c>
    </row>
    <row r="335" spans="1:10" x14ac:dyDescent="0.75">
      <c r="A335" s="348" t="s">
        <v>644</v>
      </c>
      <c r="B335" s="343">
        <v>7125574.886906283</v>
      </c>
      <c r="C335" s="343" t="s">
        <v>575</v>
      </c>
      <c r="D335" s="330" t="s">
        <v>195</v>
      </c>
      <c r="E335" s="330" t="s">
        <v>195</v>
      </c>
      <c r="F335" s="330" t="s">
        <v>195</v>
      </c>
      <c r="G335" s="343">
        <v>357934.30128740554</v>
      </c>
      <c r="H335" s="343">
        <v>162.23342770287937</v>
      </c>
      <c r="I335" s="343">
        <v>2.9388526659165199</v>
      </c>
      <c r="J335" s="343" t="s">
        <v>581</v>
      </c>
    </row>
    <row r="336" spans="1:10" x14ac:dyDescent="0.75">
      <c r="A336" s="353" t="s">
        <v>586</v>
      </c>
      <c r="B336" s="325">
        <v>1444321.7373324856</v>
      </c>
      <c r="C336" s="343" t="s">
        <v>575</v>
      </c>
      <c r="D336" s="343">
        <v>65.70588666818</v>
      </c>
      <c r="E336" s="343">
        <v>9.5</v>
      </c>
      <c r="F336" s="343">
        <v>0.56999999999999995</v>
      </c>
      <c r="G336" s="325">
        <v>94900.440385557144</v>
      </c>
      <c r="H336" s="325">
        <v>13.721056504658611</v>
      </c>
      <c r="I336" s="325">
        <v>0.82326339027952</v>
      </c>
      <c r="J336" s="325" t="s">
        <v>517</v>
      </c>
    </row>
    <row r="337" spans="1:10" x14ac:dyDescent="0.75">
      <c r="A337" s="353" t="s">
        <v>587</v>
      </c>
      <c r="B337" s="325">
        <v>8899.3961168497008</v>
      </c>
      <c r="C337" s="343" t="s">
        <v>575</v>
      </c>
      <c r="D337" s="343">
        <v>90.484267022339282</v>
      </c>
      <c r="E337" s="343">
        <v>284.99999999999949</v>
      </c>
      <c r="F337" s="343">
        <v>1.4249999999999099</v>
      </c>
      <c r="G337" s="325">
        <v>805.25533457459767</v>
      </c>
      <c r="H337" s="325">
        <v>2.5363278933021598</v>
      </c>
      <c r="I337" s="325">
        <v>1.2681639466510001E-2</v>
      </c>
      <c r="J337" s="325" t="s">
        <v>517</v>
      </c>
    </row>
    <row r="338" spans="1:10" x14ac:dyDescent="0.75">
      <c r="A338" s="353" t="s">
        <v>588</v>
      </c>
      <c r="B338" s="325">
        <v>5218679.7368303481</v>
      </c>
      <c r="C338" s="343" t="s">
        <v>575</v>
      </c>
      <c r="D338" s="343">
        <v>50.248073994006518</v>
      </c>
      <c r="E338" s="343">
        <v>4.5</v>
      </c>
      <c r="F338" s="343">
        <v>0.09</v>
      </c>
      <c r="G338" s="325">
        <v>262228.6055672738</v>
      </c>
      <c r="H338" s="325">
        <v>23.484058815736571</v>
      </c>
      <c r="I338" s="325">
        <v>0.46968117631473</v>
      </c>
      <c r="J338" s="325" t="s">
        <v>517</v>
      </c>
    </row>
    <row r="339" spans="1:10" x14ac:dyDescent="0.75">
      <c r="A339" s="353" t="s">
        <v>589</v>
      </c>
      <c r="B339" s="325" t="s">
        <v>546</v>
      </c>
      <c r="C339" s="343" t="s">
        <v>575</v>
      </c>
      <c r="D339" s="343" t="s">
        <v>546</v>
      </c>
      <c r="E339" s="343" t="s">
        <v>546</v>
      </c>
      <c r="F339" s="343" t="s">
        <v>546</v>
      </c>
      <c r="G339" s="325" t="s">
        <v>546</v>
      </c>
      <c r="H339" s="325" t="s">
        <v>546</v>
      </c>
      <c r="I339" s="325" t="s">
        <v>546</v>
      </c>
      <c r="J339" s="325" t="s">
        <v>546</v>
      </c>
    </row>
    <row r="340" spans="1:10" x14ac:dyDescent="0.75">
      <c r="A340" s="353" t="s">
        <v>590</v>
      </c>
      <c r="B340" s="325" t="s">
        <v>546</v>
      </c>
      <c r="C340" s="343" t="s">
        <v>575</v>
      </c>
      <c r="D340" s="343" t="s">
        <v>546</v>
      </c>
      <c r="E340" s="343" t="s">
        <v>546</v>
      </c>
      <c r="F340" s="343" t="s">
        <v>546</v>
      </c>
      <c r="G340" s="325" t="s">
        <v>546</v>
      </c>
      <c r="H340" s="325" t="s">
        <v>546</v>
      </c>
      <c r="I340" s="325" t="s">
        <v>546</v>
      </c>
      <c r="J340" s="325" t="s">
        <v>546</v>
      </c>
    </row>
    <row r="341" spans="1:10" x14ac:dyDescent="0.75">
      <c r="A341" s="353" t="s">
        <v>97</v>
      </c>
      <c r="B341" s="325">
        <v>453674.0166266</v>
      </c>
      <c r="C341" s="343" t="s">
        <v>575</v>
      </c>
      <c r="D341" s="343">
        <v>97.735736802039924</v>
      </c>
      <c r="E341" s="343">
        <v>270.00000000000006</v>
      </c>
      <c r="F341" s="343">
        <v>3.6</v>
      </c>
      <c r="G341" s="325">
        <v>44340.16428294166</v>
      </c>
      <c r="H341" s="325">
        <v>122.49198448918202</v>
      </c>
      <c r="I341" s="325">
        <v>1.63322645985576</v>
      </c>
      <c r="J341" s="325" t="s">
        <v>517</v>
      </c>
    </row>
    <row r="342" spans="1:10" x14ac:dyDescent="0.75">
      <c r="A342" s="85" t="s">
        <v>536</v>
      </c>
      <c r="B342" s="343">
        <v>4468.7548275720128</v>
      </c>
      <c r="C342" s="343" t="s">
        <v>575</v>
      </c>
      <c r="D342" s="330" t="s">
        <v>195</v>
      </c>
      <c r="E342" s="330" t="s">
        <v>195</v>
      </c>
      <c r="F342" s="330" t="s">
        <v>195</v>
      </c>
      <c r="G342" s="343">
        <v>291.62299592948989</v>
      </c>
      <c r="H342" s="343">
        <v>1.858908022867E-2</v>
      </c>
      <c r="I342" s="343">
        <v>2.66620550743E-3</v>
      </c>
      <c r="J342" s="343" t="s">
        <v>581</v>
      </c>
    </row>
    <row r="343" spans="1:10" x14ac:dyDescent="0.75">
      <c r="A343" s="344" t="s">
        <v>576</v>
      </c>
      <c r="B343" s="343">
        <v>20.808570564626329</v>
      </c>
      <c r="C343" s="343" t="s">
        <v>575</v>
      </c>
      <c r="D343" s="343">
        <v>70.885292620820053</v>
      </c>
      <c r="E343" s="343">
        <v>1.8027391383514599</v>
      </c>
      <c r="F343" s="343">
        <v>0.36054782747806002</v>
      </c>
      <c r="G343" s="343">
        <v>1.47502161349452</v>
      </c>
      <c r="H343" s="343">
        <v>3.7512424570000003E-5</v>
      </c>
      <c r="I343" s="343">
        <v>7.5024849100000003E-6</v>
      </c>
      <c r="J343" s="343" t="s">
        <v>517</v>
      </c>
    </row>
    <row r="344" spans="1:10" x14ac:dyDescent="0.75">
      <c r="A344" s="344" t="s">
        <v>577</v>
      </c>
      <c r="B344" s="343">
        <v>1691.6762991615799</v>
      </c>
      <c r="C344" s="343" t="s">
        <v>575</v>
      </c>
      <c r="D344" s="343">
        <v>89.645233903118736</v>
      </c>
      <c r="E344" s="343">
        <v>9.5000000000029505</v>
      </c>
      <c r="F344" s="343">
        <v>1.42500000000281</v>
      </c>
      <c r="G344" s="343">
        <v>151.6507175267021</v>
      </c>
      <c r="H344" s="343">
        <v>1.6070924842040001E-2</v>
      </c>
      <c r="I344" s="343">
        <v>2.4106387263100001E-3</v>
      </c>
      <c r="J344" s="343" t="s">
        <v>517</v>
      </c>
    </row>
    <row r="345" spans="1:10" x14ac:dyDescent="0.75">
      <c r="A345" s="344" t="s">
        <v>578</v>
      </c>
      <c r="B345" s="343">
        <v>2756.2699578458064</v>
      </c>
      <c r="C345" s="343" t="s">
        <v>575</v>
      </c>
      <c r="D345" s="343">
        <v>50.248073994006511</v>
      </c>
      <c r="E345" s="343">
        <v>0.89999999999956004</v>
      </c>
      <c r="F345" s="343">
        <v>9.0000000001409994E-2</v>
      </c>
      <c r="G345" s="343">
        <v>138.49725678929329</v>
      </c>
      <c r="H345" s="343">
        <v>2.4806429620600002E-3</v>
      </c>
      <c r="I345" s="343">
        <v>2.4806429620999998E-4</v>
      </c>
      <c r="J345" s="343" t="s">
        <v>517</v>
      </c>
    </row>
    <row r="346" spans="1:10" x14ac:dyDescent="0.75">
      <c r="A346" s="344" t="s">
        <v>579</v>
      </c>
      <c r="B346" s="343" t="s">
        <v>546</v>
      </c>
      <c r="C346" s="343" t="s">
        <v>575</v>
      </c>
      <c r="D346" s="343" t="s">
        <v>546</v>
      </c>
      <c r="E346" s="343" t="s">
        <v>546</v>
      </c>
      <c r="F346" s="343" t="s">
        <v>546</v>
      </c>
      <c r="G346" s="343" t="s">
        <v>546</v>
      </c>
      <c r="H346" s="343" t="s">
        <v>546</v>
      </c>
      <c r="I346" s="343" t="s">
        <v>546</v>
      </c>
      <c r="J346" s="343" t="s">
        <v>546</v>
      </c>
    </row>
    <row r="347" spans="1:10" x14ac:dyDescent="0.75">
      <c r="A347" s="344" t="s">
        <v>580</v>
      </c>
      <c r="B347" s="343" t="s">
        <v>546</v>
      </c>
      <c r="C347" s="343" t="s">
        <v>575</v>
      </c>
      <c r="D347" s="343" t="s">
        <v>546</v>
      </c>
      <c r="E347" s="343" t="s">
        <v>546</v>
      </c>
      <c r="F347" s="343" t="s">
        <v>546</v>
      </c>
      <c r="G347" s="343" t="s">
        <v>546</v>
      </c>
      <c r="H347" s="343" t="s">
        <v>546</v>
      </c>
      <c r="I347" s="343" t="s">
        <v>546</v>
      </c>
      <c r="J347" s="343" t="s">
        <v>546</v>
      </c>
    </row>
    <row r="348" spans="1:10" x14ac:dyDescent="0.75">
      <c r="A348" s="344" t="s">
        <v>582</v>
      </c>
      <c r="B348" s="343" t="s">
        <v>519</v>
      </c>
      <c r="C348" s="343" t="s">
        <v>575</v>
      </c>
      <c r="D348" s="343" t="s">
        <v>551</v>
      </c>
      <c r="E348" s="343" t="s">
        <v>517</v>
      </c>
      <c r="F348" s="343" t="s">
        <v>517</v>
      </c>
      <c r="G348" s="343" t="s">
        <v>519</v>
      </c>
      <c r="H348" s="343" t="s">
        <v>517</v>
      </c>
      <c r="I348" s="343" t="s">
        <v>517</v>
      </c>
      <c r="J348" s="343" t="s">
        <v>517</v>
      </c>
    </row>
    <row r="349" spans="1:10" x14ac:dyDescent="0.75">
      <c r="A349" s="83" t="s">
        <v>645</v>
      </c>
      <c r="B349" s="343">
        <v>4468.7548275720128</v>
      </c>
      <c r="C349" s="343" t="s">
        <v>575</v>
      </c>
      <c r="D349" s="330" t="s">
        <v>195</v>
      </c>
      <c r="E349" s="330" t="s">
        <v>195</v>
      </c>
      <c r="F349" s="330" t="s">
        <v>195</v>
      </c>
      <c r="G349" s="343">
        <v>291.62299592948989</v>
      </c>
      <c r="H349" s="343">
        <v>1.858908022867E-2</v>
      </c>
      <c r="I349" s="343">
        <v>2.66620550743E-3</v>
      </c>
      <c r="J349" s="343" t="s">
        <v>581</v>
      </c>
    </row>
    <row r="350" spans="1:10" x14ac:dyDescent="0.75">
      <c r="A350" s="344" t="s">
        <v>576</v>
      </c>
      <c r="B350" s="325">
        <v>20.808570564626329</v>
      </c>
      <c r="C350" s="343" t="s">
        <v>575</v>
      </c>
      <c r="D350" s="343">
        <v>70.885292620820053</v>
      </c>
      <c r="E350" s="343">
        <v>1.8027391383514599</v>
      </c>
      <c r="F350" s="343">
        <v>0.36054782747806002</v>
      </c>
      <c r="G350" s="325">
        <v>1.47502161349452</v>
      </c>
      <c r="H350" s="325">
        <v>3.7512424570000003E-5</v>
      </c>
      <c r="I350" s="325">
        <v>7.5024849100000003E-6</v>
      </c>
      <c r="J350" s="325" t="s">
        <v>517</v>
      </c>
    </row>
    <row r="351" spans="1:10" x14ac:dyDescent="0.75">
      <c r="A351" s="344" t="s">
        <v>577</v>
      </c>
      <c r="B351" s="325">
        <v>1691.6762991615799</v>
      </c>
      <c r="C351" s="343" t="s">
        <v>575</v>
      </c>
      <c r="D351" s="343">
        <v>89.645233903118736</v>
      </c>
      <c r="E351" s="343">
        <v>9.5000000000029505</v>
      </c>
      <c r="F351" s="343">
        <v>1.42500000000281</v>
      </c>
      <c r="G351" s="325">
        <v>151.6507175267021</v>
      </c>
      <c r="H351" s="325">
        <v>1.6070924842040001E-2</v>
      </c>
      <c r="I351" s="325">
        <v>2.4106387263100001E-3</v>
      </c>
      <c r="J351" s="325" t="s">
        <v>517</v>
      </c>
    </row>
    <row r="352" spans="1:10" x14ac:dyDescent="0.75">
      <c r="A352" s="344" t="s">
        <v>578</v>
      </c>
      <c r="B352" s="325">
        <v>2756.2699578458064</v>
      </c>
      <c r="C352" s="343" t="s">
        <v>575</v>
      </c>
      <c r="D352" s="343">
        <v>50.248073994006511</v>
      </c>
      <c r="E352" s="343">
        <v>0.89999999999956004</v>
      </c>
      <c r="F352" s="343">
        <v>9.0000000001409994E-2</v>
      </c>
      <c r="G352" s="325">
        <v>138.49725678929329</v>
      </c>
      <c r="H352" s="325">
        <v>2.4806429620600002E-3</v>
      </c>
      <c r="I352" s="325">
        <v>2.4806429620999998E-4</v>
      </c>
      <c r="J352" s="325" t="s">
        <v>517</v>
      </c>
    </row>
    <row r="353" spans="1:10" x14ac:dyDescent="0.75">
      <c r="A353" s="344" t="s">
        <v>579</v>
      </c>
      <c r="B353" s="325" t="s">
        <v>546</v>
      </c>
      <c r="C353" s="343" t="s">
        <v>575</v>
      </c>
      <c r="D353" s="343" t="s">
        <v>546</v>
      </c>
      <c r="E353" s="343" t="s">
        <v>546</v>
      </c>
      <c r="F353" s="343" t="s">
        <v>546</v>
      </c>
      <c r="G353" s="325" t="s">
        <v>546</v>
      </c>
      <c r="H353" s="325" t="s">
        <v>546</v>
      </c>
      <c r="I353" s="325" t="s">
        <v>546</v>
      </c>
      <c r="J353" s="325" t="s">
        <v>546</v>
      </c>
    </row>
    <row r="354" spans="1:10" x14ac:dyDescent="0.75">
      <c r="A354" s="344" t="s">
        <v>580</v>
      </c>
      <c r="B354" s="325" t="s">
        <v>546</v>
      </c>
      <c r="C354" s="343" t="s">
        <v>575</v>
      </c>
      <c r="D354" s="343" t="s">
        <v>546</v>
      </c>
      <c r="E354" s="343" t="s">
        <v>546</v>
      </c>
      <c r="F354" s="343" t="s">
        <v>546</v>
      </c>
      <c r="G354" s="325" t="s">
        <v>546</v>
      </c>
      <c r="H354" s="325" t="s">
        <v>546</v>
      </c>
      <c r="I354" s="325" t="s">
        <v>546</v>
      </c>
      <c r="J354" s="325" t="s">
        <v>546</v>
      </c>
    </row>
    <row r="355" spans="1:10" x14ac:dyDescent="0.75">
      <c r="A355" s="344" t="s">
        <v>582</v>
      </c>
      <c r="B355" s="325" t="s">
        <v>519</v>
      </c>
      <c r="C355" s="343" t="s">
        <v>575</v>
      </c>
      <c r="D355" s="343" t="s">
        <v>551</v>
      </c>
      <c r="E355" s="343" t="s">
        <v>517</v>
      </c>
      <c r="F355" s="343" t="s">
        <v>517</v>
      </c>
      <c r="G355" s="325" t="s">
        <v>519</v>
      </c>
      <c r="H355" s="325" t="s">
        <v>517</v>
      </c>
      <c r="I355" s="325" t="s">
        <v>517</v>
      </c>
      <c r="J355" s="325" t="s">
        <v>517</v>
      </c>
    </row>
    <row r="356" spans="1:10" x14ac:dyDescent="0.75">
      <c r="A356" s="83" t="s">
        <v>646</v>
      </c>
      <c r="B356" s="343" t="s">
        <v>596</v>
      </c>
      <c r="C356" s="343" t="s">
        <v>575</v>
      </c>
      <c r="D356" s="330" t="s">
        <v>195</v>
      </c>
      <c r="E356" s="330" t="s">
        <v>195</v>
      </c>
      <c r="F356" s="330" t="s">
        <v>195</v>
      </c>
      <c r="G356" s="343" t="s">
        <v>596</v>
      </c>
      <c r="H356" s="343" t="s">
        <v>3342</v>
      </c>
      <c r="I356" s="343" t="s">
        <v>3342</v>
      </c>
      <c r="J356" s="330" t="s">
        <v>195</v>
      </c>
    </row>
    <row r="357" spans="1:10" x14ac:dyDescent="0.75">
      <c r="A357" s="344" t="s">
        <v>610</v>
      </c>
      <c r="B357" s="325" t="s">
        <v>519</v>
      </c>
      <c r="C357" s="343" t="s">
        <v>575</v>
      </c>
      <c r="D357" s="343" t="s">
        <v>519</v>
      </c>
      <c r="E357" s="343" t="s">
        <v>519</v>
      </c>
      <c r="F357" s="343" t="s">
        <v>519</v>
      </c>
      <c r="G357" s="325" t="s">
        <v>519</v>
      </c>
      <c r="H357" s="325" t="s">
        <v>519</v>
      </c>
      <c r="I357" s="325" t="s">
        <v>519</v>
      </c>
      <c r="J357" s="330" t="s">
        <v>195</v>
      </c>
    </row>
    <row r="358" spans="1:10" x14ac:dyDescent="0.75">
      <c r="A358" s="344" t="s">
        <v>611</v>
      </c>
      <c r="B358" s="325" t="s">
        <v>519</v>
      </c>
      <c r="C358" s="343" t="s">
        <v>575</v>
      </c>
      <c r="D358" s="343" t="s">
        <v>519</v>
      </c>
      <c r="E358" s="343" t="s">
        <v>519</v>
      </c>
      <c r="F358" s="343" t="s">
        <v>519</v>
      </c>
      <c r="G358" s="325" t="s">
        <v>519</v>
      </c>
      <c r="H358" s="325" t="s">
        <v>519</v>
      </c>
      <c r="I358" s="325" t="s">
        <v>519</v>
      </c>
      <c r="J358" s="330" t="s">
        <v>195</v>
      </c>
    </row>
    <row r="359" spans="1:10" x14ac:dyDescent="0.75">
      <c r="A359" s="344" t="s">
        <v>612</v>
      </c>
      <c r="B359" s="325" t="s">
        <v>519</v>
      </c>
      <c r="C359" s="343" t="s">
        <v>575</v>
      </c>
      <c r="D359" s="343" t="s">
        <v>519</v>
      </c>
      <c r="E359" s="343" t="s">
        <v>519</v>
      </c>
      <c r="F359" s="343" t="s">
        <v>519</v>
      </c>
      <c r="G359" s="325" t="s">
        <v>519</v>
      </c>
      <c r="H359" s="325" t="s">
        <v>519</v>
      </c>
      <c r="I359" s="325" t="s">
        <v>519</v>
      </c>
      <c r="J359" s="330" t="s">
        <v>195</v>
      </c>
    </row>
    <row r="360" spans="1:10" x14ac:dyDescent="0.75">
      <c r="A360" s="344" t="s">
        <v>613</v>
      </c>
      <c r="B360" s="343" t="s">
        <v>519</v>
      </c>
      <c r="C360" s="343" t="s">
        <v>575</v>
      </c>
      <c r="D360" s="330" t="s">
        <v>195</v>
      </c>
      <c r="E360" s="330" t="s">
        <v>195</v>
      </c>
      <c r="F360" s="330" t="s">
        <v>195</v>
      </c>
      <c r="G360" s="343" t="s">
        <v>519</v>
      </c>
      <c r="H360" s="343" t="s">
        <v>546</v>
      </c>
      <c r="I360" s="343" t="s">
        <v>546</v>
      </c>
      <c r="J360" s="330" t="s">
        <v>195</v>
      </c>
    </row>
    <row r="361" spans="1:10" x14ac:dyDescent="0.75">
      <c r="A361" s="344" t="s">
        <v>578</v>
      </c>
      <c r="B361" s="325" t="s">
        <v>519</v>
      </c>
      <c r="C361" s="343" t="s">
        <v>575</v>
      </c>
      <c r="D361" s="343" t="s">
        <v>519</v>
      </c>
      <c r="E361" s="343" t="s">
        <v>519</v>
      </c>
      <c r="F361" s="343" t="s">
        <v>519</v>
      </c>
      <c r="G361" s="325" t="s">
        <v>519</v>
      </c>
      <c r="H361" s="325" t="s">
        <v>519</v>
      </c>
      <c r="I361" s="325" t="s">
        <v>519</v>
      </c>
      <c r="J361" s="330" t="s">
        <v>195</v>
      </c>
    </row>
    <row r="362" spans="1:10" x14ac:dyDescent="0.75">
      <c r="A362" s="344" t="s">
        <v>582</v>
      </c>
      <c r="B362" s="325" t="s">
        <v>519</v>
      </c>
      <c r="C362" s="343" t="s">
        <v>575</v>
      </c>
      <c r="D362" s="343" t="s">
        <v>519</v>
      </c>
      <c r="E362" s="343" t="s">
        <v>517</v>
      </c>
      <c r="F362" s="343" t="s">
        <v>517</v>
      </c>
      <c r="G362" s="325" t="s">
        <v>519</v>
      </c>
      <c r="H362" s="325" t="s">
        <v>517</v>
      </c>
      <c r="I362" s="325" t="s">
        <v>517</v>
      </c>
      <c r="J362" s="330" t="s">
        <v>195</v>
      </c>
    </row>
    <row r="363" spans="1:10" x14ac:dyDescent="0.75">
      <c r="A363" s="344" t="s">
        <v>614</v>
      </c>
      <c r="B363" s="343" t="s">
        <v>546</v>
      </c>
      <c r="C363" s="343" t="s">
        <v>575</v>
      </c>
      <c r="D363" s="330" t="s">
        <v>195</v>
      </c>
      <c r="E363" s="330" t="s">
        <v>195</v>
      </c>
      <c r="F363" s="330" t="s">
        <v>195</v>
      </c>
      <c r="G363" s="343" t="s">
        <v>546</v>
      </c>
      <c r="H363" s="343" t="s">
        <v>546</v>
      </c>
      <c r="I363" s="343" t="s">
        <v>546</v>
      </c>
      <c r="J363" s="330" t="s">
        <v>195</v>
      </c>
    </row>
    <row r="364" spans="1:10" x14ac:dyDescent="0.75">
      <c r="A364" s="83" t="s">
        <v>647</v>
      </c>
      <c r="B364" s="343" t="s">
        <v>596</v>
      </c>
      <c r="C364" s="343" t="s">
        <v>575</v>
      </c>
      <c r="D364" s="330" t="s">
        <v>195</v>
      </c>
      <c r="E364" s="330" t="s">
        <v>195</v>
      </c>
      <c r="F364" s="330" t="s">
        <v>195</v>
      </c>
      <c r="G364" s="343" t="s">
        <v>596</v>
      </c>
      <c r="H364" s="343" t="s">
        <v>3342</v>
      </c>
      <c r="I364" s="343" t="s">
        <v>3342</v>
      </c>
      <c r="J364" s="330" t="s">
        <v>195</v>
      </c>
    </row>
    <row r="365" spans="1:10" x14ac:dyDescent="0.75">
      <c r="A365" s="344" t="s">
        <v>629</v>
      </c>
      <c r="B365" s="325" t="s">
        <v>519</v>
      </c>
      <c r="C365" s="343" t="s">
        <v>575</v>
      </c>
      <c r="D365" s="343" t="s">
        <v>519</v>
      </c>
      <c r="E365" s="343" t="s">
        <v>519</v>
      </c>
      <c r="F365" s="343" t="s">
        <v>519</v>
      </c>
      <c r="G365" s="325" t="s">
        <v>519</v>
      </c>
      <c r="H365" s="325" t="s">
        <v>519</v>
      </c>
      <c r="I365" s="325" t="s">
        <v>519</v>
      </c>
      <c r="J365" s="330" t="s">
        <v>195</v>
      </c>
    </row>
    <row r="366" spans="1:10" x14ac:dyDescent="0.75">
      <c r="A366" s="344" t="s">
        <v>630</v>
      </c>
      <c r="B366" s="325" t="s">
        <v>519</v>
      </c>
      <c r="C366" s="343" t="s">
        <v>575</v>
      </c>
      <c r="D366" s="343" t="s">
        <v>519</v>
      </c>
      <c r="E366" s="343" t="s">
        <v>519</v>
      </c>
      <c r="F366" s="343" t="s">
        <v>519</v>
      </c>
      <c r="G366" s="325" t="s">
        <v>519</v>
      </c>
      <c r="H366" s="325" t="s">
        <v>519</v>
      </c>
      <c r="I366" s="325" t="s">
        <v>519</v>
      </c>
      <c r="J366" s="330" t="s">
        <v>195</v>
      </c>
    </row>
    <row r="367" spans="1:10" x14ac:dyDescent="0.75">
      <c r="A367" s="344" t="s">
        <v>610</v>
      </c>
      <c r="B367" s="325" t="s">
        <v>519</v>
      </c>
      <c r="C367" s="343" t="s">
        <v>575</v>
      </c>
      <c r="D367" s="343" t="s">
        <v>519</v>
      </c>
      <c r="E367" s="343" t="s">
        <v>519</v>
      </c>
      <c r="F367" s="343" t="s">
        <v>519</v>
      </c>
      <c r="G367" s="325" t="s">
        <v>519</v>
      </c>
      <c r="H367" s="325" t="s">
        <v>519</v>
      </c>
      <c r="I367" s="325" t="s">
        <v>519</v>
      </c>
      <c r="J367" s="330" t="s">
        <v>195</v>
      </c>
    </row>
    <row r="368" spans="1:10" x14ac:dyDescent="0.75">
      <c r="A368" s="344" t="s">
        <v>631</v>
      </c>
      <c r="B368" s="343" t="s">
        <v>519</v>
      </c>
      <c r="C368" s="343" t="s">
        <v>575</v>
      </c>
      <c r="D368" s="330" t="s">
        <v>195</v>
      </c>
      <c r="E368" s="330" t="s">
        <v>195</v>
      </c>
      <c r="F368" s="330" t="s">
        <v>195</v>
      </c>
      <c r="G368" s="343" t="s">
        <v>519</v>
      </c>
      <c r="H368" s="343" t="s">
        <v>519</v>
      </c>
      <c r="I368" s="343" t="s">
        <v>519</v>
      </c>
      <c r="J368" s="330" t="s">
        <v>195</v>
      </c>
    </row>
    <row r="369" spans="1:10" x14ac:dyDescent="0.75">
      <c r="A369" s="344" t="s">
        <v>578</v>
      </c>
      <c r="B369" s="325" t="s">
        <v>519</v>
      </c>
      <c r="C369" s="343" t="s">
        <v>575</v>
      </c>
      <c r="D369" s="343" t="s">
        <v>519</v>
      </c>
      <c r="E369" s="343" t="s">
        <v>519</v>
      </c>
      <c r="F369" s="343" t="s">
        <v>519</v>
      </c>
      <c r="G369" s="325" t="s">
        <v>519</v>
      </c>
      <c r="H369" s="325" t="s">
        <v>519</v>
      </c>
      <c r="I369" s="325" t="s">
        <v>519</v>
      </c>
      <c r="J369" s="330" t="s">
        <v>195</v>
      </c>
    </row>
    <row r="370" spans="1:10" x14ac:dyDescent="0.75">
      <c r="A370" s="344" t="s">
        <v>582</v>
      </c>
      <c r="B370" s="325" t="s">
        <v>519</v>
      </c>
      <c r="C370" s="343" t="s">
        <v>575</v>
      </c>
      <c r="D370" s="343" t="s">
        <v>519</v>
      </c>
      <c r="E370" s="343" t="s">
        <v>517</v>
      </c>
      <c r="F370" s="343" t="s">
        <v>517</v>
      </c>
      <c r="G370" s="325" t="s">
        <v>519</v>
      </c>
      <c r="H370" s="325" t="s">
        <v>517</v>
      </c>
      <c r="I370" s="325" t="s">
        <v>517</v>
      </c>
      <c r="J370" s="330" t="s">
        <v>195</v>
      </c>
    </row>
    <row r="371" spans="1:10" x14ac:dyDescent="0.75">
      <c r="A371" s="344" t="s">
        <v>632</v>
      </c>
      <c r="B371" s="343" t="s">
        <v>546</v>
      </c>
      <c r="C371" s="343" t="s">
        <v>575</v>
      </c>
      <c r="D371" s="330" t="s">
        <v>195</v>
      </c>
      <c r="E371" s="330" t="s">
        <v>195</v>
      </c>
      <c r="F371" s="330" t="s">
        <v>195</v>
      </c>
      <c r="G371" s="343" t="s">
        <v>546</v>
      </c>
      <c r="H371" s="343" t="s">
        <v>546</v>
      </c>
      <c r="I371" s="343" t="s">
        <v>546</v>
      </c>
      <c r="J371" s="330" t="s">
        <v>195</v>
      </c>
    </row>
    <row r="372" spans="1:10" x14ac:dyDescent="0.75">
      <c r="A372" s="87" t="s">
        <v>648</v>
      </c>
      <c r="B372" s="343">
        <v>7080303.1082031624</v>
      </c>
      <c r="C372" s="343" t="s">
        <v>575</v>
      </c>
      <c r="D372" s="330" t="s">
        <v>195</v>
      </c>
      <c r="E372" s="330" t="s">
        <v>195</v>
      </c>
      <c r="F372" s="330" t="s">
        <v>195</v>
      </c>
      <c r="G372" s="343">
        <v>229440.8426077723</v>
      </c>
      <c r="H372" s="343">
        <v>3.6543317864553502</v>
      </c>
      <c r="I372" s="343">
        <v>2.50434899470156</v>
      </c>
      <c r="J372" s="343" t="s">
        <v>581</v>
      </c>
    </row>
    <row r="373" spans="1:10" x14ac:dyDescent="0.75">
      <c r="A373" s="88" t="s">
        <v>649</v>
      </c>
      <c r="B373" s="343">
        <v>6697572.1723525729</v>
      </c>
      <c r="C373" s="343" t="s">
        <v>575</v>
      </c>
      <c r="D373" s="330" t="s">
        <v>195</v>
      </c>
      <c r="E373" s="330" t="s">
        <v>195</v>
      </c>
      <c r="F373" s="330" t="s">
        <v>195</v>
      </c>
      <c r="G373" s="343">
        <v>201874.90561390531</v>
      </c>
      <c r="H373" s="343">
        <v>3.1660650078853498</v>
      </c>
      <c r="I373" s="343">
        <v>1.72273936070324</v>
      </c>
      <c r="J373" s="343" t="s">
        <v>581</v>
      </c>
    </row>
    <row r="374" spans="1:10" x14ac:dyDescent="0.75">
      <c r="A374" s="347" t="s">
        <v>650</v>
      </c>
      <c r="B374" s="343">
        <v>302072.04657817504</v>
      </c>
      <c r="C374" s="343" t="s">
        <v>575</v>
      </c>
      <c r="D374" s="330" t="s">
        <v>195</v>
      </c>
      <c r="E374" s="330" t="s">
        <v>195</v>
      </c>
      <c r="F374" s="330" t="s">
        <v>195</v>
      </c>
      <c r="G374" s="343">
        <v>12468.571403037986</v>
      </c>
      <c r="H374" s="343">
        <v>5.1947039253499999E-3</v>
      </c>
      <c r="I374" s="343">
        <v>1.29867598133739</v>
      </c>
      <c r="J374" s="343" t="s">
        <v>581</v>
      </c>
    </row>
    <row r="375" spans="1:10" x14ac:dyDescent="0.75">
      <c r="A375" s="348" t="s">
        <v>586</v>
      </c>
      <c r="B375" s="325" t="s">
        <v>517</v>
      </c>
      <c r="C375" s="343" t="s">
        <v>575</v>
      </c>
      <c r="D375" s="343" t="s">
        <v>517</v>
      </c>
      <c r="E375" s="343" t="s">
        <v>517</v>
      </c>
      <c r="F375" s="343" t="s">
        <v>517</v>
      </c>
      <c r="G375" s="325" t="s">
        <v>517</v>
      </c>
      <c r="H375" s="325" t="s">
        <v>517</v>
      </c>
      <c r="I375" s="325" t="s">
        <v>517</v>
      </c>
      <c r="J375" s="325" t="s">
        <v>517</v>
      </c>
    </row>
    <row r="376" spans="1:10" x14ac:dyDescent="0.75">
      <c r="A376" s="348" t="s">
        <v>587</v>
      </c>
      <c r="B376" s="325" t="s">
        <v>517</v>
      </c>
      <c r="C376" s="343" t="s">
        <v>575</v>
      </c>
      <c r="D376" s="343" t="s">
        <v>517</v>
      </c>
      <c r="E376" s="343" t="s">
        <v>517</v>
      </c>
      <c r="F376" s="343" t="s">
        <v>517</v>
      </c>
      <c r="G376" s="325" t="s">
        <v>517</v>
      </c>
      <c r="H376" s="325" t="s">
        <v>517</v>
      </c>
      <c r="I376" s="325" t="s">
        <v>517</v>
      </c>
      <c r="J376" s="325" t="s">
        <v>517</v>
      </c>
    </row>
    <row r="377" spans="1:10" x14ac:dyDescent="0.75">
      <c r="A377" s="348" t="s">
        <v>588</v>
      </c>
      <c r="B377" s="325" t="s">
        <v>517</v>
      </c>
      <c r="C377" s="343" t="s">
        <v>575</v>
      </c>
      <c r="D377" s="343" t="s">
        <v>517</v>
      </c>
      <c r="E377" s="343" t="s">
        <v>517</v>
      </c>
      <c r="F377" s="343" t="s">
        <v>517</v>
      </c>
      <c r="G377" s="325" t="s">
        <v>517</v>
      </c>
      <c r="H377" s="325" t="s">
        <v>517</v>
      </c>
      <c r="I377" s="325" t="s">
        <v>517</v>
      </c>
      <c r="J377" s="325" t="s">
        <v>517</v>
      </c>
    </row>
    <row r="378" spans="1:10" x14ac:dyDescent="0.75">
      <c r="A378" s="348" t="s">
        <v>589</v>
      </c>
      <c r="B378" s="325">
        <v>302072.04657817504</v>
      </c>
      <c r="C378" s="343" t="s">
        <v>575</v>
      </c>
      <c r="D378" s="343">
        <v>41.276813079131337</v>
      </c>
      <c r="E378" s="343">
        <v>1.7196903798930002E-2</v>
      </c>
      <c r="F378" s="343">
        <v>4.2992259497314897</v>
      </c>
      <c r="G378" s="325">
        <v>12468.571403037986</v>
      </c>
      <c r="H378" s="325">
        <v>5.1947039253499999E-3</v>
      </c>
      <c r="I378" s="325">
        <v>1.29867598133739</v>
      </c>
      <c r="J378" s="325" t="s">
        <v>517</v>
      </c>
    </row>
    <row r="379" spans="1:10" x14ac:dyDescent="0.75">
      <c r="A379" s="348" t="s">
        <v>590</v>
      </c>
      <c r="B379" s="325" t="s">
        <v>546</v>
      </c>
      <c r="C379" s="343" t="s">
        <v>575</v>
      </c>
      <c r="D379" s="343" t="s">
        <v>546</v>
      </c>
      <c r="E379" s="343" t="s">
        <v>546</v>
      </c>
      <c r="F379" s="343" t="s">
        <v>546</v>
      </c>
      <c r="G379" s="325" t="s">
        <v>546</v>
      </c>
      <c r="H379" s="325" t="s">
        <v>546</v>
      </c>
      <c r="I379" s="325" t="s">
        <v>546</v>
      </c>
      <c r="J379" s="325" t="s">
        <v>546</v>
      </c>
    </row>
    <row r="380" spans="1:10" x14ac:dyDescent="0.75">
      <c r="A380" s="348" t="s">
        <v>97</v>
      </c>
      <c r="B380" s="325" t="s">
        <v>517</v>
      </c>
      <c r="C380" s="343" t="s">
        <v>575</v>
      </c>
      <c r="D380" s="343" t="s">
        <v>517</v>
      </c>
      <c r="E380" s="343" t="s">
        <v>517</v>
      </c>
      <c r="F380" s="343" t="s">
        <v>517</v>
      </c>
      <c r="G380" s="325" t="s">
        <v>517</v>
      </c>
      <c r="H380" s="325" t="s">
        <v>517</v>
      </c>
      <c r="I380" s="325" t="s">
        <v>517</v>
      </c>
      <c r="J380" s="325" t="s">
        <v>517</v>
      </c>
    </row>
    <row r="381" spans="1:10" x14ac:dyDescent="0.75">
      <c r="A381" s="347" t="s">
        <v>651</v>
      </c>
      <c r="B381" s="343">
        <v>713841.41942182719</v>
      </c>
      <c r="C381" s="343" t="s">
        <v>575</v>
      </c>
      <c r="D381" s="330" t="s">
        <v>195</v>
      </c>
      <c r="E381" s="330" t="s">
        <v>195</v>
      </c>
      <c r="F381" s="330" t="s">
        <v>195</v>
      </c>
      <c r="G381" s="343">
        <v>57837.740699009752</v>
      </c>
      <c r="H381" s="343">
        <v>3.1608703039599999</v>
      </c>
      <c r="I381" s="343">
        <v>0.42406337936584998</v>
      </c>
      <c r="J381" s="343" t="s">
        <v>581</v>
      </c>
    </row>
    <row r="382" spans="1:10" x14ac:dyDescent="0.75">
      <c r="A382" s="348" t="s">
        <v>586</v>
      </c>
      <c r="B382" s="325">
        <v>653685.28715640446</v>
      </c>
      <c r="C382" s="343" t="s">
        <v>575</v>
      </c>
      <c r="D382" s="343">
        <v>81.896529336580031</v>
      </c>
      <c r="E382" s="343">
        <v>4.75</v>
      </c>
      <c r="F382" s="343">
        <v>0.56999999999999995</v>
      </c>
      <c r="G382" s="325">
        <v>53534.556296495219</v>
      </c>
      <c r="H382" s="325">
        <v>3.1050051139929198</v>
      </c>
      <c r="I382" s="325">
        <v>0.37260061367914998</v>
      </c>
      <c r="J382" s="325" t="s">
        <v>517</v>
      </c>
    </row>
    <row r="383" spans="1:10" x14ac:dyDescent="0.75">
      <c r="A383" s="348" t="s">
        <v>587</v>
      </c>
      <c r="B383" s="325">
        <v>34493.418563902516</v>
      </c>
      <c r="C383" s="343" t="s">
        <v>575</v>
      </c>
      <c r="D383" s="343">
        <v>87.369782150481583</v>
      </c>
      <c r="E383" s="343">
        <v>0.95000000000008</v>
      </c>
      <c r="F383" s="343">
        <v>1.4249999999999701</v>
      </c>
      <c r="G383" s="325">
        <v>3013.6824655535402</v>
      </c>
      <c r="H383" s="325">
        <v>3.2768747635709999E-2</v>
      </c>
      <c r="I383" s="325">
        <v>4.9153121453560003E-2</v>
      </c>
      <c r="J383" s="325" t="s">
        <v>517</v>
      </c>
    </row>
    <row r="384" spans="1:10" x14ac:dyDescent="0.75">
      <c r="A384" s="348" t="s">
        <v>588</v>
      </c>
      <c r="B384" s="325">
        <v>25662.713701520213</v>
      </c>
      <c r="C384" s="343" t="s">
        <v>575</v>
      </c>
      <c r="D384" s="343">
        <v>50.248073994006532</v>
      </c>
      <c r="E384" s="343">
        <v>0.90000000000006997</v>
      </c>
      <c r="F384" s="343">
        <v>9.0000000000119998E-2</v>
      </c>
      <c r="G384" s="325">
        <v>1289.5019369609929</v>
      </c>
      <c r="H384" s="325">
        <v>2.3096442331369999E-2</v>
      </c>
      <c r="I384" s="325">
        <v>2.3096442331399999E-3</v>
      </c>
      <c r="J384" s="325" t="s">
        <v>517</v>
      </c>
    </row>
    <row r="385" spans="1:10" x14ac:dyDescent="0.75">
      <c r="A385" s="348" t="s">
        <v>589</v>
      </c>
      <c r="B385" s="325" t="s">
        <v>546</v>
      </c>
      <c r="C385" s="343" t="s">
        <v>575</v>
      </c>
      <c r="D385" s="343" t="s">
        <v>546</v>
      </c>
      <c r="E385" s="343" t="s">
        <v>546</v>
      </c>
      <c r="F385" s="343" t="s">
        <v>546</v>
      </c>
      <c r="G385" s="325" t="s">
        <v>546</v>
      </c>
      <c r="H385" s="325" t="s">
        <v>546</v>
      </c>
      <c r="I385" s="325" t="s">
        <v>546</v>
      </c>
      <c r="J385" s="325" t="s">
        <v>546</v>
      </c>
    </row>
    <row r="386" spans="1:10" x14ac:dyDescent="0.75">
      <c r="A386" s="348" t="s">
        <v>590</v>
      </c>
      <c r="B386" s="325" t="s">
        <v>546</v>
      </c>
      <c r="C386" s="343" t="s">
        <v>575</v>
      </c>
      <c r="D386" s="343" t="s">
        <v>546</v>
      </c>
      <c r="E386" s="343" t="s">
        <v>546</v>
      </c>
      <c r="F386" s="343" t="s">
        <v>546</v>
      </c>
      <c r="G386" s="325" t="s">
        <v>546</v>
      </c>
      <c r="H386" s="325" t="s">
        <v>546</v>
      </c>
      <c r="I386" s="325" t="s">
        <v>546</v>
      </c>
      <c r="J386" s="325" t="s">
        <v>546</v>
      </c>
    </row>
    <row r="387" spans="1:10" x14ac:dyDescent="0.75">
      <c r="A387" s="348" t="s">
        <v>97</v>
      </c>
      <c r="B387" s="325" t="s">
        <v>544</v>
      </c>
      <c r="C387" s="343" t="s">
        <v>575</v>
      </c>
      <c r="D387" s="343" t="s">
        <v>540</v>
      </c>
      <c r="E387" s="343" t="s">
        <v>544</v>
      </c>
      <c r="F387" s="343" t="s">
        <v>544</v>
      </c>
      <c r="G387" s="325" t="s">
        <v>544</v>
      </c>
      <c r="H387" s="325" t="s">
        <v>544</v>
      </c>
      <c r="I387" s="325" t="s">
        <v>544</v>
      </c>
      <c r="J387" s="325" t="s">
        <v>517</v>
      </c>
    </row>
    <row r="388" spans="1:10" x14ac:dyDescent="0.75">
      <c r="A388" s="347" t="s">
        <v>652</v>
      </c>
      <c r="B388" s="343">
        <v>5681658.7063525701</v>
      </c>
      <c r="C388" s="343" t="s">
        <v>575</v>
      </c>
      <c r="D388" s="330" t="s">
        <v>195</v>
      </c>
      <c r="E388" s="330" t="s">
        <v>195</v>
      </c>
      <c r="F388" s="330" t="s">
        <v>195</v>
      </c>
      <c r="G388" s="343">
        <v>131568.59351185759</v>
      </c>
      <c r="H388" s="343" t="s">
        <v>581</v>
      </c>
      <c r="I388" s="343" t="s">
        <v>581</v>
      </c>
      <c r="J388" s="343" t="s">
        <v>581</v>
      </c>
    </row>
    <row r="389" spans="1:10" x14ac:dyDescent="0.75">
      <c r="A389" s="348" t="s">
        <v>586</v>
      </c>
      <c r="B389" s="325">
        <v>5126641.8547047246</v>
      </c>
      <c r="C389" s="343" t="s">
        <v>575</v>
      </c>
      <c r="D389" s="343">
        <v>21.105276841023318</v>
      </c>
      <c r="E389" s="343" t="s">
        <v>517</v>
      </c>
      <c r="F389" s="343" t="s">
        <v>517</v>
      </c>
      <c r="G389" s="325">
        <v>108199.19560832046</v>
      </c>
      <c r="H389" s="325" t="s">
        <v>517</v>
      </c>
      <c r="I389" s="325" t="s">
        <v>517</v>
      </c>
      <c r="J389" s="325" t="s">
        <v>517</v>
      </c>
    </row>
    <row r="390" spans="1:10" x14ac:dyDescent="0.75">
      <c r="A390" s="348" t="s">
        <v>587</v>
      </c>
      <c r="B390" s="325">
        <v>208406.72604343542</v>
      </c>
      <c r="C390" s="343" t="s">
        <v>575</v>
      </c>
      <c r="D390" s="343">
        <v>77.689294729139803</v>
      </c>
      <c r="E390" s="343" t="s">
        <v>517</v>
      </c>
      <c r="F390" s="343" t="s">
        <v>517</v>
      </c>
      <c r="G390" s="325">
        <v>16190.97156312355</v>
      </c>
      <c r="H390" s="325" t="s">
        <v>517</v>
      </c>
      <c r="I390" s="325" t="s">
        <v>517</v>
      </c>
      <c r="J390" s="325" t="s">
        <v>517</v>
      </c>
    </row>
    <row r="391" spans="1:10" x14ac:dyDescent="0.75">
      <c r="A391" s="348" t="s">
        <v>588</v>
      </c>
      <c r="B391" s="325">
        <v>346610.12560441019</v>
      </c>
      <c r="C391" s="343" t="s">
        <v>575</v>
      </c>
      <c r="D391" s="343">
        <v>20.71037690516399</v>
      </c>
      <c r="E391" s="343" t="s">
        <v>517</v>
      </c>
      <c r="F391" s="343" t="s">
        <v>517</v>
      </c>
      <c r="G391" s="325">
        <v>7178.4263404135681</v>
      </c>
      <c r="H391" s="325" t="s">
        <v>517</v>
      </c>
      <c r="I391" s="325" t="s">
        <v>517</v>
      </c>
      <c r="J391" s="325" t="s">
        <v>517</v>
      </c>
    </row>
    <row r="392" spans="1:10" x14ac:dyDescent="0.75">
      <c r="A392" s="348" t="s">
        <v>589</v>
      </c>
      <c r="B392" s="325" t="s">
        <v>546</v>
      </c>
      <c r="C392" s="343" t="s">
        <v>575</v>
      </c>
      <c r="D392" s="343" t="s">
        <v>546</v>
      </c>
      <c r="E392" s="343" t="s">
        <v>546</v>
      </c>
      <c r="F392" s="343" t="s">
        <v>546</v>
      </c>
      <c r="G392" s="325" t="s">
        <v>546</v>
      </c>
      <c r="H392" s="325" t="s">
        <v>546</v>
      </c>
      <c r="I392" s="325" t="s">
        <v>546</v>
      </c>
      <c r="J392" s="325" t="s">
        <v>546</v>
      </c>
    </row>
    <row r="393" spans="1:10" x14ac:dyDescent="0.75">
      <c r="A393" s="348" t="s">
        <v>590</v>
      </c>
      <c r="B393" s="325" t="s">
        <v>546</v>
      </c>
      <c r="C393" s="343" t="s">
        <v>575</v>
      </c>
      <c r="D393" s="343" t="s">
        <v>546</v>
      </c>
      <c r="E393" s="343" t="s">
        <v>546</v>
      </c>
      <c r="F393" s="343" t="s">
        <v>546</v>
      </c>
      <c r="G393" s="325" t="s">
        <v>546</v>
      </c>
      <c r="H393" s="325" t="s">
        <v>546</v>
      </c>
      <c r="I393" s="325" t="s">
        <v>546</v>
      </c>
      <c r="J393" s="325" t="s">
        <v>546</v>
      </c>
    </row>
    <row r="394" spans="1:10" x14ac:dyDescent="0.75">
      <c r="A394" s="348" t="s">
        <v>97</v>
      </c>
      <c r="B394" s="325" t="s">
        <v>517</v>
      </c>
      <c r="C394" s="343" t="s">
        <v>575</v>
      </c>
      <c r="D394" s="343" t="s">
        <v>517</v>
      </c>
      <c r="E394" s="343" t="s">
        <v>517</v>
      </c>
      <c r="F394" s="343" t="s">
        <v>517</v>
      </c>
      <c r="G394" s="325" t="s">
        <v>517</v>
      </c>
      <c r="H394" s="325" t="s">
        <v>517</v>
      </c>
      <c r="I394" s="325" t="s">
        <v>517</v>
      </c>
      <c r="J394" s="325" t="s">
        <v>517</v>
      </c>
    </row>
    <row r="395" spans="1:10" x14ac:dyDescent="0.75">
      <c r="A395" s="88" t="s">
        <v>653</v>
      </c>
      <c r="B395" s="343">
        <v>382730.93585058965</v>
      </c>
      <c r="C395" s="343" t="s">
        <v>575</v>
      </c>
      <c r="D395" s="330" t="s">
        <v>195</v>
      </c>
      <c r="E395" s="330" t="s">
        <v>195</v>
      </c>
      <c r="F395" s="330" t="s">
        <v>195</v>
      </c>
      <c r="G395" s="343">
        <v>27565.936993866992</v>
      </c>
      <c r="H395" s="343">
        <v>0.48826677857</v>
      </c>
      <c r="I395" s="343">
        <v>0.78160963399831995</v>
      </c>
      <c r="J395" s="330" t="s">
        <v>195</v>
      </c>
    </row>
    <row r="396" spans="1:10" x14ac:dyDescent="0.75">
      <c r="A396" s="347" t="s">
        <v>654</v>
      </c>
      <c r="B396" s="343">
        <v>382730.93585058965</v>
      </c>
      <c r="C396" s="343" t="s">
        <v>575</v>
      </c>
      <c r="D396" s="330" t="s">
        <v>195</v>
      </c>
      <c r="E396" s="330" t="s">
        <v>195</v>
      </c>
      <c r="F396" s="330" t="s">
        <v>195</v>
      </c>
      <c r="G396" s="343">
        <v>27565.936993866992</v>
      </c>
      <c r="H396" s="343">
        <v>0.48826677857</v>
      </c>
      <c r="I396" s="343">
        <v>0.78160963399831995</v>
      </c>
      <c r="J396" s="330" t="s">
        <v>195</v>
      </c>
    </row>
    <row r="397" spans="1:10" x14ac:dyDescent="0.75">
      <c r="A397" s="348" t="s">
        <v>586</v>
      </c>
      <c r="B397" s="325">
        <v>382730.93585058965</v>
      </c>
      <c r="C397" s="343" t="s">
        <v>575</v>
      </c>
      <c r="D397" s="343">
        <v>72.024324170722835</v>
      </c>
      <c r="E397" s="343">
        <v>1.27574421828449</v>
      </c>
      <c r="F397" s="343">
        <v>2.0421908991005702</v>
      </c>
      <c r="G397" s="325">
        <v>27565.936993866992</v>
      </c>
      <c r="H397" s="325">
        <v>0.48826677857</v>
      </c>
      <c r="I397" s="325">
        <v>0.78160963399831995</v>
      </c>
      <c r="J397" s="330" t="s">
        <v>195</v>
      </c>
    </row>
    <row r="398" spans="1:10" x14ac:dyDescent="0.75">
      <c r="A398" s="348" t="s">
        <v>587</v>
      </c>
      <c r="B398" s="325" t="s">
        <v>546</v>
      </c>
      <c r="C398" s="343" t="s">
        <v>575</v>
      </c>
      <c r="D398" s="343" t="s">
        <v>546</v>
      </c>
      <c r="E398" s="343" t="s">
        <v>546</v>
      </c>
      <c r="F398" s="343" t="s">
        <v>546</v>
      </c>
      <c r="G398" s="325" t="s">
        <v>546</v>
      </c>
      <c r="H398" s="325" t="s">
        <v>546</v>
      </c>
      <c r="I398" s="325" t="s">
        <v>546</v>
      </c>
      <c r="J398" s="330" t="s">
        <v>195</v>
      </c>
    </row>
    <row r="399" spans="1:10" x14ac:dyDescent="0.75">
      <c r="A399" s="348" t="s">
        <v>588</v>
      </c>
      <c r="B399" s="325" t="s">
        <v>546</v>
      </c>
      <c r="C399" s="343" t="s">
        <v>575</v>
      </c>
      <c r="D399" s="343" t="s">
        <v>546</v>
      </c>
      <c r="E399" s="343" t="s">
        <v>546</v>
      </c>
      <c r="F399" s="343" t="s">
        <v>546</v>
      </c>
      <c r="G399" s="325" t="s">
        <v>546</v>
      </c>
      <c r="H399" s="325" t="s">
        <v>546</v>
      </c>
      <c r="I399" s="325" t="s">
        <v>546</v>
      </c>
      <c r="J399" s="330" t="s">
        <v>195</v>
      </c>
    </row>
    <row r="400" spans="1:10" x14ac:dyDescent="0.75">
      <c r="A400" s="348" t="s">
        <v>589</v>
      </c>
      <c r="B400" s="325" t="s">
        <v>517</v>
      </c>
      <c r="C400" s="343" t="s">
        <v>575</v>
      </c>
      <c r="D400" s="343" t="s">
        <v>517</v>
      </c>
      <c r="E400" s="343" t="s">
        <v>517</v>
      </c>
      <c r="F400" s="343" t="s">
        <v>517</v>
      </c>
      <c r="G400" s="325" t="s">
        <v>517</v>
      </c>
      <c r="H400" s="325" t="s">
        <v>517</v>
      </c>
      <c r="I400" s="325" t="s">
        <v>517</v>
      </c>
      <c r="J400" s="330" t="s">
        <v>195</v>
      </c>
    </row>
    <row r="401" spans="1:13" x14ac:dyDescent="0.75">
      <c r="A401" s="348" t="s">
        <v>97</v>
      </c>
      <c r="B401" s="325" t="s">
        <v>546</v>
      </c>
      <c r="C401" s="343" t="s">
        <v>575</v>
      </c>
      <c r="D401" s="343" t="s">
        <v>546</v>
      </c>
      <c r="E401" s="343" t="s">
        <v>546</v>
      </c>
      <c r="F401" s="343" t="s">
        <v>546</v>
      </c>
      <c r="G401" s="325" t="s">
        <v>546</v>
      </c>
      <c r="H401" s="325" t="s">
        <v>546</v>
      </c>
      <c r="I401" s="325" t="s">
        <v>546</v>
      </c>
      <c r="J401" s="330" t="s">
        <v>195</v>
      </c>
    </row>
    <row r="402" spans="1:13" x14ac:dyDescent="0.75">
      <c r="A402" s="89" t="s">
        <v>655</v>
      </c>
      <c r="B402" s="357"/>
      <c r="C402" s="357"/>
      <c r="D402" s="357"/>
      <c r="E402" s="357"/>
      <c r="F402" s="357"/>
      <c r="G402" s="357"/>
      <c r="H402" s="357"/>
      <c r="I402" s="357"/>
      <c r="J402" s="357"/>
    </row>
    <row r="403" spans="1:13" x14ac:dyDescent="0.75">
      <c r="A403" s="90" t="s">
        <v>656</v>
      </c>
      <c r="B403" s="330" t="s">
        <v>195</v>
      </c>
      <c r="C403" s="330" t="s">
        <v>195</v>
      </c>
      <c r="D403" s="330" t="s">
        <v>195</v>
      </c>
      <c r="E403" s="330" t="s">
        <v>195</v>
      </c>
      <c r="F403" s="330" t="s">
        <v>195</v>
      </c>
      <c r="G403" s="330" t="s">
        <v>195</v>
      </c>
      <c r="H403" s="330" t="s">
        <v>195</v>
      </c>
      <c r="I403" s="330" t="s">
        <v>195</v>
      </c>
      <c r="J403" s="330" t="s">
        <v>195</v>
      </c>
    </row>
    <row r="404" spans="1:13" x14ac:dyDescent="0.75">
      <c r="A404" s="83" t="s">
        <v>582</v>
      </c>
      <c r="B404" s="325" t="s">
        <v>517</v>
      </c>
      <c r="C404" s="343" t="s">
        <v>575</v>
      </c>
      <c r="D404" s="343" t="s">
        <v>517</v>
      </c>
      <c r="E404" s="343" t="s">
        <v>517</v>
      </c>
      <c r="F404" s="343" t="s">
        <v>517</v>
      </c>
      <c r="G404" s="325" t="s">
        <v>517</v>
      </c>
      <c r="H404" s="325" t="s">
        <v>517</v>
      </c>
      <c r="I404" s="325" t="s">
        <v>517</v>
      </c>
      <c r="J404" s="325" t="s">
        <v>517</v>
      </c>
    </row>
    <row r="405" spans="1:13" x14ac:dyDescent="0.75">
      <c r="A405" s="83" t="s">
        <v>657</v>
      </c>
      <c r="B405" s="325" t="s">
        <v>517</v>
      </c>
      <c r="C405" s="343" t="s">
        <v>575</v>
      </c>
      <c r="D405" s="343" t="s">
        <v>517</v>
      </c>
      <c r="E405" s="343" t="s">
        <v>517</v>
      </c>
      <c r="F405" s="343" t="s">
        <v>517</v>
      </c>
      <c r="G405" s="325" t="s">
        <v>517</v>
      </c>
      <c r="H405" s="325" t="s">
        <v>517</v>
      </c>
      <c r="I405" s="325" t="s">
        <v>517</v>
      </c>
      <c r="J405" s="325" t="s">
        <v>517</v>
      </c>
    </row>
    <row r="407" spans="1:13" x14ac:dyDescent="0.75">
      <c r="A407" s="72" t="s">
        <v>658</v>
      </c>
      <c r="B407" s="91">
        <f>SUM(B215,B401)</f>
        <v>345378.91694677953</v>
      </c>
      <c r="C407" s="91">
        <f t="shared" ref="C407:J407" si="7">SUM(C215,C401)</f>
        <v>0</v>
      </c>
      <c r="D407" s="91">
        <f t="shared" si="7"/>
        <v>65.065035461653977</v>
      </c>
      <c r="E407" s="91">
        <f t="shared" si="7"/>
        <v>1.39203745442E-2</v>
      </c>
      <c r="F407" s="91">
        <f t="shared" si="7"/>
        <v>1.46212586472E-2</v>
      </c>
      <c r="G407" s="91">
        <f t="shared" si="7"/>
        <v>22472.091478849856</v>
      </c>
      <c r="H407" s="91">
        <f t="shared" si="7"/>
        <v>4.8078038835700004E-3</v>
      </c>
      <c r="I407" s="91">
        <f t="shared" si="7"/>
        <v>5.0498744759699997E-3</v>
      </c>
      <c r="J407" s="91">
        <f t="shared" si="7"/>
        <v>0</v>
      </c>
    </row>
    <row r="409" spans="1:13" ht="15.75" x14ac:dyDescent="0.75">
      <c r="A409" s="459" t="s">
        <v>659</v>
      </c>
      <c r="B409" s="459"/>
      <c r="C409" s="459"/>
      <c r="D409" s="459"/>
      <c r="E409" s="459"/>
      <c r="F409" s="459"/>
      <c r="G409" s="459"/>
      <c r="H409" s="358"/>
      <c r="I409" s="358"/>
      <c r="J409" s="358"/>
      <c r="K409" s="358"/>
      <c r="L409" s="358"/>
      <c r="M409" s="359" t="s">
        <v>501</v>
      </c>
    </row>
    <row r="410" spans="1:13" ht="15.75" x14ac:dyDescent="0.75">
      <c r="A410" s="316" t="s">
        <v>775</v>
      </c>
      <c r="B410" s="341"/>
      <c r="C410" s="341"/>
      <c r="D410" s="341"/>
      <c r="E410" s="341"/>
      <c r="F410" s="341"/>
      <c r="G410" s="341"/>
      <c r="H410" s="358"/>
      <c r="I410" s="358"/>
      <c r="J410" s="358"/>
      <c r="K410" s="358"/>
      <c r="L410" s="358"/>
      <c r="M410" s="359" t="s">
        <v>3331</v>
      </c>
    </row>
    <row r="411" spans="1:13" x14ac:dyDescent="0.75">
      <c r="A411" s="360"/>
      <c r="B411" s="358"/>
      <c r="C411" s="358"/>
      <c r="D411" s="358"/>
      <c r="E411" s="358"/>
      <c r="F411" s="358"/>
      <c r="G411" s="358"/>
      <c r="H411" s="358"/>
      <c r="I411" s="358"/>
      <c r="J411" s="358"/>
      <c r="K411" s="358"/>
      <c r="L411" s="359"/>
      <c r="M411" s="359" t="s">
        <v>502</v>
      </c>
    </row>
    <row r="412" spans="1:13" x14ac:dyDescent="0.75">
      <c r="A412" s="358"/>
      <c r="B412" s="358"/>
      <c r="C412" s="358"/>
      <c r="D412" s="358"/>
      <c r="E412" s="358"/>
      <c r="F412" s="358"/>
      <c r="G412" s="358"/>
      <c r="H412" s="358"/>
      <c r="I412" s="358"/>
      <c r="J412" s="358"/>
      <c r="K412" s="358"/>
      <c r="L412" s="358"/>
      <c r="M412" s="361"/>
    </row>
    <row r="413" spans="1:13" ht="48.5" x14ac:dyDescent="0.75">
      <c r="A413" s="362" t="s">
        <v>503</v>
      </c>
      <c r="B413" s="363" t="s">
        <v>504</v>
      </c>
      <c r="C413" s="364" t="s">
        <v>505</v>
      </c>
      <c r="D413" s="364" t="s">
        <v>506</v>
      </c>
      <c r="E413" s="365" t="s">
        <v>660</v>
      </c>
      <c r="F413" s="365" t="s">
        <v>661</v>
      </c>
      <c r="G413" s="366" t="s">
        <v>662</v>
      </c>
      <c r="H413" s="364" t="s">
        <v>663</v>
      </c>
      <c r="I413" s="92" t="s">
        <v>664</v>
      </c>
      <c r="J413" s="364" t="s">
        <v>665</v>
      </c>
      <c r="K413" s="365" t="s">
        <v>508</v>
      </c>
      <c r="L413" s="365" t="s">
        <v>509</v>
      </c>
      <c r="M413" s="367" t="s">
        <v>666</v>
      </c>
    </row>
    <row r="414" spans="1:13" ht="15.5" thickBot="1" x14ac:dyDescent="0.9">
      <c r="A414" s="368"/>
      <c r="B414" s="482" t="s">
        <v>511</v>
      </c>
      <c r="C414" s="482"/>
      <c r="D414" s="483"/>
      <c r="E414" s="484" t="s">
        <v>667</v>
      </c>
      <c r="F414" s="482"/>
      <c r="G414" s="483"/>
      <c r="H414" s="484" t="s">
        <v>511</v>
      </c>
      <c r="I414" s="485"/>
      <c r="J414" s="485"/>
      <c r="K414" s="485"/>
      <c r="L414" s="485"/>
      <c r="M414" s="486"/>
    </row>
    <row r="415" spans="1:13" ht="15.5" thickTop="1" x14ac:dyDescent="0.75">
      <c r="A415" s="369" t="s">
        <v>668</v>
      </c>
      <c r="B415" s="321">
        <v>194097.89166115393</v>
      </c>
      <c r="C415" s="321">
        <v>4.4228396639999996</v>
      </c>
      <c r="D415" s="321">
        <v>83.654409240516358</v>
      </c>
      <c r="E415" s="321">
        <v>121402.03488489731</v>
      </c>
      <c r="F415" s="321">
        <v>6688.6200293086868</v>
      </c>
      <c r="G415" s="321">
        <v>7305.7941112096423</v>
      </c>
      <c r="H415" s="321">
        <v>0.51749907355050995</v>
      </c>
      <c r="I415" s="321">
        <v>2.8365721985879999E-2</v>
      </c>
      <c r="J415" s="321">
        <v>572.16514495327442</v>
      </c>
      <c r="K415" s="321">
        <v>1557.1939910195872</v>
      </c>
      <c r="L415" s="321">
        <v>5849.2197121443369</v>
      </c>
      <c r="M415" s="321">
        <v>830.75987228203655</v>
      </c>
    </row>
    <row r="416" spans="1:13" x14ac:dyDescent="0.75">
      <c r="A416" s="370" t="s">
        <v>669</v>
      </c>
      <c r="B416" s="321">
        <v>70318.070227320059</v>
      </c>
      <c r="C416" s="330" t="s">
        <v>195</v>
      </c>
      <c r="D416" s="330" t="s">
        <v>195</v>
      </c>
      <c r="E416" s="330" t="s">
        <v>195</v>
      </c>
      <c r="F416" s="330" t="s">
        <v>195</v>
      </c>
      <c r="G416" s="330" t="s">
        <v>195</v>
      </c>
      <c r="H416" s="330" t="s">
        <v>195</v>
      </c>
      <c r="I416" s="330" t="s">
        <v>195</v>
      </c>
      <c r="J416" s="321" t="s">
        <v>517</v>
      </c>
      <c r="K416" s="321" t="s">
        <v>517</v>
      </c>
      <c r="L416" s="321" t="s">
        <v>517</v>
      </c>
      <c r="M416" s="321">
        <v>134.03649648504052</v>
      </c>
    </row>
    <row r="417" spans="1:13" x14ac:dyDescent="0.75">
      <c r="A417" s="371" t="s">
        <v>670</v>
      </c>
      <c r="B417" s="321">
        <v>46194.121028708993</v>
      </c>
      <c r="C417" s="330" t="s">
        <v>195</v>
      </c>
      <c r="D417" s="330" t="s">
        <v>195</v>
      </c>
      <c r="E417" s="330" t="s">
        <v>195</v>
      </c>
      <c r="F417" s="330" t="s">
        <v>195</v>
      </c>
      <c r="G417" s="330" t="s">
        <v>195</v>
      </c>
      <c r="H417" s="330" t="s">
        <v>195</v>
      </c>
      <c r="I417" s="330" t="s">
        <v>195</v>
      </c>
      <c r="J417" s="330" t="s">
        <v>195</v>
      </c>
      <c r="K417" s="330" t="s">
        <v>195</v>
      </c>
      <c r="L417" s="330" t="s">
        <v>195</v>
      </c>
      <c r="M417" s="325">
        <v>134.03649648504052</v>
      </c>
    </row>
    <row r="418" spans="1:13" x14ac:dyDescent="0.75">
      <c r="A418" s="371" t="s">
        <v>671</v>
      </c>
      <c r="B418" s="321">
        <v>14551.955897401811</v>
      </c>
      <c r="C418" s="330" t="s">
        <v>195</v>
      </c>
      <c r="D418" s="330" t="s">
        <v>195</v>
      </c>
      <c r="E418" s="330" t="s">
        <v>195</v>
      </c>
      <c r="F418" s="330" t="s">
        <v>195</v>
      </c>
      <c r="G418" s="330" t="s">
        <v>195</v>
      </c>
      <c r="H418" s="330" t="s">
        <v>195</v>
      </c>
      <c r="I418" s="330" t="s">
        <v>195</v>
      </c>
      <c r="J418" s="330" t="s">
        <v>195</v>
      </c>
      <c r="K418" s="330" t="s">
        <v>195</v>
      </c>
      <c r="L418" s="330" t="s">
        <v>195</v>
      </c>
      <c r="M418" s="330" t="s">
        <v>195</v>
      </c>
    </row>
    <row r="419" spans="1:13" x14ac:dyDescent="0.75">
      <c r="A419" s="371" t="s">
        <v>672</v>
      </c>
      <c r="B419" s="321">
        <v>1928.2873679484251</v>
      </c>
      <c r="C419" s="330" t="s">
        <v>195</v>
      </c>
      <c r="D419" s="330" t="s">
        <v>195</v>
      </c>
      <c r="E419" s="330" t="s">
        <v>195</v>
      </c>
      <c r="F419" s="330" t="s">
        <v>195</v>
      </c>
      <c r="G419" s="330" t="s">
        <v>195</v>
      </c>
      <c r="H419" s="330" t="s">
        <v>195</v>
      </c>
      <c r="I419" s="330" t="s">
        <v>195</v>
      </c>
      <c r="J419" s="330" t="s">
        <v>195</v>
      </c>
      <c r="K419" s="330" t="s">
        <v>195</v>
      </c>
      <c r="L419" s="330" t="s">
        <v>195</v>
      </c>
      <c r="M419" s="330" t="s">
        <v>195</v>
      </c>
    </row>
    <row r="420" spans="1:13" x14ac:dyDescent="0.75">
      <c r="A420" s="371" t="s">
        <v>673</v>
      </c>
      <c r="B420" s="321">
        <v>7643.7059332608314</v>
      </c>
      <c r="C420" s="330" t="s">
        <v>195</v>
      </c>
      <c r="D420" s="330" t="s">
        <v>195</v>
      </c>
      <c r="E420" s="330" t="s">
        <v>195</v>
      </c>
      <c r="F420" s="330" t="s">
        <v>195</v>
      </c>
      <c r="G420" s="330" t="s">
        <v>195</v>
      </c>
      <c r="H420" s="330" t="s">
        <v>195</v>
      </c>
      <c r="I420" s="330" t="s">
        <v>195</v>
      </c>
      <c r="J420" s="321" t="s">
        <v>517</v>
      </c>
      <c r="K420" s="321" t="s">
        <v>517</v>
      </c>
      <c r="L420" s="321" t="s">
        <v>517</v>
      </c>
      <c r="M420" s="321" t="s">
        <v>517</v>
      </c>
    </row>
    <row r="421" spans="1:13" x14ac:dyDescent="0.75">
      <c r="A421" s="372" t="s">
        <v>674</v>
      </c>
      <c r="B421" s="321">
        <v>46578.855704671885</v>
      </c>
      <c r="C421" s="321">
        <v>3.4620000000000002</v>
      </c>
      <c r="D421" s="321">
        <v>69.090317678675021</v>
      </c>
      <c r="E421" s="321">
        <v>20040.325102040817</v>
      </c>
      <c r="F421" s="321" t="s">
        <v>517</v>
      </c>
      <c r="G421" s="321" t="s">
        <v>517</v>
      </c>
      <c r="H421" s="321" t="s">
        <v>517</v>
      </c>
      <c r="I421" s="321" t="s">
        <v>517</v>
      </c>
      <c r="J421" s="321">
        <v>55.249069497127223</v>
      </c>
      <c r="K421" s="321">
        <v>188.72091220254887</v>
      </c>
      <c r="L421" s="321">
        <v>213.37603828081271</v>
      </c>
      <c r="M421" s="321">
        <v>228.15769905799976</v>
      </c>
    </row>
    <row r="422" spans="1:13" x14ac:dyDescent="0.75">
      <c r="A422" s="373" t="s">
        <v>675</v>
      </c>
      <c r="B422" s="321">
        <v>9195.8411847999996</v>
      </c>
      <c r="C422" s="321" t="s">
        <v>517</v>
      </c>
      <c r="D422" s="321" t="s">
        <v>517</v>
      </c>
      <c r="E422" s="330" t="s">
        <v>195</v>
      </c>
      <c r="F422" s="330" t="s">
        <v>195</v>
      </c>
      <c r="G422" s="330" t="s">
        <v>195</v>
      </c>
      <c r="H422" s="330" t="s">
        <v>195</v>
      </c>
      <c r="I422" s="330" t="s">
        <v>195</v>
      </c>
      <c r="J422" s="325" t="s">
        <v>519</v>
      </c>
      <c r="K422" s="325" t="s">
        <v>519</v>
      </c>
      <c r="L422" s="325" t="s">
        <v>519</v>
      </c>
      <c r="M422" s="325" t="s">
        <v>519</v>
      </c>
    </row>
    <row r="423" spans="1:13" x14ac:dyDescent="0.75">
      <c r="A423" s="371" t="s">
        <v>676</v>
      </c>
      <c r="B423" s="330" t="s">
        <v>195</v>
      </c>
      <c r="C423" s="330" t="s">
        <v>195</v>
      </c>
      <c r="D423" s="321">
        <v>37.974850892036379</v>
      </c>
      <c r="E423" s="330" t="s">
        <v>195</v>
      </c>
      <c r="F423" s="330" t="s">
        <v>195</v>
      </c>
      <c r="G423" s="330" t="s">
        <v>195</v>
      </c>
      <c r="H423" s="330" t="s">
        <v>195</v>
      </c>
      <c r="I423" s="330" t="s">
        <v>195</v>
      </c>
      <c r="J423" s="325" t="s">
        <v>519</v>
      </c>
      <c r="K423" s="330" t="s">
        <v>195</v>
      </c>
      <c r="L423" s="330" t="s">
        <v>195</v>
      </c>
      <c r="M423" s="330" t="s">
        <v>195</v>
      </c>
    </row>
    <row r="424" spans="1:13" x14ac:dyDescent="0.75">
      <c r="A424" s="371" t="s">
        <v>677</v>
      </c>
      <c r="B424" s="321" t="s">
        <v>517</v>
      </c>
      <c r="C424" s="330" t="s">
        <v>195</v>
      </c>
      <c r="D424" s="321">
        <v>23.960466786638641</v>
      </c>
      <c r="E424" s="330" t="s">
        <v>195</v>
      </c>
      <c r="F424" s="330" t="s">
        <v>195</v>
      </c>
      <c r="G424" s="330" t="s">
        <v>195</v>
      </c>
      <c r="H424" s="330" t="s">
        <v>195</v>
      </c>
      <c r="I424" s="330" t="s">
        <v>195</v>
      </c>
      <c r="J424" s="325" t="s">
        <v>519</v>
      </c>
      <c r="K424" s="325" t="s">
        <v>519</v>
      </c>
      <c r="L424" s="325" t="s">
        <v>519</v>
      </c>
      <c r="M424" s="330" t="s">
        <v>195</v>
      </c>
    </row>
    <row r="425" spans="1:13" x14ac:dyDescent="0.75">
      <c r="A425" s="371" t="s">
        <v>678</v>
      </c>
      <c r="B425" s="321" t="s">
        <v>540</v>
      </c>
      <c r="C425" s="330" t="s">
        <v>195</v>
      </c>
      <c r="D425" s="321">
        <v>7.1550000000000002</v>
      </c>
      <c r="E425" s="330" t="s">
        <v>195</v>
      </c>
      <c r="F425" s="330" t="s">
        <v>195</v>
      </c>
      <c r="G425" s="330" t="s">
        <v>195</v>
      </c>
      <c r="H425" s="330" t="s">
        <v>195</v>
      </c>
      <c r="I425" s="330" t="s">
        <v>195</v>
      </c>
      <c r="J425" s="330" t="s">
        <v>195</v>
      </c>
      <c r="K425" s="330" t="s">
        <v>195</v>
      </c>
      <c r="L425" s="325" t="s">
        <v>519</v>
      </c>
      <c r="M425" s="325" t="s">
        <v>519</v>
      </c>
    </row>
    <row r="426" spans="1:13" x14ac:dyDescent="0.75">
      <c r="A426" s="371" t="s">
        <v>679</v>
      </c>
      <c r="B426" s="321">
        <v>91.7</v>
      </c>
      <c r="C426" s="321">
        <v>0.40600000000000003</v>
      </c>
      <c r="D426" s="330" t="s">
        <v>195</v>
      </c>
      <c r="E426" s="330" t="s">
        <v>195</v>
      </c>
      <c r="F426" s="330" t="s">
        <v>195</v>
      </c>
      <c r="G426" s="330" t="s">
        <v>195</v>
      </c>
      <c r="H426" s="330" t="s">
        <v>195</v>
      </c>
      <c r="I426" s="330" t="s">
        <v>195</v>
      </c>
      <c r="J426" s="325" t="s">
        <v>519</v>
      </c>
      <c r="K426" s="325" t="s">
        <v>519</v>
      </c>
      <c r="L426" s="325" t="s">
        <v>519</v>
      </c>
      <c r="M426" s="325" t="s">
        <v>519</v>
      </c>
    </row>
    <row r="427" spans="1:13" x14ac:dyDescent="0.75">
      <c r="A427" s="371" t="s">
        <v>680</v>
      </c>
      <c r="B427" s="321">
        <v>1755.3999999999999</v>
      </c>
      <c r="C427" s="330" t="s">
        <v>195</v>
      </c>
      <c r="D427" s="330" t="s">
        <v>195</v>
      </c>
      <c r="E427" s="330" t="s">
        <v>195</v>
      </c>
      <c r="F427" s="330" t="s">
        <v>195</v>
      </c>
      <c r="G427" s="330" t="s">
        <v>195</v>
      </c>
      <c r="H427" s="330" t="s">
        <v>195</v>
      </c>
      <c r="I427" s="330" t="s">
        <v>195</v>
      </c>
      <c r="J427" s="330" t="s">
        <v>195</v>
      </c>
      <c r="K427" s="330" t="s">
        <v>195</v>
      </c>
      <c r="L427" s="330" t="s">
        <v>195</v>
      </c>
      <c r="M427" s="330" t="s">
        <v>195</v>
      </c>
    </row>
    <row r="428" spans="1:13" x14ac:dyDescent="0.75">
      <c r="A428" s="371" t="s">
        <v>681</v>
      </c>
      <c r="B428" s="321">
        <v>1655.306718597858</v>
      </c>
      <c r="C428" s="330" t="s">
        <v>195</v>
      </c>
      <c r="D428" s="330" t="s">
        <v>195</v>
      </c>
      <c r="E428" s="330" t="s">
        <v>195</v>
      </c>
      <c r="F428" s="330" t="s">
        <v>195</v>
      </c>
      <c r="G428" s="330" t="s">
        <v>195</v>
      </c>
      <c r="H428" s="330" t="s">
        <v>195</v>
      </c>
      <c r="I428" s="330" t="s">
        <v>195</v>
      </c>
      <c r="J428" s="330" t="s">
        <v>195</v>
      </c>
      <c r="K428" s="330" t="s">
        <v>195</v>
      </c>
      <c r="L428" s="330" t="s">
        <v>195</v>
      </c>
      <c r="M428" s="330" t="s">
        <v>195</v>
      </c>
    </row>
    <row r="429" spans="1:13" x14ac:dyDescent="0.75">
      <c r="A429" s="371" t="s">
        <v>682</v>
      </c>
      <c r="B429" s="321">
        <v>27383.218865213978</v>
      </c>
      <c r="C429" s="321">
        <v>3.056</v>
      </c>
      <c r="D429" s="330" t="s">
        <v>195</v>
      </c>
      <c r="E429" s="330" t="s">
        <v>195</v>
      </c>
      <c r="F429" s="330" t="s">
        <v>195</v>
      </c>
      <c r="G429" s="330" t="s">
        <v>195</v>
      </c>
      <c r="H429" s="330" t="s">
        <v>195</v>
      </c>
      <c r="I429" s="330" t="s">
        <v>195</v>
      </c>
      <c r="J429" s="325" t="s">
        <v>519</v>
      </c>
      <c r="K429" s="325" t="s">
        <v>519</v>
      </c>
      <c r="L429" s="325" t="s">
        <v>519</v>
      </c>
      <c r="M429" s="325" t="s">
        <v>519</v>
      </c>
    </row>
    <row r="430" spans="1:13" x14ac:dyDescent="0.75">
      <c r="A430" s="371" t="s">
        <v>683</v>
      </c>
      <c r="B430" s="330" t="s">
        <v>195</v>
      </c>
      <c r="C430" s="330" t="s">
        <v>195</v>
      </c>
      <c r="D430" s="330" t="s">
        <v>195</v>
      </c>
      <c r="E430" s="321">
        <v>20040.325102040817</v>
      </c>
      <c r="F430" s="321" t="s">
        <v>517</v>
      </c>
      <c r="G430" s="321" t="s">
        <v>517</v>
      </c>
      <c r="H430" s="321" t="s">
        <v>517</v>
      </c>
      <c r="I430" s="321" t="s">
        <v>517</v>
      </c>
      <c r="J430" s="330" t="s">
        <v>195</v>
      </c>
      <c r="K430" s="330" t="s">
        <v>195</v>
      </c>
      <c r="L430" s="330" t="s">
        <v>195</v>
      </c>
      <c r="M430" s="330" t="s">
        <v>195</v>
      </c>
    </row>
    <row r="431" spans="1:13" x14ac:dyDescent="0.75">
      <c r="A431" s="374" t="s">
        <v>684</v>
      </c>
      <c r="B431" s="321">
        <v>6497.3889360600488</v>
      </c>
      <c r="C431" s="321" t="s">
        <v>581</v>
      </c>
      <c r="D431" s="321" t="s">
        <v>517</v>
      </c>
      <c r="E431" s="321" t="s">
        <v>517</v>
      </c>
      <c r="F431" s="321" t="s">
        <v>517</v>
      </c>
      <c r="G431" s="321" t="s">
        <v>517</v>
      </c>
      <c r="H431" s="321" t="s">
        <v>517</v>
      </c>
      <c r="I431" s="321" t="s">
        <v>517</v>
      </c>
      <c r="J431" s="321">
        <v>55.249069497127223</v>
      </c>
      <c r="K431" s="321">
        <v>188.72091220254887</v>
      </c>
      <c r="L431" s="321">
        <v>213.37603828081271</v>
      </c>
      <c r="M431" s="321">
        <v>228.15769905799976</v>
      </c>
    </row>
    <row r="432" spans="1:13" x14ac:dyDescent="0.75">
      <c r="A432" s="370" t="s">
        <v>685</v>
      </c>
      <c r="B432" s="321">
        <v>77200.965729161995</v>
      </c>
      <c r="C432" s="321">
        <v>0.96083966399999998</v>
      </c>
      <c r="D432" s="321" t="s">
        <v>517</v>
      </c>
      <c r="E432" s="321" t="s">
        <v>581</v>
      </c>
      <c r="F432" s="321">
        <v>3439.7541856200496</v>
      </c>
      <c r="G432" s="321" t="s">
        <v>517</v>
      </c>
      <c r="H432" s="321">
        <v>0.12041830440901</v>
      </c>
      <c r="I432" s="321" t="s">
        <v>517</v>
      </c>
      <c r="J432" s="321">
        <v>60.032090854165958</v>
      </c>
      <c r="K432" s="321">
        <v>752.39490757758881</v>
      </c>
      <c r="L432" s="321">
        <v>44.874287061635293</v>
      </c>
      <c r="M432" s="321">
        <v>158.39225986800554</v>
      </c>
    </row>
    <row r="433" spans="1:13" x14ac:dyDescent="0.75">
      <c r="A433" s="371" t="s">
        <v>686</v>
      </c>
      <c r="B433" s="321">
        <v>70080.638888268761</v>
      </c>
      <c r="C433" s="321">
        <v>0.57413966400000005</v>
      </c>
      <c r="D433" s="330" t="s">
        <v>195</v>
      </c>
      <c r="E433" s="330" t="s">
        <v>195</v>
      </c>
      <c r="F433" s="330" t="s">
        <v>195</v>
      </c>
      <c r="G433" s="330" t="s">
        <v>195</v>
      </c>
      <c r="H433" s="330" t="s">
        <v>195</v>
      </c>
      <c r="I433" s="330" t="s">
        <v>195</v>
      </c>
      <c r="J433" s="325" t="s">
        <v>519</v>
      </c>
      <c r="K433" s="325" t="s">
        <v>519</v>
      </c>
      <c r="L433" s="325" t="s">
        <v>519</v>
      </c>
      <c r="M433" s="325" t="s">
        <v>519</v>
      </c>
    </row>
    <row r="434" spans="1:13" x14ac:dyDescent="0.75">
      <c r="A434" s="371" t="s">
        <v>687</v>
      </c>
      <c r="B434" s="321">
        <v>1391.9</v>
      </c>
      <c r="C434" s="321">
        <v>0.38669999999999999</v>
      </c>
      <c r="D434" s="330" t="s">
        <v>195</v>
      </c>
      <c r="E434" s="330" t="s">
        <v>195</v>
      </c>
      <c r="F434" s="330" t="s">
        <v>195</v>
      </c>
      <c r="G434" s="330" t="s">
        <v>195</v>
      </c>
      <c r="H434" s="330" t="s">
        <v>195</v>
      </c>
      <c r="I434" s="330" t="s">
        <v>195</v>
      </c>
      <c r="J434" s="325" t="s">
        <v>519</v>
      </c>
      <c r="K434" s="325" t="s">
        <v>519</v>
      </c>
      <c r="L434" s="325" t="s">
        <v>519</v>
      </c>
      <c r="M434" s="325" t="s">
        <v>519</v>
      </c>
    </row>
    <row r="435" spans="1:13" x14ac:dyDescent="0.75">
      <c r="A435" s="371" t="s">
        <v>688</v>
      </c>
      <c r="B435" s="321">
        <v>4142.0497045616085</v>
      </c>
      <c r="C435" s="330" t="s">
        <v>195</v>
      </c>
      <c r="D435" s="330" t="s">
        <v>195</v>
      </c>
      <c r="E435" s="330" t="s">
        <v>195</v>
      </c>
      <c r="F435" s="321">
        <v>3439.7541856200496</v>
      </c>
      <c r="G435" s="330" t="s">
        <v>195</v>
      </c>
      <c r="H435" s="321" t="s">
        <v>517</v>
      </c>
      <c r="I435" s="330" t="s">
        <v>195</v>
      </c>
      <c r="J435" s="325" t="s">
        <v>519</v>
      </c>
      <c r="K435" s="325" t="s">
        <v>519</v>
      </c>
      <c r="L435" s="325" t="s">
        <v>519</v>
      </c>
      <c r="M435" s="325" t="s">
        <v>519</v>
      </c>
    </row>
    <row r="436" spans="1:13" x14ac:dyDescent="0.75">
      <c r="A436" s="374" t="s">
        <v>689</v>
      </c>
      <c r="B436" s="321">
        <v>2.9424154986548698</v>
      </c>
      <c r="C436" s="330" t="s">
        <v>195</v>
      </c>
      <c r="D436" s="330" t="s">
        <v>195</v>
      </c>
      <c r="E436" s="321" t="s">
        <v>581</v>
      </c>
      <c r="F436" s="321" t="s">
        <v>517</v>
      </c>
      <c r="G436" s="321" t="s">
        <v>517</v>
      </c>
      <c r="H436" s="321">
        <v>0.12041830440901</v>
      </c>
      <c r="I436" s="330" t="s">
        <v>195</v>
      </c>
      <c r="J436" s="325" t="s">
        <v>519</v>
      </c>
      <c r="K436" s="325" t="s">
        <v>519</v>
      </c>
      <c r="L436" s="325" t="s">
        <v>519</v>
      </c>
      <c r="M436" s="325" t="s">
        <v>519</v>
      </c>
    </row>
    <row r="437" spans="1:13" x14ac:dyDescent="0.75">
      <c r="A437" s="93" t="s">
        <v>690</v>
      </c>
      <c r="B437" s="321">
        <v>553.25</v>
      </c>
      <c r="C437" s="330" t="s">
        <v>195</v>
      </c>
      <c r="D437" s="330" t="s">
        <v>195</v>
      </c>
      <c r="E437" s="330" t="s">
        <v>195</v>
      </c>
      <c r="F437" s="330" t="s">
        <v>195</v>
      </c>
      <c r="G437" s="330" t="s">
        <v>195</v>
      </c>
      <c r="H437" s="330" t="s">
        <v>195</v>
      </c>
      <c r="I437" s="330" t="s">
        <v>195</v>
      </c>
      <c r="J437" s="325" t="s">
        <v>519</v>
      </c>
      <c r="K437" s="325" t="s">
        <v>519</v>
      </c>
      <c r="L437" s="325" t="s">
        <v>519</v>
      </c>
      <c r="M437" s="325" t="s">
        <v>519</v>
      </c>
    </row>
    <row r="438" spans="1:13" x14ac:dyDescent="0.75">
      <c r="A438" s="93" t="s">
        <v>691</v>
      </c>
      <c r="B438" s="321">
        <v>1030.18472083296</v>
      </c>
      <c r="C438" s="330" t="s">
        <v>195</v>
      </c>
      <c r="D438" s="330" t="s">
        <v>195</v>
      </c>
      <c r="E438" s="330" t="s">
        <v>195</v>
      </c>
      <c r="F438" s="330" t="s">
        <v>195</v>
      </c>
      <c r="G438" s="330" t="s">
        <v>195</v>
      </c>
      <c r="H438" s="330" t="s">
        <v>195</v>
      </c>
      <c r="I438" s="330" t="s">
        <v>195</v>
      </c>
      <c r="J438" s="325" t="s">
        <v>519</v>
      </c>
      <c r="K438" s="325" t="s">
        <v>519</v>
      </c>
      <c r="L438" s="325" t="s">
        <v>519</v>
      </c>
      <c r="M438" s="325" t="s">
        <v>519</v>
      </c>
    </row>
    <row r="439" spans="1:13" x14ac:dyDescent="0.75">
      <c r="A439" s="371" t="s">
        <v>692</v>
      </c>
      <c r="B439" s="321" t="s">
        <v>517</v>
      </c>
      <c r="C439" s="321" t="s">
        <v>517</v>
      </c>
      <c r="D439" s="321" t="s">
        <v>517</v>
      </c>
      <c r="E439" s="321" t="s">
        <v>517</v>
      </c>
      <c r="F439" s="321" t="s">
        <v>517</v>
      </c>
      <c r="G439" s="321" t="s">
        <v>517</v>
      </c>
      <c r="H439" s="321" t="s">
        <v>517</v>
      </c>
      <c r="I439" s="321" t="s">
        <v>517</v>
      </c>
      <c r="J439" s="321">
        <v>60.032090854165958</v>
      </c>
      <c r="K439" s="321">
        <v>752.39490757758881</v>
      </c>
      <c r="L439" s="321">
        <v>44.874287061635293</v>
      </c>
      <c r="M439" s="321">
        <v>158.39225986800554</v>
      </c>
    </row>
    <row r="440" spans="1:13" x14ac:dyDescent="0.75">
      <c r="A440" s="377" t="s">
        <v>693</v>
      </c>
      <c r="B440" s="321" t="s">
        <v>519</v>
      </c>
      <c r="C440" s="321" t="s">
        <v>517</v>
      </c>
      <c r="D440" s="321" t="s">
        <v>517</v>
      </c>
      <c r="E440" s="330" t="s">
        <v>195</v>
      </c>
      <c r="F440" s="330" t="s">
        <v>195</v>
      </c>
      <c r="G440" s="330" t="s">
        <v>195</v>
      </c>
      <c r="H440" s="330" t="s">
        <v>195</v>
      </c>
      <c r="I440" s="330" t="s">
        <v>195</v>
      </c>
      <c r="J440" s="321" t="s">
        <v>517</v>
      </c>
      <c r="K440" s="321" t="s">
        <v>517</v>
      </c>
      <c r="L440" s="321" t="s">
        <v>517</v>
      </c>
      <c r="M440" s="321" t="s">
        <v>517</v>
      </c>
    </row>
    <row r="441" spans="1:13" x14ac:dyDescent="0.75">
      <c r="A441" s="94" t="s">
        <v>694</v>
      </c>
      <c r="B441" s="321" t="s">
        <v>519</v>
      </c>
      <c r="C441" s="321" t="s">
        <v>517</v>
      </c>
      <c r="D441" s="321" t="s">
        <v>517</v>
      </c>
      <c r="E441" s="330" t="s">
        <v>195</v>
      </c>
      <c r="F441" s="330" t="s">
        <v>195</v>
      </c>
      <c r="G441" s="330" t="s">
        <v>195</v>
      </c>
      <c r="H441" s="330" t="s">
        <v>195</v>
      </c>
      <c r="I441" s="330" t="s">
        <v>195</v>
      </c>
      <c r="J441" s="325" t="s">
        <v>517</v>
      </c>
      <c r="K441" s="325" t="s">
        <v>517</v>
      </c>
      <c r="L441" s="325" t="s">
        <v>517</v>
      </c>
      <c r="M441" s="325" t="s">
        <v>517</v>
      </c>
    </row>
    <row r="442" spans="1:13" x14ac:dyDescent="0.75">
      <c r="A442" s="94" t="s">
        <v>695</v>
      </c>
      <c r="B442" s="321" t="s">
        <v>519</v>
      </c>
      <c r="C442" s="321" t="s">
        <v>517</v>
      </c>
      <c r="D442" s="321" t="s">
        <v>517</v>
      </c>
      <c r="E442" s="330" t="s">
        <v>195</v>
      </c>
      <c r="F442" s="330" t="s">
        <v>195</v>
      </c>
      <c r="G442" s="330" t="s">
        <v>195</v>
      </c>
      <c r="H442" s="330" t="s">
        <v>195</v>
      </c>
      <c r="I442" s="330" t="s">
        <v>195</v>
      </c>
      <c r="J442" s="325" t="s">
        <v>517</v>
      </c>
      <c r="K442" s="325" t="s">
        <v>517</v>
      </c>
      <c r="L442" s="325" t="s">
        <v>517</v>
      </c>
      <c r="M442" s="325" t="s">
        <v>517</v>
      </c>
    </row>
    <row r="443" spans="1:13" x14ac:dyDescent="0.75">
      <c r="A443" s="95" t="s">
        <v>696</v>
      </c>
      <c r="B443" s="321" t="s">
        <v>519</v>
      </c>
      <c r="C443" s="321" t="s">
        <v>517</v>
      </c>
      <c r="D443" s="321" t="s">
        <v>517</v>
      </c>
      <c r="E443" s="330" t="s">
        <v>195</v>
      </c>
      <c r="F443" s="330" t="s">
        <v>195</v>
      </c>
      <c r="G443" s="330" t="s">
        <v>195</v>
      </c>
      <c r="H443" s="330" t="s">
        <v>195</v>
      </c>
      <c r="I443" s="330" t="s">
        <v>195</v>
      </c>
      <c r="J443" s="321" t="s">
        <v>517</v>
      </c>
      <c r="K443" s="321" t="s">
        <v>517</v>
      </c>
      <c r="L443" s="321" t="s">
        <v>517</v>
      </c>
      <c r="M443" s="321" t="s">
        <v>517</v>
      </c>
    </row>
    <row r="444" spans="1:13" x14ac:dyDescent="0.75">
      <c r="A444" s="378" t="s">
        <v>697</v>
      </c>
      <c r="B444" s="330" t="s">
        <v>195</v>
      </c>
      <c r="C444" s="330" t="s">
        <v>195</v>
      </c>
      <c r="D444" s="330" t="s">
        <v>195</v>
      </c>
      <c r="E444" s="321">
        <v>202.77939235649805</v>
      </c>
      <c r="F444" s="321">
        <v>3233.2049556886377</v>
      </c>
      <c r="G444" s="321">
        <v>28.192785609642311</v>
      </c>
      <c r="H444" s="321">
        <v>3.0837476690869999E-2</v>
      </c>
      <c r="I444" s="321">
        <v>2.8365721985879999E-2</v>
      </c>
      <c r="J444" s="330" t="s">
        <v>195</v>
      </c>
      <c r="K444" s="330" t="s">
        <v>195</v>
      </c>
      <c r="L444" s="330" t="s">
        <v>195</v>
      </c>
      <c r="M444" s="330" t="s">
        <v>195</v>
      </c>
    </row>
    <row r="445" spans="1:13" x14ac:dyDescent="0.75">
      <c r="A445" s="94" t="s">
        <v>698</v>
      </c>
      <c r="B445" s="330" t="s">
        <v>195</v>
      </c>
      <c r="C445" s="330" t="s">
        <v>195</v>
      </c>
      <c r="D445" s="330" t="s">
        <v>195</v>
      </c>
      <c r="E445" s="321">
        <v>201.17158468762938</v>
      </c>
      <c r="F445" s="321">
        <v>3230.7308114037382</v>
      </c>
      <c r="G445" s="321">
        <v>0.72757214237564005</v>
      </c>
      <c r="H445" s="321">
        <v>3.049129336933E-2</v>
      </c>
      <c r="I445" s="321">
        <v>2.8365721985879999E-2</v>
      </c>
      <c r="J445" s="330" t="s">
        <v>195</v>
      </c>
      <c r="K445" s="330" t="s">
        <v>195</v>
      </c>
      <c r="L445" s="330" t="s">
        <v>195</v>
      </c>
      <c r="M445" s="330" t="s">
        <v>195</v>
      </c>
    </row>
    <row r="446" spans="1:13" x14ac:dyDescent="0.75">
      <c r="A446" s="94" t="s">
        <v>699</v>
      </c>
      <c r="B446" s="330" t="s">
        <v>195</v>
      </c>
      <c r="C446" s="330" t="s">
        <v>195</v>
      </c>
      <c r="D446" s="330" t="s">
        <v>195</v>
      </c>
      <c r="E446" s="321" t="s">
        <v>544</v>
      </c>
      <c r="F446" s="321" t="s">
        <v>544</v>
      </c>
      <c r="G446" s="321" t="s">
        <v>544</v>
      </c>
      <c r="H446" s="321" t="s">
        <v>544</v>
      </c>
      <c r="I446" s="321" t="s">
        <v>544</v>
      </c>
      <c r="J446" s="330" t="s">
        <v>195</v>
      </c>
      <c r="K446" s="330" t="s">
        <v>195</v>
      </c>
      <c r="L446" s="330" t="s">
        <v>195</v>
      </c>
      <c r="M446" s="330" t="s">
        <v>195</v>
      </c>
    </row>
    <row r="447" spans="1:13" x14ac:dyDescent="0.75">
      <c r="A447" s="94" t="s">
        <v>700</v>
      </c>
      <c r="B447" s="330" t="s">
        <v>195</v>
      </c>
      <c r="C447" s="330" t="s">
        <v>195</v>
      </c>
      <c r="D447" s="330" t="s">
        <v>195</v>
      </c>
      <c r="E447" s="321" t="s">
        <v>634</v>
      </c>
      <c r="F447" s="321" t="s">
        <v>634</v>
      </c>
      <c r="G447" s="321">
        <v>14.217444092266661</v>
      </c>
      <c r="H447" s="321" t="s">
        <v>544</v>
      </c>
      <c r="I447" s="321" t="s">
        <v>544</v>
      </c>
      <c r="J447" s="330" t="s">
        <v>195</v>
      </c>
      <c r="K447" s="330" t="s">
        <v>195</v>
      </c>
      <c r="L447" s="330" t="s">
        <v>195</v>
      </c>
      <c r="M447" s="330" t="s">
        <v>195</v>
      </c>
    </row>
    <row r="448" spans="1:13" x14ac:dyDescent="0.75">
      <c r="A448" s="94" t="s">
        <v>701</v>
      </c>
      <c r="B448" s="330" t="s">
        <v>195</v>
      </c>
      <c r="C448" s="330" t="s">
        <v>195</v>
      </c>
      <c r="D448" s="330" t="s">
        <v>195</v>
      </c>
      <c r="E448" s="321">
        <v>1.60780766886866</v>
      </c>
      <c r="F448" s="321">
        <v>2.4741442848996602</v>
      </c>
      <c r="G448" s="321" t="s">
        <v>546</v>
      </c>
      <c r="H448" s="321">
        <v>3.4618332153999999E-4</v>
      </c>
      <c r="I448" s="321" t="s">
        <v>546</v>
      </c>
      <c r="J448" s="330" t="s">
        <v>195</v>
      </c>
      <c r="K448" s="330" t="s">
        <v>195</v>
      </c>
      <c r="L448" s="330" t="s">
        <v>195</v>
      </c>
      <c r="M448" s="330" t="s">
        <v>195</v>
      </c>
    </row>
    <row r="449" spans="1:13" x14ac:dyDescent="0.75">
      <c r="A449" s="94" t="s">
        <v>702</v>
      </c>
      <c r="B449" s="330" t="s">
        <v>195</v>
      </c>
      <c r="C449" s="330" t="s">
        <v>195</v>
      </c>
      <c r="D449" s="330" t="s">
        <v>195</v>
      </c>
      <c r="E449" s="321" t="s">
        <v>544</v>
      </c>
      <c r="F449" s="321" t="s">
        <v>634</v>
      </c>
      <c r="G449" s="321">
        <v>13.247769375000001</v>
      </c>
      <c r="H449" s="321" t="s">
        <v>519</v>
      </c>
      <c r="I449" s="321" t="s">
        <v>519</v>
      </c>
      <c r="J449" s="330" t="s">
        <v>195</v>
      </c>
      <c r="K449" s="330" t="s">
        <v>195</v>
      </c>
      <c r="L449" s="330" t="s">
        <v>195</v>
      </c>
      <c r="M449" s="330" t="s">
        <v>195</v>
      </c>
    </row>
    <row r="450" spans="1:13" x14ac:dyDescent="0.75">
      <c r="A450" s="379" t="s">
        <v>703</v>
      </c>
      <c r="B450" s="330" t="s">
        <v>195</v>
      </c>
      <c r="C450" s="330" t="s">
        <v>195</v>
      </c>
      <c r="D450" s="330" t="s">
        <v>195</v>
      </c>
      <c r="E450" s="321">
        <v>101158.9303905</v>
      </c>
      <c r="F450" s="321">
        <v>15.660888</v>
      </c>
      <c r="G450" s="321">
        <v>7277.6013255999997</v>
      </c>
      <c r="H450" s="321" t="s">
        <v>517</v>
      </c>
      <c r="I450" s="321" t="s">
        <v>517</v>
      </c>
      <c r="J450" s="330" t="s">
        <v>195</v>
      </c>
      <c r="K450" s="330" t="s">
        <v>195</v>
      </c>
      <c r="L450" s="330" t="s">
        <v>195</v>
      </c>
      <c r="M450" s="330" t="s">
        <v>195</v>
      </c>
    </row>
    <row r="451" spans="1:13" x14ac:dyDescent="0.75">
      <c r="A451" s="94" t="s">
        <v>704</v>
      </c>
      <c r="B451" s="330" t="s">
        <v>195</v>
      </c>
      <c r="C451" s="330" t="s">
        <v>195</v>
      </c>
      <c r="D451" s="330" t="s">
        <v>195</v>
      </c>
      <c r="E451" s="321">
        <v>89666.6353905</v>
      </c>
      <c r="F451" s="321" t="s">
        <v>517</v>
      </c>
      <c r="G451" s="321" t="s">
        <v>3342</v>
      </c>
      <c r="H451" s="321" t="s">
        <v>517</v>
      </c>
      <c r="I451" s="321" t="s">
        <v>517</v>
      </c>
      <c r="J451" s="330" t="s">
        <v>195</v>
      </c>
      <c r="K451" s="330" t="s">
        <v>195</v>
      </c>
      <c r="L451" s="330" t="s">
        <v>195</v>
      </c>
      <c r="M451" s="330" t="s">
        <v>195</v>
      </c>
    </row>
    <row r="452" spans="1:13" x14ac:dyDescent="0.75">
      <c r="A452" s="94" t="s">
        <v>705</v>
      </c>
      <c r="B452" s="330" t="s">
        <v>195</v>
      </c>
      <c r="C452" s="330" t="s">
        <v>195</v>
      </c>
      <c r="D452" s="330" t="s">
        <v>195</v>
      </c>
      <c r="E452" s="321">
        <v>1465.4068</v>
      </c>
      <c r="F452" s="321" t="s">
        <v>517</v>
      </c>
      <c r="G452" s="321" t="s">
        <v>519</v>
      </c>
      <c r="H452" s="321" t="s">
        <v>517</v>
      </c>
      <c r="I452" s="321" t="s">
        <v>517</v>
      </c>
      <c r="J452" s="330" t="s">
        <v>195</v>
      </c>
      <c r="K452" s="330" t="s">
        <v>195</v>
      </c>
      <c r="L452" s="330" t="s">
        <v>195</v>
      </c>
      <c r="M452" s="330" t="s">
        <v>195</v>
      </c>
    </row>
    <row r="453" spans="1:13" x14ac:dyDescent="0.75">
      <c r="A453" s="94" t="s">
        <v>706</v>
      </c>
      <c r="B453" s="330" t="s">
        <v>195</v>
      </c>
      <c r="C453" s="330" t="s">
        <v>195</v>
      </c>
      <c r="D453" s="330" t="s">
        <v>195</v>
      </c>
      <c r="E453" s="321">
        <v>301.25799999999998</v>
      </c>
      <c r="F453" s="321">
        <v>15.660888</v>
      </c>
      <c r="G453" s="321" t="s">
        <v>519</v>
      </c>
      <c r="H453" s="321" t="s">
        <v>517</v>
      </c>
      <c r="I453" s="321" t="s">
        <v>517</v>
      </c>
      <c r="J453" s="330" t="s">
        <v>195</v>
      </c>
      <c r="K453" s="330" t="s">
        <v>195</v>
      </c>
      <c r="L453" s="330" t="s">
        <v>195</v>
      </c>
      <c r="M453" s="330" t="s">
        <v>195</v>
      </c>
    </row>
    <row r="454" spans="1:13" x14ac:dyDescent="0.75">
      <c r="A454" s="94" t="s">
        <v>707</v>
      </c>
      <c r="B454" s="330" t="s">
        <v>195</v>
      </c>
      <c r="C454" s="330" t="s">
        <v>195</v>
      </c>
      <c r="D454" s="330" t="s">
        <v>195</v>
      </c>
      <c r="E454" s="321">
        <v>9725.6301999999996</v>
      </c>
      <c r="F454" s="321" t="s">
        <v>517</v>
      </c>
      <c r="G454" s="321" t="s">
        <v>596</v>
      </c>
      <c r="H454" s="321" t="s">
        <v>517</v>
      </c>
      <c r="I454" s="321" t="s">
        <v>517</v>
      </c>
      <c r="J454" s="330" t="s">
        <v>195</v>
      </c>
      <c r="K454" s="330" t="s">
        <v>195</v>
      </c>
      <c r="L454" s="330" t="s">
        <v>195</v>
      </c>
      <c r="M454" s="330" t="s">
        <v>195</v>
      </c>
    </row>
    <row r="455" spans="1:13" x14ac:dyDescent="0.75">
      <c r="A455" s="94" t="s">
        <v>708</v>
      </c>
      <c r="B455" s="330" t="s">
        <v>195</v>
      </c>
      <c r="C455" s="330" t="s">
        <v>195</v>
      </c>
      <c r="D455" s="330" t="s">
        <v>195</v>
      </c>
      <c r="E455" s="321" t="s">
        <v>517</v>
      </c>
      <c r="F455" s="321" t="s">
        <v>517</v>
      </c>
      <c r="G455" s="321" t="s">
        <v>519</v>
      </c>
      <c r="H455" s="321" t="s">
        <v>517</v>
      </c>
      <c r="I455" s="321" t="s">
        <v>517</v>
      </c>
      <c r="J455" s="330" t="s">
        <v>195</v>
      </c>
      <c r="K455" s="330" t="s">
        <v>195</v>
      </c>
      <c r="L455" s="330" t="s">
        <v>195</v>
      </c>
      <c r="M455" s="330" t="s">
        <v>195</v>
      </c>
    </row>
    <row r="456" spans="1:13" x14ac:dyDescent="0.75">
      <c r="A456" s="95" t="s">
        <v>709</v>
      </c>
      <c r="B456" s="330" t="s">
        <v>195</v>
      </c>
      <c r="C456" s="330" t="s">
        <v>195</v>
      </c>
      <c r="D456" s="330" t="s">
        <v>195</v>
      </c>
      <c r="E456" s="321" t="s">
        <v>517</v>
      </c>
      <c r="F456" s="321" t="s">
        <v>517</v>
      </c>
      <c r="G456" s="321">
        <v>7277.6013255999997</v>
      </c>
      <c r="H456" s="321" t="s">
        <v>517</v>
      </c>
      <c r="I456" s="321" t="s">
        <v>517</v>
      </c>
      <c r="J456" s="330" t="s">
        <v>195</v>
      </c>
      <c r="K456" s="330" t="s">
        <v>195</v>
      </c>
      <c r="L456" s="330" t="s">
        <v>195</v>
      </c>
      <c r="M456" s="330" t="s">
        <v>195</v>
      </c>
    </row>
    <row r="457" spans="1:13" x14ac:dyDescent="0.75">
      <c r="A457" s="378" t="s">
        <v>710</v>
      </c>
      <c r="B457" s="321" t="s">
        <v>540</v>
      </c>
      <c r="C457" s="321" t="s">
        <v>540</v>
      </c>
      <c r="D457" s="321">
        <v>14.15208194400004</v>
      </c>
      <c r="E457" s="321" t="s">
        <v>517</v>
      </c>
      <c r="F457" s="321" t="s">
        <v>517</v>
      </c>
      <c r="G457" s="321" t="s">
        <v>517</v>
      </c>
      <c r="H457" s="321">
        <v>0.36624329245062998</v>
      </c>
      <c r="I457" s="321" t="s">
        <v>517</v>
      </c>
      <c r="J457" s="321">
        <v>3.0595650574289701</v>
      </c>
      <c r="K457" s="321">
        <v>2.2218459027463999</v>
      </c>
      <c r="L457" s="321">
        <v>3851.2231308671667</v>
      </c>
      <c r="M457" s="321">
        <v>0.17191986356898001</v>
      </c>
    </row>
    <row r="458" spans="1:13" x14ac:dyDescent="0.75">
      <c r="A458" s="94" t="s">
        <v>711</v>
      </c>
      <c r="B458" s="330" t="s">
        <v>195</v>
      </c>
      <c r="C458" s="330" t="s">
        <v>195</v>
      </c>
      <c r="D458" s="330" t="s">
        <v>195</v>
      </c>
      <c r="E458" s="321" t="s">
        <v>517</v>
      </c>
      <c r="F458" s="321" t="s">
        <v>517</v>
      </c>
      <c r="G458" s="321" t="s">
        <v>517</v>
      </c>
      <c r="H458" s="321">
        <v>0.36624329245062998</v>
      </c>
      <c r="I458" s="321" t="s">
        <v>517</v>
      </c>
      <c r="J458" s="330" t="s">
        <v>195</v>
      </c>
      <c r="K458" s="330" t="s">
        <v>195</v>
      </c>
      <c r="L458" s="330" t="s">
        <v>195</v>
      </c>
      <c r="M458" s="330" t="s">
        <v>195</v>
      </c>
    </row>
    <row r="459" spans="1:13" x14ac:dyDescent="0.75">
      <c r="A459" s="94" t="s">
        <v>712</v>
      </c>
      <c r="B459" s="330" t="s">
        <v>195</v>
      </c>
      <c r="C459" s="330" t="s">
        <v>195</v>
      </c>
      <c r="D459" s="330" t="s">
        <v>195</v>
      </c>
      <c r="E459" s="330" t="s">
        <v>195</v>
      </c>
      <c r="F459" s="321" t="s">
        <v>517</v>
      </c>
      <c r="G459" s="321" t="s">
        <v>195</v>
      </c>
      <c r="H459" s="321" t="s">
        <v>544</v>
      </c>
      <c r="I459" s="330" t="s">
        <v>195</v>
      </c>
      <c r="J459" s="330" t="s">
        <v>195</v>
      </c>
      <c r="K459" s="330" t="s">
        <v>195</v>
      </c>
      <c r="L459" s="330" t="s">
        <v>195</v>
      </c>
      <c r="M459" s="330" t="s">
        <v>195</v>
      </c>
    </row>
    <row r="460" spans="1:13" x14ac:dyDescent="0.75">
      <c r="A460" s="94" t="s">
        <v>713</v>
      </c>
      <c r="B460" s="330" t="s">
        <v>195</v>
      </c>
      <c r="C460" s="330" t="s">
        <v>195</v>
      </c>
      <c r="D460" s="321">
        <v>14.15208194400004</v>
      </c>
      <c r="E460" s="330" t="s">
        <v>195</v>
      </c>
      <c r="F460" s="330" t="s">
        <v>195</v>
      </c>
      <c r="G460" s="330" t="s">
        <v>195</v>
      </c>
      <c r="H460" s="330" t="s">
        <v>195</v>
      </c>
      <c r="I460" s="330" t="s">
        <v>195</v>
      </c>
      <c r="J460" s="330" t="s">
        <v>195</v>
      </c>
      <c r="K460" s="330" t="s">
        <v>195</v>
      </c>
      <c r="L460" s="330" t="s">
        <v>195</v>
      </c>
      <c r="M460" s="330" t="s">
        <v>195</v>
      </c>
    </row>
    <row r="461" spans="1:13" x14ac:dyDescent="0.75">
      <c r="A461" s="94" t="s">
        <v>714</v>
      </c>
      <c r="B461" s="321" t="s">
        <v>540</v>
      </c>
      <c r="C461" s="321" t="s">
        <v>540</v>
      </c>
      <c r="D461" s="321" t="s">
        <v>540</v>
      </c>
      <c r="E461" s="321" t="s">
        <v>517</v>
      </c>
      <c r="F461" s="321" t="s">
        <v>517</v>
      </c>
      <c r="G461" s="321" t="s">
        <v>517</v>
      </c>
      <c r="H461" s="321" t="s">
        <v>517</v>
      </c>
      <c r="I461" s="321" t="s">
        <v>517</v>
      </c>
      <c r="J461" s="321">
        <v>3.0595650574289701</v>
      </c>
      <c r="K461" s="321">
        <v>2.2218459027463999</v>
      </c>
      <c r="L461" s="321">
        <v>3851.2231308671667</v>
      </c>
      <c r="M461" s="321">
        <v>0.17191986356898001</v>
      </c>
    </row>
    <row r="462" spans="1:13" x14ac:dyDescent="0.75">
      <c r="A462" s="377" t="s">
        <v>715</v>
      </c>
      <c r="B462" s="321" t="s">
        <v>517</v>
      </c>
      <c r="C462" s="321" t="s">
        <v>517</v>
      </c>
      <c r="D462" s="321">
        <v>0.41200961784130002</v>
      </c>
      <c r="E462" s="321" t="s">
        <v>551</v>
      </c>
      <c r="F462" s="321" t="s">
        <v>551</v>
      </c>
      <c r="G462" s="321" t="s">
        <v>517</v>
      </c>
      <c r="H462" s="321" t="s">
        <v>551</v>
      </c>
      <c r="I462" s="321" t="s">
        <v>551</v>
      </c>
      <c r="J462" s="321">
        <v>453.82441954455231</v>
      </c>
      <c r="K462" s="321">
        <v>613.85632533670321</v>
      </c>
      <c r="L462" s="321">
        <v>1739.7462559347221</v>
      </c>
      <c r="M462" s="321">
        <v>310.00149700742173</v>
      </c>
    </row>
    <row r="464" spans="1:13" x14ac:dyDescent="0.75">
      <c r="A464" s="72" t="s">
        <v>716</v>
      </c>
      <c r="B464" s="91">
        <f>B415</f>
        <v>194097.89166115393</v>
      </c>
      <c r="C464" s="91">
        <f t="shared" ref="C464:M464" si="8">C415</f>
        <v>4.4228396639999996</v>
      </c>
      <c r="D464" s="91">
        <f t="shared" si="8"/>
        <v>83.654409240516358</v>
      </c>
      <c r="E464" s="91">
        <f t="shared" si="8"/>
        <v>121402.03488489731</v>
      </c>
      <c r="F464" s="91">
        <f t="shared" si="8"/>
        <v>6688.6200293086868</v>
      </c>
      <c r="G464" s="91">
        <f t="shared" si="8"/>
        <v>7305.7941112096423</v>
      </c>
      <c r="H464" s="91">
        <f t="shared" si="8"/>
        <v>0.51749907355050995</v>
      </c>
      <c r="I464" s="91">
        <f t="shared" si="8"/>
        <v>2.8365721985879999E-2</v>
      </c>
      <c r="J464" s="91">
        <f t="shared" si="8"/>
        <v>572.16514495327442</v>
      </c>
      <c r="K464" s="91">
        <f t="shared" si="8"/>
        <v>1557.1939910195872</v>
      </c>
      <c r="L464" s="91">
        <f t="shared" si="8"/>
        <v>5849.2197121443369</v>
      </c>
      <c r="M464" s="91">
        <f t="shared" si="8"/>
        <v>830.75987228203655</v>
      </c>
    </row>
    <row r="466" spans="1:36" ht="18" x14ac:dyDescent="0.75">
      <c r="A466" s="489" t="s">
        <v>717</v>
      </c>
      <c r="B466" s="489"/>
      <c r="C466" s="489"/>
      <c r="D466" s="489"/>
      <c r="E466" s="489"/>
      <c r="F466" s="489"/>
      <c r="G466" s="489"/>
      <c r="H466" s="489"/>
      <c r="I466" s="489"/>
      <c r="J466" s="489"/>
      <c r="K466" s="489"/>
      <c r="L466" s="489"/>
      <c r="M466" s="489"/>
      <c r="N466" s="489"/>
      <c r="O466" s="489"/>
      <c r="P466" s="489"/>
      <c r="Q466" s="489"/>
      <c r="R466" s="361"/>
      <c r="S466" s="361"/>
      <c r="T466" s="361"/>
      <c r="U466" s="361"/>
      <c r="V466" s="361"/>
      <c r="W466" s="361"/>
      <c r="X466" s="361"/>
      <c r="Y466" s="361"/>
      <c r="Z466" s="361"/>
      <c r="AA466" s="361"/>
      <c r="AB466" s="361"/>
      <c r="AC466" s="361"/>
      <c r="AD466" s="361"/>
      <c r="AE466" s="361"/>
      <c r="AF466" s="380"/>
      <c r="AG466" s="361"/>
      <c r="AH466" s="361"/>
      <c r="AI466" s="359" t="s">
        <v>501</v>
      </c>
      <c r="AJ466" s="359"/>
    </row>
    <row r="467" spans="1:36" ht="15.75" x14ac:dyDescent="0.75">
      <c r="A467" s="381" t="s">
        <v>718</v>
      </c>
      <c r="B467" s="96"/>
      <c r="C467" s="96"/>
      <c r="D467" s="96"/>
      <c r="E467" s="96"/>
      <c r="F467" s="96"/>
      <c r="G467" s="96"/>
      <c r="H467" s="96"/>
      <c r="I467" s="96"/>
      <c r="J467" s="96"/>
      <c r="K467" s="96"/>
      <c r="L467" s="96"/>
      <c r="M467" s="96"/>
      <c r="N467" s="96"/>
      <c r="O467" s="96"/>
      <c r="P467" s="96"/>
      <c r="Q467" s="96"/>
      <c r="R467" s="361"/>
      <c r="S467" s="361"/>
      <c r="T467" s="361"/>
      <c r="U467" s="361"/>
      <c r="V467" s="361"/>
      <c r="W467" s="361"/>
      <c r="X467" s="361"/>
      <c r="Y467" s="361"/>
      <c r="Z467" s="361"/>
      <c r="AA467" s="361"/>
      <c r="AB467" s="361"/>
      <c r="AC467" s="361"/>
      <c r="AD467" s="361"/>
      <c r="AE467" s="361"/>
      <c r="AF467" s="380"/>
      <c r="AG467" s="359"/>
      <c r="AH467" s="359"/>
      <c r="AI467" s="359" t="s">
        <v>3331</v>
      </c>
      <c r="AJ467" s="359"/>
    </row>
    <row r="468" spans="1:36" x14ac:dyDescent="0.75">
      <c r="A468" s="97"/>
      <c r="B468" s="361"/>
      <c r="C468" s="361"/>
      <c r="D468" s="361"/>
      <c r="E468" s="361"/>
      <c r="F468" s="361"/>
      <c r="G468" s="361"/>
      <c r="H468" s="361"/>
      <c r="I468" s="361"/>
      <c r="J468" s="361"/>
      <c r="K468" s="361"/>
      <c r="L468" s="361"/>
      <c r="M468" s="361"/>
      <c r="N468" s="361"/>
      <c r="O468" s="361"/>
      <c r="P468" s="361"/>
      <c r="Q468" s="361"/>
      <c r="R468" s="361"/>
      <c r="S468" s="361"/>
      <c r="T468" s="361"/>
      <c r="U468" s="361"/>
      <c r="V468" s="361"/>
      <c r="W468" s="361"/>
      <c r="X468" s="361"/>
      <c r="Y468" s="361"/>
      <c r="Z468" s="361"/>
      <c r="AA468" s="361"/>
      <c r="AB468" s="361"/>
      <c r="AC468" s="361"/>
      <c r="AD468" s="361"/>
      <c r="AE468" s="361"/>
      <c r="AF468" s="380"/>
      <c r="AG468" s="359"/>
      <c r="AH468" s="359"/>
      <c r="AI468" s="359" t="s">
        <v>502</v>
      </c>
      <c r="AJ468" s="359"/>
    </row>
    <row r="469" spans="1:36" x14ac:dyDescent="0.75">
      <c r="A469" s="382"/>
      <c r="B469" s="361"/>
      <c r="C469" s="361"/>
      <c r="D469" s="361"/>
      <c r="E469" s="361"/>
      <c r="F469" s="361"/>
      <c r="G469" s="361"/>
      <c r="H469" s="361"/>
      <c r="I469" s="361"/>
      <c r="J469" s="361"/>
      <c r="K469" s="361"/>
      <c r="L469" s="361"/>
      <c r="M469" s="361"/>
      <c r="N469" s="361"/>
      <c r="O469" s="361"/>
      <c r="P469" s="361"/>
      <c r="Q469" s="361"/>
      <c r="R469" s="361"/>
      <c r="S469" s="361"/>
      <c r="T469" s="361"/>
      <c r="U469" s="361"/>
      <c r="V469" s="361"/>
      <c r="W469" s="361"/>
      <c r="X469" s="361"/>
      <c r="Y469" s="361"/>
      <c r="Z469" s="361"/>
      <c r="AA469" s="361"/>
      <c r="AB469" s="361"/>
      <c r="AC469" s="361"/>
      <c r="AD469" s="361"/>
      <c r="AE469" s="361"/>
      <c r="AF469" s="361"/>
      <c r="AG469" s="361"/>
      <c r="AH469" s="361"/>
      <c r="AI469" s="361"/>
      <c r="AJ469" s="361"/>
    </row>
    <row r="470" spans="1:36" ht="62.75" x14ac:dyDescent="0.75">
      <c r="A470" s="504" t="s">
        <v>503</v>
      </c>
      <c r="B470" s="383" t="s">
        <v>719</v>
      </c>
      <c r="C470" s="384" t="s">
        <v>720</v>
      </c>
      <c r="D470" s="384" t="s">
        <v>721</v>
      </c>
      <c r="E470" s="384" t="s">
        <v>722</v>
      </c>
      <c r="F470" s="384" t="s">
        <v>723</v>
      </c>
      <c r="G470" s="384" t="s">
        <v>724</v>
      </c>
      <c r="H470" s="384" t="s">
        <v>725</v>
      </c>
      <c r="I470" s="384" t="s">
        <v>726</v>
      </c>
      <c r="J470" s="384" t="s">
        <v>727</v>
      </c>
      <c r="K470" s="384" t="s">
        <v>728</v>
      </c>
      <c r="L470" s="384" t="s">
        <v>729</v>
      </c>
      <c r="M470" s="384" t="s">
        <v>730</v>
      </c>
      <c r="N470" s="384" t="s">
        <v>731</v>
      </c>
      <c r="O470" s="384" t="s">
        <v>732</v>
      </c>
      <c r="P470" s="384" t="s">
        <v>733</v>
      </c>
      <c r="Q470" s="384" t="s">
        <v>734</v>
      </c>
      <c r="R470" s="384" t="s">
        <v>735</v>
      </c>
      <c r="S470" s="385" t="s">
        <v>736</v>
      </c>
      <c r="T470" s="385" t="s">
        <v>737</v>
      </c>
      <c r="U470" s="386" t="s">
        <v>738</v>
      </c>
      <c r="V470" s="384" t="s">
        <v>739</v>
      </c>
      <c r="W470" s="387" t="s">
        <v>740</v>
      </c>
      <c r="X470" s="387" t="s">
        <v>741</v>
      </c>
      <c r="Y470" s="387" t="s">
        <v>742</v>
      </c>
      <c r="Z470" s="387" t="s">
        <v>743</v>
      </c>
      <c r="AA470" s="387" t="s">
        <v>744</v>
      </c>
      <c r="AB470" s="387" t="s">
        <v>745</v>
      </c>
      <c r="AC470" s="387" t="s">
        <v>746</v>
      </c>
      <c r="AD470" s="388" t="s">
        <v>747</v>
      </c>
      <c r="AE470" s="388" t="s">
        <v>748</v>
      </c>
      <c r="AF470" s="386" t="s">
        <v>749</v>
      </c>
      <c r="AG470" s="384" t="s">
        <v>750</v>
      </c>
      <c r="AH470" s="386" t="s">
        <v>662</v>
      </c>
      <c r="AI470" s="385" t="s">
        <v>663</v>
      </c>
      <c r="AJ470" s="98" t="s">
        <v>751</v>
      </c>
    </row>
    <row r="471" spans="1:36" ht="38" thickBot="1" x14ac:dyDescent="0.9">
      <c r="A471" s="505"/>
      <c r="B471" s="484" t="s">
        <v>3344</v>
      </c>
      <c r="C471" s="482"/>
      <c r="D471" s="482"/>
      <c r="E471" s="482"/>
      <c r="F471" s="482"/>
      <c r="G471" s="482"/>
      <c r="H471" s="482"/>
      <c r="I471" s="482"/>
      <c r="J471" s="482"/>
      <c r="K471" s="482"/>
      <c r="L471" s="482"/>
      <c r="M471" s="482"/>
      <c r="N471" s="482"/>
      <c r="O471" s="482"/>
      <c r="P471" s="482"/>
      <c r="Q471" s="482"/>
      <c r="R471" s="483"/>
      <c r="S471" s="375"/>
      <c r="T471" s="375"/>
      <c r="U471" s="490" t="s">
        <v>752</v>
      </c>
      <c r="V471" s="491"/>
      <c r="W471" s="484" t="s">
        <v>3344</v>
      </c>
      <c r="X471" s="482"/>
      <c r="Y471" s="482"/>
      <c r="Z471" s="482"/>
      <c r="AA471" s="482"/>
      <c r="AB471" s="482"/>
      <c r="AC471" s="483"/>
      <c r="AD471" s="375"/>
      <c r="AE471" s="375"/>
      <c r="AF471" s="490" t="s">
        <v>752</v>
      </c>
      <c r="AG471" s="491"/>
      <c r="AH471" s="389" t="s">
        <v>667</v>
      </c>
      <c r="AI471" s="376" t="s">
        <v>3344</v>
      </c>
      <c r="AJ471" s="390" t="s">
        <v>3344</v>
      </c>
    </row>
    <row r="472" spans="1:36" ht="15.5" thickTop="1" x14ac:dyDescent="0.75">
      <c r="A472" s="391" t="s">
        <v>753</v>
      </c>
      <c r="B472" s="321">
        <v>1368.5486950492193</v>
      </c>
      <c r="C472" s="321">
        <v>397.31929999999994</v>
      </c>
      <c r="D472" s="321" t="s">
        <v>856</v>
      </c>
      <c r="E472" s="321" t="s">
        <v>856</v>
      </c>
      <c r="F472" s="321">
        <v>2582.8095400000002</v>
      </c>
      <c r="G472" s="321" t="s">
        <v>542</v>
      </c>
      <c r="H472" s="321">
        <v>56862.990299999998</v>
      </c>
      <c r="I472" s="321" t="s">
        <v>542</v>
      </c>
      <c r="J472" s="321">
        <v>2095.9452000000001</v>
      </c>
      <c r="K472" s="321" t="s">
        <v>542</v>
      </c>
      <c r="L472" s="321" t="s">
        <v>856</v>
      </c>
      <c r="M472" s="321" t="s">
        <v>542</v>
      </c>
      <c r="N472" s="321" t="s">
        <v>542</v>
      </c>
      <c r="O472" s="321" t="s">
        <v>542</v>
      </c>
      <c r="P472" s="321" t="s">
        <v>542</v>
      </c>
      <c r="Q472" s="321">
        <v>117.73</v>
      </c>
      <c r="R472" s="321" t="s">
        <v>542</v>
      </c>
      <c r="S472" s="321" t="s">
        <v>856</v>
      </c>
      <c r="T472" s="321" t="s">
        <v>856</v>
      </c>
      <c r="U472" s="321">
        <v>1.60780766886866</v>
      </c>
      <c r="V472" s="330" t="s">
        <v>195</v>
      </c>
      <c r="W472" s="321">
        <v>538.44015630052661</v>
      </c>
      <c r="X472" s="321">
        <v>205.84816902707735</v>
      </c>
      <c r="Y472" s="321">
        <v>8.9202336818044294</v>
      </c>
      <c r="Z472" s="321" t="s">
        <v>542</v>
      </c>
      <c r="AA472" s="321">
        <v>11.355320817691171</v>
      </c>
      <c r="AB472" s="321" t="s">
        <v>542</v>
      </c>
      <c r="AC472" s="321" t="s">
        <v>856</v>
      </c>
      <c r="AD472" s="321" t="s">
        <v>542</v>
      </c>
      <c r="AE472" s="321" t="s">
        <v>542</v>
      </c>
      <c r="AF472" s="321">
        <v>2.4741442848996602</v>
      </c>
      <c r="AG472" s="330" t="s">
        <v>195</v>
      </c>
      <c r="AH472" s="321">
        <v>7305.7941112096423</v>
      </c>
      <c r="AI472" s="321">
        <v>517.49907355051005</v>
      </c>
      <c r="AJ472" s="321">
        <v>28.36572198588</v>
      </c>
    </row>
    <row r="473" spans="1:36" x14ac:dyDescent="0.75">
      <c r="A473" s="391" t="s">
        <v>754</v>
      </c>
      <c r="B473" s="321">
        <v>1354.0760204081632</v>
      </c>
      <c r="C473" s="321" t="s">
        <v>517</v>
      </c>
      <c r="D473" s="321" t="s">
        <v>517</v>
      </c>
      <c r="E473" s="321" t="s">
        <v>517</v>
      </c>
      <c r="F473" s="321" t="s">
        <v>517</v>
      </c>
      <c r="G473" s="321" t="s">
        <v>517</v>
      </c>
      <c r="H473" s="321" t="s">
        <v>517</v>
      </c>
      <c r="I473" s="321" t="s">
        <v>517</v>
      </c>
      <c r="J473" s="321" t="s">
        <v>517</v>
      </c>
      <c r="K473" s="321" t="s">
        <v>517</v>
      </c>
      <c r="L473" s="321" t="s">
        <v>517</v>
      </c>
      <c r="M473" s="321" t="s">
        <v>517</v>
      </c>
      <c r="N473" s="321" t="s">
        <v>517</v>
      </c>
      <c r="O473" s="321" t="s">
        <v>517</v>
      </c>
      <c r="P473" s="321" t="s">
        <v>517</v>
      </c>
      <c r="Q473" s="321" t="s">
        <v>517</v>
      </c>
      <c r="R473" s="321" t="s">
        <v>517</v>
      </c>
      <c r="S473" s="321" t="s">
        <v>517</v>
      </c>
      <c r="T473" s="321" t="s">
        <v>517</v>
      </c>
      <c r="U473" s="321" t="s">
        <v>517</v>
      </c>
      <c r="V473" s="330" t="s">
        <v>195</v>
      </c>
      <c r="W473" s="321" t="s">
        <v>517</v>
      </c>
      <c r="X473" s="321" t="s">
        <v>517</v>
      </c>
      <c r="Y473" s="321" t="s">
        <v>517</v>
      </c>
      <c r="Z473" s="321" t="s">
        <v>517</v>
      </c>
      <c r="AA473" s="321" t="s">
        <v>517</v>
      </c>
      <c r="AB473" s="321" t="s">
        <v>517</v>
      </c>
      <c r="AC473" s="321" t="s">
        <v>517</v>
      </c>
      <c r="AD473" s="321" t="s">
        <v>517</v>
      </c>
      <c r="AE473" s="321" t="s">
        <v>517</v>
      </c>
      <c r="AF473" s="321" t="s">
        <v>517</v>
      </c>
      <c r="AG473" s="330" t="s">
        <v>195</v>
      </c>
      <c r="AH473" s="321" t="s">
        <v>517</v>
      </c>
      <c r="AI473" s="321" t="s">
        <v>517</v>
      </c>
      <c r="AJ473" s="321" t="s">
        <v>517</v>
      </c>
    </row>
    <row r="474" spans="1:36" x14ac:dyDescent="0.75">
      <c r="A474" s="94" t="s">
        <v>755</v>
      </c>
      <c r="B474" s="321">
        <v>1354.0760204081632</v>
      </c>
      <c r="C474" s="321" t="s">
        <v>517</v>
      </c>
      <c r="D474" s="321" t="s">
        <v>517</v>
      </c>
      <c r="E474" s="321" t="s">
        <v>517</v>
      </c>
      <c r="F474" s="321" t="s">
        <v>517</v>
      </c>
      <c r="G474" s="321" t="s">
        <v>517</v>
      </c>
      <c r="H474" s="321" t="s">
        <v>517</v>
      </c>
      <c r="I474" s="321" t="s">
        <v>517</v>
      </c>
      <c r="J474" s="321" t="s">
        <v>517</v>
      </c>
      <c r="K474" s="321" t="s">
        <v>517</v>
      </c>
      <c r="L474" s="321" t="s">
        <v>517</v>
      </c>
      <c r="M474" s="321" t="s">
        <v>517</v>
      </c>
      <c r="N474" s="321" t="s">
        <v>517</v>
      </c>
      <c r="O474" s="321" t="s">
        <v>517</v>
      </c>
      <c r="P474" s="321" t="s">
        <v>517</v>
      </c>
      <c r="Q474" s="321" t="s">
        <v>517</v>
      </c>
      <c r="R474" s="321" t="s">
        <v>517</v>
      </c>
      <c r="S474" s="321" t="s">
        <v>517</v>
      </c>
      <c r="T474" s="321" t="s">
        <v>517</v>
      </c>
      <c r="U474" s="321" t="s">
        <v>517</v>
      </c>
      <c r="V474" s="330" t="s">
        <v>195</v>
      </c>
      <c r="W474" s="321" t="s">
        <v>517</v>
      </c>
      <c r="X474" s="321" t="s">
        <v>517</v>
      </c>
      <c r="Y474" s="321" t="s">
        <v>517</v>
      </c>
      <c r="Z474" s="321" t="s">
        <v>517</v>
      </c>
      <c r="AA474" s="321" t="s">
        <v>517</v>
      </c>
      <c r="AB474" s="321" t="s">
        <v>517</v>
      </c>
      <c r="AC474" s="321" t="s">
        <v>517</v>
      </c>
      <c r="AD474" s="321" t="s">
        <v>517</v>
      </c>
      <c r="AE474" s="321" t="s">
        <v>517</v>
      </c>
      <c r="AF474" s="321" t="s">
        <v>517</v>
      </c>
      <c r="AG474" s="330" t="s">
        <v>195</v>
      </c>
      <c r="AH474" s="321" t="s">
        <v>517</v>
      </c>
      <c r="AI474" s="321" t="s">
        <v>517</v>
      </c>
      <c r="AJ474" s="321" t="s">
        <v>517</v>
      </c>
    </row>
    <row r="475" spans="1:36" x14ac:dyDescent="0.75">
      <c r="A475" s="99" t="s">
        <v>756</v>
      </c>
      <c r="B475" s="321">
        <v>1354.0760204081632</v>
      </c>
      <c r="C475" s="321" t="s">
        <v>517</v>
      </c>
      <c r="D475" s="321" t="s">
        <v>517</v>
      </c>
      <c r="E475" s="321" t="s">
        <v>517</v>
      </c>
      <c r="F475" s="321" t="s">
        <v>517</v>
      </c>
      <c r="G475" s="321" t="s">
        <v>517</v>
      </c>
      <c r="H475" s="321" t="s">
        <v>517</v>
      </c>
      <c r="I475" s="321" t="s">
        <v>517</v>
      </c>
      <c r="J475" s="321" t="s">
        <v>517</v>
      </c>
      <c r="K475" s="321" t="s">
        <v>517</v>
      </c>
      <c r="L475" s="321" t="s">
        <v>517</v>
      </c>
      <c r="M475" s="321" t="s">
        <v>517</v>
      </c>
      <c r="N475" s="321" t="s">
        <v>517</v>
      </c>
      <c r="O475" s="321" t="s">
        <v>517</v>
      </c>
      <c r="P475" s="321" t="s">
        <v>517</v>
      </c>
      <c r="Q475" s="321" t="s">
        <v>517</v>
      </c>
      <c r="R475" s="321" t="s">
        <v>517</v>
      </c>
      <c r="S475" s="321" t="s">
        <v>517</v>
      </c>
      <c r="T475" s="321" t="s">
        <v>517</v>
      </c>
      <c r="U475" s="321" t="s">
        <v>517</v>
      </c>
      <c r="V475" s="330" t="s">
        <v>195</v>
      </c>
      <c r="W475" s="321" t="s">
        <v>517</v>
      </c>
      <c r="X475" s="321" t="s">
        <v>517</v>
      </c>
      <c r="Y475" s="321" t="s">
        <v>517</v>
      </c>
      <c r="Z475" s="321" t="s">
        <v>517</v>
      </c>
      <c r="AA475" s="321" t="s">
        <v>517</v>
      </c>
      <c r="AB475" s="321" t="s">
        <v>517</v>
      </c>
      <c r="AC475" s="321" t="s">
        <v>517</v>
      </c>
      <c r="AD475" s="321" t="s">
        <v>517</v>
      </c>
      <c r="AE475" s="321" t="s">
        <v>517</v>
      </c>
      <c r="AF475" s="321" t="s">
        <v>517</v>
      </c>
      <c r="AG475" s="330" t="s">
        <v>195</v>
      </c>
      <c r="AH475" s="321" t="s">
        <v>517</v>
      </c>
      <c r="AI475" s="321" t="s">
        <v>517</v>
      </c>
      <c r="AJ475" s="321" t="s">
        <v>517</v>
      </c>
    </row>
    <row r="476" spans="1:36" x14ac:dyDescent="0.75">
      <c r="A476" s="99" t="s">
        <v>757</v>
      </c>
      <c r="B476" s="321" t="s">
        <v>517</v>
      </c>
      <c r="C476" s="321" t="s">
        <v>517</v>
      </c>
      <c r="D476" s="321" t="s">
        <v>517</v>
      </c>
      <c r="E476" s="321" t="s">
        <v>517</v>
      </c>
      <c r="F476" s="321" t="s">
        <v>517</v>
      </c>
      <c r="G476" s="321" t="s">
        <v>517</v>
      </c>
      <c r="H476" s="321" t="s">
        <v>517</v>
      </c>
      <c r="I476" s="321" t="s">
        <v>517</v>
      </c>
      <c r="J476" s="321" t="s">
        <v>517</v>
      </c>
      <c r="K476" s="321" t="s">
        <v>517</v>
      </c>
      <c r="L476" s="321" t="s">
        <v>517</v>
      </c>
      <c r="M476" s="321" t="s">
        <v>517</v>
      </c>
      <c r="N476" s="321" t="s">
        <v>517</v>
      </c>
      <c r="O476" s="321" t="s">
        <v>517</v>
      </c>
      <c r="P476" s="321" t="s">
        <v>517</v>
      </c>
      <c r="Q476" s="321" t="s">
        <v>517</v>
      </c>
      <c r="R476" s="321" t="s">
        <v>517</v>
      </c>
      <c r="S476" s="321" t="s">
        <v>517</v>
      </c>
      <c r="T476" s="321" t="s">
        <v>517</v>
      </c>
      <c r="U476" s="321" t="s">
        <v>517</v>
      </c>
      <c r="V476" s="330" t="s">
        <v>195</v>
      </c>
      <c r="W476" s="321" t="s">
        <v>517</v>
      </c>
      <c r="X476" s="321" t="s">
        <v>517</v>
      </c>
      <c r="Y476" s="321" t="s">
        <v>517</v>
      </c>
      <c r="Z476" s="321" t="s">
        <v>517</v>
      </c>
      <c r="AA476" s="321" t="s">
        <v>517</v>
      </c>
      <c r="AB476" s="321" t="s">
        <v>517</v>
      </c>
      <c r="AC476" s="321" t="s">
        <v>517</v>
      </c>
      <c r="AD476" s="321" t="s">
        <v>517</v>
      </c>
      <c r="AE476" s="321" t="s">
        <v>517</v>
      </c>
      <c r="AF476" s="321" t="s">
        <v>517</v>
      </c>
      <c r="AG476" s="330" t="s">
        <v>195</v>
      </c>
      <c r="AH476" s="321" t="s">
        <v>517</v>
      </c>
      <c r="AI476" s="321" t="s">
        <v>517</v>
      </c>
      <c r="AJ476" s="321" t="s">
        <v>517</v>
      </c>
    </row>
    <row r="477" spans="1:36" x14ac:dyDescent="0.75">
      <c r="A477" s="94" t="s">
        <v>758</v>
      </c>
      <c r="B477" s="321" t="s">
        <v>517</v>
      </c>
      <c r="C477" s="321" t="s">
        <v>517</v>
      </c>
      <c r="D477" s="321" t="s">
        <v>517</v>
      </c>
      <c r="E477" s="321" t="s">
        <v>517</v>
      </c>
      <c r="F477" s="321" t="s">
        <v>517</v>
      </c>
      <c r="G477" s="321" t="s">
        <v>517</v>
      </c>
      <c r="H477" s="321" t="s">
        <v>517</v>
      </c>
      <c r="I477" s="321" t="s">
        <v>517</v>
      </c>
      <c r="J477" s="321" t="s">
        <v>517</v>
      </c>
      <c r="K477" s="321" t="s">
        <v>517</v>
      </c>
      <c r="L477" s="321" t="s">
        <v>517</v>
      </c>
      <c r="M477" s="321" t="s">
        <v>517</v>
      </c>
      <c r="N477" s="321" t="s">
        <v>517</v>
      </c>
      <c r="O477" s="321" t="s">
        <v>517</v>
      </c>
      <c r="P477" s="321" t="s">
        <v>517</v>
      </c>
      <c r="Q477" s="321" t="s">
        <v>517</v>
      </c>
      <c r="R477" s="321" t="s">
        <v>517</v>
      </c>
      <c r="S477" s="321" t="s">
        <v>517</v>
      </c>
      <c r="T477" s="321" t="s">
        <v>517</v>
      </c>
      <c r="U477" s="321" t="s">
        <v>517</v>
      </c>
      <c r="V477" s="330" t="s">
        <v>195</v>
      </c>
      <c r="W477" s="321" t="s">
        <v>517</v>
      </c>
      <c r="X477" s="321" t="s">
        <v>517</v>
      </c>
      <c r="Y477" s="321" t="s">
        <v>517</v>
      </c>
      <c r="Z477" s="321" t="s">
        <v>517</v>
      </c>
      <c r="AA477" s="321" t="s">
        <v>517</v>
      </c>
      <c r="AB477" s="321" t="s">
        <v>517</v>
      </c>
      <c r="AC477" s="321" t="s">
        <v>517</v>
      </c>
      <c r="AD477" s="321" t="s">
        <v>517</v>
      </c>
      <c r="AE477" s="321" t="s">
        <v>517</v>
      </c>
      <c r="AF477" s="321" t="s">
        <v>517</v>
      </c>
      <c r="AG477" s="330" t="s">
        <v>195</v>
      </c>
      <c r="AH477" s="321" t="s">
        <v>517</v>
      </c>
      <c r="AI477" s="321" t="s">
        <v>517</v>
      </c>
      <c r="AJ477" s="321" t="s">
        <v>517</v>
      </c>
    </row>
    <row r="478" spans="1:36" x14ac:dyDescent="0.75">
      <c r="A478" s="391" t="s">
        <v>759</v>
      </c>
      <c r="B478" s="321" t="s">
        <v>517</v>
      </c>
      <c r="C478" s="321" t="s">
        <v>517</v>
      </c>
      <c r="D478" s="321" t="s">
        <v>517</v>
      </c>
      <c r="E478" s="321" t="s">
        <v>517</v>
      </c>
      <c r="F478" s="321" t="s">
        <v>517</v>
      </c>
      <c r="G478" s="321" t="s">
        <v>517</v>
      </c>
      <c r="H478" s="321" t="s">
        <v>581</v>
      </c>
      <c r="I478" s="321" t="s">
        <v>517</v>
      </c>
      <c r="J478" s="321" t="s">
        <v>517</v>
      </c>
      <c r="K478" s="321" t="s">
        <v>517</v>
      </c>
      <c r="L478" s="321" t="s">
        <v>517</v>
      </c>
      <c r="M478" s="321" t="s">
        <v>517</v>
      </c>
      <c r="N478" s="321" t="s">
        <v>517</v>
      </c>
      <c r="O478" s="321" t="s">
        <v>517</v>
      </c>
      <c r="P478" s="321" t="s">
        <v>517</v>
      </c>
      <c r="Q478" s="321" t="s">
        <v>517</v>
      </c>
      <c r="R478" s="321" t="s">
        <v>517</v>
      </c>
      <c r="S478" s="321" t="s">
        <v>517</v>
      </c>
      <c r="T478" s="321" t="s">
        <v>517</v>
      </c>
      <c r="U478" s="321" t="s">
        <v>517</v>
      </c>
      <c r="V478" s="330" t="s">
        <v>195</v>
      </c>
      <c r="W478" s="321">
        <v>391.00292248704386</v>
      </c>
      <c r="X478" s="321">
        <v>45.101851511540602</v>
      </c>
      <c r="Y478" s="321" t="s">
        <v>517</v>
      </c>
      <c r="Z478" s="321" t="s">
        <v>517</v>
      </c>
      <c r="AA478" s="321" t="s">
        <v>517</v>
      </c>
      <c r="AB478" s="321" t="s">
        <v>517</v>
      </c>
      <c r="AC478" s="321" t="s">
        <v>517</v>
      </c>
      <c r="AD478" s="321" t="s">
        <v>517</v>
      </c>
      <c r="AE478" s="321" t="s">
        <v>517</v>
      </c>
      <c r="AF478" s="321" t="s">
        <v>517</v>
      </c>
      <c r="AG478" s="330" t="s">
        <v>195</v>
      </c>
      <c r="AH478" s="321" t="s">
        <v>517</v>
      </c>
      <c r="AI478" s="321">
        <v>120.41830440901001</v>
      </c>
      <c r="AJ478" s="321" t="s">
        <v>517</v>
      </c>
    </row>
    <row r="479" spans="1:36" x14ac:dyDescent="0.75">
      <c r="A479" s="94" t="s">
        <v>760</v>
      </c>
      <c r="B479" s="330" t="s">
        <v>195</v>
      </c>
      <c r="C479" s="330" t="s">
        <v>195</v>
      </c>
      <c r="D479" s="330" t="s">
        <v>195</v>
      </c>
      <c r="E479" s="330" t="s">
        <v>195</v>
      </c>
      <c r="F479" s="330" t="s">
        <v>195</v>
      </c>
      <c r="G479" s="330" t="s">
        <v>195</v>
      </c>
      <c r="H479" s="330" t="s">
        <v>195</v>
      </c>
      <c r="I479" s="330" t="s">
        <v>195</v>
      </c>
      <c r="J479" s="330" t="s">
        <v>195</v>
      </c>
      <c r="K479" s="330" t="s">
        <v>195</v>
      </c>
      <c r="L479" s="330" t="s">
        <v>195</v>
      </c>
      <c r="M479" s="330" t="s">
        <v>195</v>
      </c>
      <c r="N479" s="330" t="s">
        <v>195</v>
      </c>
      <c r="O479" s="330" t="s">
        <v>195</v>
      </c>
      <c r="P479" s="330" t="s">
        <v>195</v>
      </c>
      <c r="Q479" s="330" t="s">
        <v>195</v>
      </c>
      <c r="R479" s="330" t="s">
        <v>195</v>
      </c>
      <c r="S479" s="330" t="s">
        <v>195</v>
      </c>
      <c r="T479" s="330" t="s">
        <v>195</v>
      </c>
      <c r="U479" s="330" t="s">
        <v>195</v>
      </c>
      <c r="V479" s="330" t="s">
        <v>195</v>
      </c>
      <c r="W479" s="321">
        <v>391.00292248704386</v>
      </c>
      <c r="X479" s="321">
        <v>45.101851511540602</v>
      </c>
      <c r="Y479" s="321" t="s">
        <v>517</v>
      </c>
      <c r="Z479" s="321" t="s">
        <v>517</v>
      </c>
      <c r="AA479" s="321" t="s">
        <v>517</v>
      </c>
      <c r="AB479" s="321" t="s">
        <v>517</v>
      </c>
      <c r="AC479" s="321" t="s">
        <v>517</v>
      </c>
      <c r="AD479" s="321" t="s">
        <v>517</v>
      </c>
      <c r="AE479" s="321" t="s">
        <v>517</v>
      </c>
      <c r="AF479" s="321" t="s">
        <v>517</v>
      </c>
      <c r="AG479" s="330" t="s">
        <v>195</v>
      </c>
      <c r="AH479" s="330" t="s">
        <v>195</v>
      </c>
      <c r="AI479" s="321" t="s">
        <v>517</v>
      </c>
      <c r="AJ479" s="330" t="s">
        <v>195</v>
      </c>
    </row>
    <row r="480" spans="1:36" x14ac:dyDescent="0.75">
      <c r="A480" s="94" t="s">
        <v>761</v>
      </c>
      <c r="B480" s="321" t="s">
        <v>517</v>
      </c>
      <c r="C480" s="321" t="s">
        <v>517</v>
      </c>
      <c r="D480" s="321" t="s">
        <v>517</v>
      </c>
      <c r="E480" s="321" t="s">
        <v>517</v>
      </c>
      <c r="F480" s="321" t="s">
        <v>517</v>
      </c>
      <c r="G480" s="321" t="s">
        <v>517</v>
      </c>
      <c r="H480" s="321" t="s">
        <v>546</v>
      </c>
      <c r="I480" s="321" t="s">
        <v>517</v>
      </c>
      <c r="J480" s="321" t="s">
        <v>517</v>
      </c>
      <c r="K480" s="321" t="s">
        <v>517</v>
      </c>
      <c r="L480" s="321" t="s">
        <v>517</v>
      </c>
      <c r="M480" s="321" t="s">
        <v>517</v>
      </c>
      <c r="N480" s="321" t="s">
        <v>517</v>
      </c>
      <c r="O480" s="321" t="s">
        <v>517</v>
      </c>
      <c r="P480" s="321" t="s">
        <v>517</v>
      </c>
      <c r="Q480" s="321" t="s">
        <v>517</v>
      </c>
      <c r="R480" s="321" t="s">
        <v>517</v>
      </c>
      <c r="S480" s="321" t="s">
        <v>517</v>
      </c>
      <c r="T480" s="321" t="s">
        <v>517</v>
      </c>
      <c r="U480" s="321" t="s">
        <v>517</v>
      </c>
      <c r="V480" s="330" t="s">
        <v>195</v>
      </c>
      <c r="W480" s="321" t="s">
        <v>517</v>
      </c>
      <c r="X480" s="321" t="s">
        <v>517</v>
      </c>
      <c r="Y480" s="321" t="s">
        <v>517</v>
      </c>
      <c r="Z480" s="321" t="s">
        <v>517</v>
      </c>
      <c r="AA480" s="321" t="s">
        <v>517</v>
      </c>
      <c r="AB480" s="321" t="s">
        <v>517</v>
      </c>
      <c r="AC480" s="321" t="s">
        <v>517</v>
      </c>
      <c r="AD480" s="321" t="s">
        <v>517</v>
      </c>
      <c r="AE480" s="321" t="s">
        <v>517</v>
      </c>
      <c r="AF480" s="321" t="s">
        <v>517</v>
      </c>
      <c r="AG480" s="330" t="s">
        <v>195</v>
      </c>
      <c r="AH480" s="321" t="s">
        <v>517</v>
      </c>
      <c r="AI480" s="321">
        <v>120.41830440900908</v>
      </c>
      <c r="AJ480" s="330" t="s">
        <v>195</v>
      </c>
    </row>
    <row r="481" spans="1:36" x14ac:dyDescent="0.75">
      <c r="A481" s="95" t="s">
        <v>762</v>
      </c>
      <c r="B481" s="321" t="s">
        <v>517</v>
      </c>
      <c r="C481" s="321" t="s">
        <v>517</v>
      </c>
      <c r="D481" s="321" t="s">
        <v>517</v>
      </c>
      <c r="E481" s="321" t="s">
        <v>517</v>
      </c>
      <c r="F481" s="321" t="s">
        <v>517</v>
      </c>
      <c r="G481" s="321" t="s">
        <v>517</v>
      </c>
      <c r="H481" s="321" t="s">
        <v>517</v>
      </c>
      <c r="I481" s="321" t="s">
        <v>517</v>
      </c>
      <c r="J481" s="321" t="s">
        <v>517</v>
      </c>
      <c r="K481" s="321" t="s">
        <v>517</v>
      </c>
      <c r="L481" s="321" t="s">
        <v>517</v>
      </c>
      <c r="M481" s="321" t="s">
        <v>517</v>
      </c>
      <c r="N481" s="321" t="s">
        <v>517</v>
      </c>
      <c r="O481" s="321" t="s">
        <v>517</v>
      </c>
      <c r="P481" s="321" t="s">
        <v>517</v>
      </c>
      <c r="Q481" s="321" t="s">
        <v>517</v>
      </c>
      <c r="R481" s="321" t="s">
        <v>517</v>
      </c>
      <c r="S481" s="321" t="s">
        <v>517</v>
      </c>
      <c r="T481" s="321" t="s">
        <v>517</v>
      </c>
      <c r="U481" s="321" t="s">
        <v>517</v>
      </c>
      <c r="V481" s="330" t="s">
        <v>195</v>
      </c>
      <c r="W481" s="321" t="s">
        <v>517</v>
      </c>
      <c r="X481" s="321" t="s">
        <v>517</v>
      </c>
      <c r="Y481" s="321" t="s">
        <v>517</v>
      </c>
      <c r="Z481" s="321" t="s">
        <v>517</v>
      </c>
      <c r="AA481" s="321" t="s">
        <v>517</v>
      </c>
      <c r="AB481" s="321" t="s">
        <v>517</v>
      </c>
      <c r="AC481" s="321" t="s">
        <v>517</v>
      </c>
      <c r="AD481" s="321" t="s">
        <v>517</v>
      </c>
      <c r="AE481" s="321" t="s">
        <v>517</v>
      </c>
      <c r="AF481" s="321" t="s">
        <v>517</v>
      </c>
      <c r="AG481" s="330" t="s">
        <v>195</v>
      </c>
      <c r="AH481" s="321" t="s">
        <v>517</v>
      </c>
      <c r="AI481" s="321" t="s">
        <v>517</v>
      </c>
      <c r="AJ481" s="321" t="s">
        <v>517</v>
      </c>
    </row>
    <row r="482" spans="1:36" x14ac:dyDescent="0.75">
      <c r="A482" s="392" t="s">
        <v>697</v>
      </c>
      <c r="B482" s="321">
        <v>13.592674641056041</v>
      </c>
      <c r="C482" s="321" t="s">
        <v>634</v>
      </c>
      <c r="D482" s="321" t="s">
        <v>3334</v>
      </c>
      <c r="E482" s="321" t="s">
        <v>3334</v>
      </c>
      <c r="F482" s="321" t="s">
        <v>3334</v>
      </c>
      <c r="G482" s="321" t="s">
        <v>635</v>
      </c>
      <c r="H482" s="321" t="s">
        <v>634</v>
      </c>
      <c r="I482" s="321" t="s">
        <v>635</v>
      </c>
      <c r="J482" s="321" t="s">
        <v>3334</v>
      </c>
      <c r="K482" s="321" t="s">
        <v>635</v>
      </c>
      <c r="L482" s="321" t="s">
        <v>3334</v>
      </c>
      <c r="M482" s="321" t="s">
        <v>635</v>
      </c>
      <c r="N482" s="321" t="s">
        <v>635</v>
      </c>
      <c r="O482" s="321" t="s">
        <v>635</v>
      </c>
      <c r="P482" s="321" t="s">
        <v>635</v>
      </c>
      <c r="Q482" s="321" t="s">
        <v>3334</v>
      </c>
      <c r="R482" s="321" t="s">
        <v>635</v>
      </c>
      <c r="S482" s="321" t="s">
        <v>3334</v>
      </c>
      <c r="T482" s="321" t="s">
        <v>3334</v>
      </c>
      <c r="U482" s="321">
        <v>1.60780766886866</v>
      </c>
      <c r="V482" s="330" t="s">
        <v>195</v>
      </c>
      <c r="W482" s="321">
        <v>145.31803381348274</v>
      </c>
      <c r="X482" s="321">
        <v>160.74631751553676</v>
      </c>
      <c r="Y482" s="321">
        <v>8.9202336818044294</v>
      </c>
      <c r="Z482" s="321" t="s">
        <v>635</v>
      </c>
      <c r="AA482" s="321">
        <v>11.355320817691171</v>
      </c>
      <c r="AB482" s="321" t="s">
        <v>635</v>
      </c>
      <c r="AC482" s="321" t="s">
        <v>3334</v>
      </c>
      <c r="AD482" s="321" t="s">
        <v>635</v>
      </c>
      <c r="AE482" s="321" t="s">
        <v>635</v>
      </c>
      <c r="AF482" s="321">
        <v>2.4741442848996602</v>
      </c>
      <c r="AG482" s="330" t="s">
        <v>195</v>
      </c>
      <c r="AH482" s="321">
        <v>28.192785609642311</v>
      </c>
      <c r="AI482" s="321">
        <v>30.837476690871021</v>
      </c>
      <c r="AJ482" s="321">
        <v>28.365721985875879</v>
      </c>
    </row>
    <row r="483" spans="1:36" x14ac:dyDescent="0.75">
      <c r="A483" s="94" t="s">
        <v>698</v>
      </c>
      <c r="B483" s="321">
        <v>13.592674641056041</v>
      </c>
      <c r="C483" s="321" t="s">
        <v>519</v>
      </c>
      <c r="D483" s="321" t="s">
        <v>519</v>
      </c>
      <c r="E483" s="321" t="s">
        <v>546</v>
      </c>
      <c r="F483" s="321" t="s">
        <v>546</v>
      </c>
      <c r="G483" s="321" t="s">
        <v>546</v>
      </c>
      <c r="H483" s="321" t="s">
        <v>519</v>
      </c>
      <c r="I483" s="321" t="s">
        <v>546</v>
      </c>
      <c r="J483" s="321" t="s">
        <v>546</v>
      </c>
      <c r="K483" s="321" t="s">
        <v>546</v>
      </c>
      <c r="L483" s="321" t="s">
        <v>546</v>
      </c>
      <c r="M483" s="321" t="s">
        <v>546</v>
      </c>
      <c r="N483" s="321" t="s">
        <v>546</v>
      </c>
      <c r="O483" s="321" t="s">
        <v>546</v>
      </c>
      <c r="P483" s="321" t="s">
        <v>546</v>
      </c>
      <c r="Q483" s="321" t="s">
        <v>546</v>
      </c>
      <c r="R483" s="321" t="s">
        <v>546</v>
      </c>
      <c r="S483" s="321" t="s">
        <v>546</v>
      </c>
      <c r="T483" s="321" t="s">
        <v>546</v>
      </c>
      <c r="U483" s="321" t="s">
        <v>544</v>
      </c>
      <c r="V483" s="330" t="s">
        <v>195</v>
      </c>
      <c r="W483" s="321">
        <v>145.31803381348274</v>
      </c>
      <c r="X483" s="321">
        <v>160.74631751553676</v>
      </c>
      <c r="Y483" s="321">
        <v>8.9202336818044294</v>
      </c>
      <c r="Z483" s="321" t="s">
        <v>546</v>
      </c>
      <c r="AA483" s="321">
        <v>11.355320817691171</v>
      </c>
      <c r="AB483" s="321" t="s">
        <v>546</v>
      </c>
      <c r="AC483" s="321" t="s">
        <v>546</v>
      </c>
      <c r="AD483" s="321" t="s">
        <v>546</v>
      </c>
      <c r="AE483" s="321" t="s">
        <v>546</v>
      </c>
      <c r="AF483" s="321" t="s">
        <v>544</v>
      </c>
      <c r="AG483" s="330" t="s">
        <v>195</v>
      </c>
      <c r="AH483" s="321">
        <v>0.72757214237564005</v>
      </c>
      <c r="AI483" s="321">
        <v>30.491293369328609</v>
      </c>
      <c r="AJ483" s="321">
        <v>28.365721985875879</v>
      </c>
    </row>
    <row r="484" spans="1:36" x14ac:dyDescent="0.75">
      <c r="A484" s="94" t="s">
        <v>699</v>
      </c>
      <c r="B484" s="321" t="s">
        <v>544</v>
      </c>
      <c r="C484" s="321" t="s">
        <v>544</v>
      </c>
      <c r="D484" s="321" t="s">
        <v>544</v>
      </c>
      <c r="E484" s="321" t="s">
        <v>544</v>
      </c>
      <c r="F484" s="321" t="s">
        <v>544</v>
      </c>
      <c r="G484" s="321" t="s">
        <v>544</v>
      </c>
      <c r="H484" s="321" t="s">
        <v>544</v>
      </c>
      <c r="I484" s="321" t="s">
        <v>544</v>
      </c>
      <c r="J484" s="321" t="s">
        <v>544</v>
      </c>
      <c r="K484" s="321" t="s">
        <v>544</v>
      </c>
      <c r="L484" s="321" t="s">
        <v>544</v>
      </c>
      <c r="M484" s="321" t="s">
        <v>544</v>
      </c>
      <c r="N484" s="321" t="s">
        <v>544</v>
      </c>
      <c r="O484" s="321" t="s">
        <v>544</v>
      </c>
      <c r="P484" s="321" t="s">
        <v>544</v>
      </c>
      <c r="Q484" s="321" t="s">
        <v>544</v>
      </c>
      <c r="R484" s="321" t="s">
        <v>544</v>
      </c>
      <c r="S484" s="321" t="s">
        <v>544</v>
      </c>
      <c r="T484" s="321" t="s">
        <v>544</v>
      </c>
      <c r="U484" s="321" t="s">
        <v>544</v>
      </c>
      <c r="V484" s="330" t="s">
        <v>195</v>
      </c>
      <c r="W484" s="321" t="s">
        <v>544</v>
      </c>
      <c r="X484" s="321" t="s">
        <v>544</v>
      </c>
      <c r="Y484" s="321" t="s">
        <v>544</v>
      </c>
      <c r="Z484" s="321" t="s">
        <v>544</v>
      </c>
      <c r="AA484" s="321" t="s">
        <v>544</v>
      </c>
      <c r="AB484" s="321" t="s">
        <v>544</v>
      </c>
      <c r="AC484" s="321" t="s">
        <v>544</v>
      </c>
      <c r="AD484" s="321" t="s">
        <v>544</v>
      </c>
      <c r="AE484" s="321" t="s">
        <v>544</v>
      </c>
      <c r="AF484" s="321" t="s">
        <v>544</v>
      </c>
      <c r="AG484" s="330" t="s">
        <v>195</v>
      </c>
      <c r="AH484" s="321" t="s">
        <v>544</v>
      </c>
      <c r="AI484" s="321" t="s">
        <v>544</v>
      </c>
      <c r="AJ484" s="321" t="s">
        <v>544</v>
      </c>
    </row>
    <row r="485" spans="1:36" x14ac:dyDescent="0.75">
      <c r="A485" s="94" t="s">
        <v>700</v>
      </c>
      <c r="B485" s="321" t="s">
        <v>519</v>
      </c>
      <c r="C485" s="321" t="s">
        <v>544</v>
      </c>
      <c r="D485" s="321" t="s">
        <v>544</v>
      </c>
      <c r="E485" s="321" t="s">
        <v>544</v>
      </c>
      <c r="F485" s="321" t="s">
        <v>544</v>
      </c>
      <c r="G485" s="321" t="s">
        <v>544</v>
      </c>
      <c r="H485" s="321" t="s">
        <v>544</v>
      </c>
      <c r="I485" s="321" t="s">
        <v>544</v>
      </c>
      <c r="J485" s="321" t="s">
        <v>544</v>
      </c>
      <c r="K485" s="321" t="s">
        <v>544</v>
      </c>
      <c r="L485" s="321" t="s">
        <v>544</v>
      </c>
      <c r="M485" s="321" t="s">
        <v>544</v>
      </c>
      <c r="N485" s="321" t="s">
        <v>544</v>
      </c>
      <c r="O485" s="321" t="s">
        <v>544</v>
      </c>
      <c r="P485" s="321" t="s">
        <v>544</v>
      </c>
      <c r="Q485" s="321" t="s">
        <v>544</v>
      </c>
      <c r="R485" s="321" t="s">
        <v>544</v>
      </c>
      <c r="S485" s="321" t="s">
        <v>544</v>
      </c>
      <c r="T485" s="321" t="s">
        <v>544</v>
      </c>
      <c r="U485" s="321" t="s">
        <v>544</v>
      </c>
      <c r="V485" s="330" t="s">
        <v>195</v>
      </c>
      <c r="W485" s="321" t="s">
        <v>519</v>
      </c>
      <c r="X485" s="321" t="s">
        <v>519</v>
      </c>
      <c r="Y485" s="321" t="s">
        <v>544</v>
      </c>
      <c r="Z485" s="321" t="s">
        <v>544</v>
      </c>
      <c r="AA485" s="321" t="s">
        <v>519</v>
      </c>
      <c r="AB485" s="321" t="s">
        <v>544</v>
      </c>
      <c r="AC485" s="321" t="s">
        <v>544</v>
      </c>
      <c r="AD485" s="321" t="s">
        <v>544</v>
      </c>
      <c r="AE485" s="321" t="s">
        <v>544</v>
      </c>
      <c r="AF485" s="321" t="s">
        <v>544</v>
      </c>
      <c r="AG485" s="330" t="s">
        <v>195</v>
      </c>
      <c r="AH485" s="321">
        <v>14.217444092266661</v>
      </c>
      <c r="AI485" s="321" t="s">
        <v>544</v>
      </c>
      <c r="AJ485" s="321" t="s">
        <v>544</v>
      </c>
    </row>
    <row r="486" spans="1:36" x14ac:dyDescent="0.75">
      <c r="A486" s="94" t="s">
        <v>701</v>
      </c>
      <c r="B486" s="321" t="s">
        <v>519</v>
      </c>
      <c r="C486" s="321" t="s">
        <v>519</v>
      </c>
      <c r="D486" s="321" t="s">
        <v>546</v>
      </c>
      <c r="E486" s="321" t="s">
        <v>519</v>
      </c>
      <c r="F486" s="321" t="s">
        <v>519</v>
      </c>
      <c r="G486" s="321" t="s">
        <v>546</v>
      </c>
      <c r="H486" s="321" t="s">
        <v>519</v>
      </c>
      <c r="I486" s="321" t="s">
        <v>546</v>
      </c>
      <c r="J486" s="321" t="s">
        <v>519</v>
      </c>
      <c r="K486" s="321" t="s">
        <v>546</v>
      </c>
      <c r="L486" s="321" t="s">
        <v>519</v>
      </c>
      <c r="M486" s="321" t="s">
        <v>546</v>
      </c>
      <c r="N486" s="321" t="s">
        <v>546</v>
      </c>
      <c r="O486" s="321" t="s">
        <v>546</v>
      </c>
      <c r="P486" s="321" t="s">
        <v>546</v>
      </c>
      <c r="Q486" s="321" t="s">
        <v>519</v>
      </c>
      <c r="R486" s="321" t="s">
        <v>546</v>
      </c>
      <c r="S486" s="321" t="s">
        <v>519</v>
      </c>
      <c r="T486" s="321" t="s">
        <v>519</v>
      </c>
      <c r="U486" s="321">
        <v>1.60780766886866</v>
      </c>
      <c r="V486" s="330" t="s">
        <v>195</v>
      </c>
      <c r="W486" s="321" t="s">
        <v>519</v>
      </c>
      <c r="X486" s="321" t="s">
        <v>519</v>
      </c>
      <c r="Y486" s="321" t="s">
        <v>546</v>
      </c>
      <c r="Z486" s="321" t="s">
        <v>546</v>
      </c>
      <c r="AA486" s="321" t="s">
        <v>546</v>
      </c>
      <c r="AB486" s="321" t="s">
        <v>546</v>
      </c>
      <c r="AC486" s="321" t="s">
        <v>519</v>
      </c>
      <c r="AD486" s="321" t="s">
        <v>546</v>
      </c>
      <c r="AE486" s="321" t="s">
        <v>546</v>
      </c>
      <c r="AF486" s="321">
        <v>2.4741442848996602</v>
      </c>
      <c r="AG486" s="330" t="s">
        <v>195</v>
      </c>
      <c r="AH486" s="321" t="s">
        <v>546</v>
      </c>
      <c r="AI486" s="321">
        <v>0.34618332154240999</v>
      </c>
      <c r="AJ486" s="321" t="s">
        <v>546</v>
      </c>
    </row>
    <row r="487" spans="1:36" x14ac:dyDescent="0.75">
      <c r="A487" s="94" t="s">
        <v>702</v>
      </c>
      <c r="B487" s="321" t="s">
        <v>544</v>
      </c>
      <c r="C487" s="321" t="s">
        <v>544</v>
      </c>
      <c r="D487" s="321" t="s">
        <v>544</v>
      </c>
      <c r="E487" s="321" t="s">
        <v>544</v>
      </c>
      <c r="F487" s="321" t="s">
        <v>544</v>
      </c>
      <c r="G487" s="321" t="s">
        <v>544</v>
      </c>
      <c r="H487" s="321" t="s">
        <v>544</v>
      </c>
      <c r="I487" s="321" t="s">
        <v>544</v>
      </c>
      <c r="J487" s="321" t="s">
        <v>544</v>
      </c>
      <c r="K487" s="321" t="s">
        <v>544</v>
      </c>
      <c r="L487" s="321" t="s">
        <v>544</v>
      </c>
      <c r="M487" s="321" t="s">
        <v>544</v>
      </c>
      <c r="N487" s="321" t="s">
        <v>544</v>
      </c>
      <c r="O487" s="321" t="s">
        <v>544</v>
      </c>
      <c r="P487" s="321" t="s">
        <v>544</v>
      </c>
      <c r="Q487" s="321" t="s">
        <v>544</v>
      </c>
      <c r="R487" s="321" t="s">
        <v>544</v>
      </c>
      <c r="S487" s="321" t="s">
        <v>544</v>
      </c>
      <c r="T487" s="321" t="s">
        <v>544</v>
      </c>
      <c r="U487" s="321" t="s">
        <v>544</v>
      </c>
      <c r="V487" s="330" t="s">
        <v>195</v>
      </c>
      <c r="W487" s="321" t="s">
        <v>519</v>
      </c>
      <c r="X487" s="321" t="s">
        <v>519</v>
      </c>
      <c r="Y487" s="321" t="s">
        <v>519</v>
      </c>
      <c r="Z487" s="321" t="s">
        <v>544</v>
      </c>
      <c r="AA487" s="321" t="s">
        <v>519</v>
      </c>
      <c r="AB487" s="321" t="s">
        <v>544</v>
      </c>
      <c r="AC487" s="321" t="s">
        <v>544</v>
      </c>
      <c r="AD487" s="321" t="s">
        <v>544</v>
      </c>
      <c r="AE487" s="321" t="s">
        <v>544</v>
      </c>
      <c r="AF487" s="321" t="s">
        <v>544</v>
      </c>
      <c r="AG487" s="330" t="s">
        <v>195</v>
      </c>
      <c r="AH487" s="321">
        <v>13.247769375000001</v>
      </c>
      <c r="AI487" s="321" t="s">
        <v>519</v>
      </c>
      <c r="AJ487" s="321" t="s">
        <v>519</v>
      </c>
    </row>
    <row r="488" spans="1:36" x14ac:dyDescent="0.75">
      <c r="A488" s="379" t="s">
        <v>703</v>
      </c>
      <c r="B488" s="321">
        <v>0.88</v>
      </c>
      <c r="C488" s="321">
        <v>397.31929999999994</v>
      </c>
      <c r="D488" s="321" t="s">
        <v>517</v>
      </c>
      <c r="E488" s="321" t="s">
        <v>517</v>
      </c>
      <c r="F488" s="321">
        <v>2582.8095400000002</v>
      </c>
      <c r="G488" s="321" t="s">
        <v>517</v>
      </c>
      <c r="H488" s="321">
        <v>56862.990299999998</v>
      </c>
      <c r="I488" s="321" t="s">
        <v>517</v>
      </c>
      <c r="J488" s="321">
        <v>2095.9452000000001</v>
      </c>
      <c r="K488" s="321" t="s">
        <v>517</v>
      </c>
      <c r="L488" s="321" t="s">
        <v>517</v>
      </c>
      <c r="M488" s="321" t="s">
        <v>517</v>
      </c>
      <c r="N488" s="321" t="s">
        <v>517</v>
      </c>
      <c r="O488" s="321" t="s">
        <v>517</v>
      </c>
      <c r="P488" s="321" t="s">
        <v>517</v>
      </c>
      <c r="Q488" s="321">
        <v>117.73</v>
      </c>
      <c r="R488" s="321" t="s">
        <v>517</v>
      </c>
      <c r="S488" s="321" t="s">
        <v>517</v>
      </c>
      <c r="T488" s="321" t="s">
        <v>517</v>
      </c>
      <c r="U488" s="321" t="s">
        <v>517</v>
      </c>
      <c r="V488" s="330" t="s">
        <v>195</v>
      </c>
      <c r="W488" s="321">
        <v>2.1192000000000002</v>
      </c>
      <c r="X488" s="321" t="s">
        <v>517</v>
      </c>
      <c r="Y488" s="321" t="s">
        <v>517</v>
      </c>
      <c r="Z488" s="321" t="s">
        <v>517</v>
      </c>
      <c r="AA488" s="321" t="s">
        <v>517</v>
      </c>
      <c r="AB488" s="321" t="s">
        <v>517</v>
      </c>
      <c r="AC488" s="321" t="s">
        <v>517</v>
      </c>
      <c r="AD488" s="321" t="s">
        <v>517</v>
      </c>
      <c r="AE488" s="321" t="s">
        <v>517</v>
      </c>
      <c r="AF488" s="321" t="s">
        <v>517</v>
      </c>
      <c r="AG488" s="330" t="s">
        <v>195</v>
      </c>
      <c r="AH488" s="321">
        <v>7277.6013255999997</v>
      </c>
      <c r="AI488" s="321" t="s">
        <v>517</v>
      </c>
      <c r="AJ488" s="321" t="s">
        <v>517</v>
      </c>
    </row>
    <row r="489" spans="1:36" x14ac:dyDescent="0.75">
      <c r="A489" s="94" t="s">
        <v>704</v>
      </c>
      <c r="B489" s="321" t="s">
        <v>517</v>
      </c>
      <c r="C489" s="321">
        <v>397.31929999999994</v>
      </c>
      <c r="D489" s="321" t="s">
        <v>517</v>
      </c>
      <c r="E489" s="321" t="s">
        <v>517</v>
      </c>
      <c r="F489" s="321">
        <v>2552.02954</v>
      </c>
      <c r="G489" s="321" t="s">
        <v>517</v>
      </c>
      <c r="H489" s="321">
        <v>49037.090300000003</v>
      </c>
      <c r="I489" s="321" t="s">
        <v>517</v>
      </c>
      <c r="J489" s="321">
        <v>2095.9452000000001</v>
      </c>
      <c r="K489" s="321" t="s">
        <v>517</v>
      </c>
      <c r="L489" s="321" t="s">
        <v>517</v>
      </c>
      <c r="M489" s="321" t="s">
        <v>517</v>
      </c>
      <c r="N489" s="321" t="s">
        <v>517</v>
      </c>
      <c r="O489" s="321" t="s">
        <v>517</v>
      </c>
      <c r="P489" s="321" t="s">
        <v>517</v>
      </c>
      <c r="Q489" s="321">
        <v>99.33</v>
      </c>
      <c r="R489" s="321" t="s">
        <v>517</v>
      </c>
      <c r="S489" s="321" t="s">
        <v>517</v>
      </c>
      <c r="T489" s="321" t="s">
        <v>517</v>
      </c>
      <c r="U489" s="321" t="s">
        <v>517</v>
      </c>
      <c r="V489" s="330" t="s">
        <v>195</v>
      </c>
      <c r="W489" s="321" t="s">
        <v>517</v>
      </c>
      <c r="X489" s="321" t="s">
        <v>517</v>
      </c>
      <c r="Y489" s="321" t="s">
        <v>517</v>
      </c>
      <c r="Z489" s="321" t="s">
        <v>517</v>
      </c>
      <c r="AA489" s="321" t="s">
        <v>517</v>
      </c>
      <c r="AB489" s="321" t="s">
        <v>517</v>
      </c>
      <c r="AC489" s="321" t="s">
        <v>517</v>
      </c>
      <c r="AD489" s="321" t="s">
        <v>517</v>
      </c>
      <c r="AE489" s="321" t="s">
        <v>517</v>
      </c>
      <c r="AF489" s="321" t="s">
        <v>517</v>
      </c>
      <c r="AG489" s="330" t="s">
        <v>195</v>
      </c>
      <c r="AH489" s="321" t="s">
        <v>3342</v>
      </c>
      <c r="AI489" s="321" t="s">
        <v>517</v>
      </c>
      <c r="AJ489" s="321" t="s">
        <v>517</v>
      </c>
    </row>
    <row r="490" spans="1:36" x14ac:dyDescent="0.75">
      <c r="A490" s="94" t="s">
        <v>705</v>
      </c>
      <c r="B490" s="321" t="s">
        <v>517</v>
      </c>
      <c r="C490" s="321" t="s">
        <v>517</v>
      </c>
      <c r="D490" s="321" t="s">
        <v>517</v>
      </c>
      <c r="E490" s="321" t="s">
        <v>517</v>
      </c>
      <c r="F490" s="321" t="s">
        <v>517</v>
      </c>
      <c r="G490" s="321" t="s">
        <v>517</v>
      </c>
      <c r="H490" s="321">
        <v>1024.76</v>
      </c>
      <c r="I490" s="321" t="s">
        <v>517</v>
      </c>
      <c r="J490" s="321" t="s">
        <v>517</v>
      </c>
      <c r="K490" s="321" t="s">
        <v>517</v>
      </c>
      <c r="L490" s="321" t="s">
        <v>517</v>
      </c>
      <c r="M490" s="321" t="s">
        <v>517</v>
      </c>
      <c r="N490" s="321" t="s">
        <v>517</v>
      </c>
      <c r="O490" s="321" t="s">
        <v>517</v>
      </c>
      <c r="P490" s="321" t="s">
        <v>517</v>
      </c>
      <c r="Q490" s="321" t="s">
        <v>517</v>
      </c>
      <c r="R490" s="321" t="s">
        <v>517</v>
      </c>
      <c r="S490" s="321" t="s">
        <v>517</v>
      </c>
      <c r="T490" s="321" t="s">
        <v>517</v>
      </c>
      <c r="U490" s="321" t="s">
        <v>517</v>
      </c>
      <c r="V490" s="330" t="s">
        <v>195</v>
      </c>
      <c r="W490" s="321" t="s">
        <v>517</v>
      </c>
      <c r="X490" s="321" t="s">
        <v>517</v>
      </c>
      <c r="Y490" s="321" t="s">
        <v>517</v>
      </c>
      <c r="Z490" s="321" t="s">
        <v>517</v>
      </c>
      <c r="AA490" s="321" t="s">
        <v>517</v>
      </c>
      <c r="AB490" s="321" t="s">
        <v>517</v>
      </c>
      <c r="AC490" s="321" t="s">
        <v>517</v>
      </c>
      <c r="AD490" s="321" t="s">
        <v>517</v>
      </c>
      <c r="AE490" s="321" t="s">
        <v>517</v>
      </c>
      <c r="AF490" s="321" t="s">
        <v>517</v>
      </c>
      <c r="AG490" s="330" t="s">
        <v>195</v>
      </c>
      <c r="AH490" s="321" t="s">
        <v>519</v>
      </c>
      <c r="AI490" s="321" t="s">
        <v>517</v>
      </c>
      <c r="AJ490" s="321" t="s">
        <v>517</v>
      </c>
    </row>
    <row r="491" spans="1:36" x14ac:dyDescent="0.75">
      <c r="A491" s="94" t="s">
        <v>706</v>
      </c>
      <c r="B491" s="321">
        <v>0.88</v>
      </c>
      <c r="C491" s="321" t="s">
        <v>517</v>
      </c>
      <c r="D491" s="321" t="s">
        <v>517</v>
      </c>
      <c r="E491" s="321" t="s">
        <v>517</v>
      </c>
      <c r="F491" s="321">
        <v>30.78</v>
      </c>
      <c r="G491" s="321" t="s">
        <v>517</v>
      </c>
      <c r="H491" s="321" t="s">
        <v>517</v>
      </c>
      <c r="I491" s="321" t="s">
        <v>517</v>
      </c>
      <c r="J491" s="321" t="s">
        <v>517</v>
      </c>
      <c r="K491" s="321" t="s">
        <v>517</v>
      </c>
      <c r="L491" s="321" t="s">
        <v>517</v>
      </c>
      <c r="M491" s="321" t="s">
        <v>517</v>
      </c>
      <c r="N491" s="321" t="s">
        <v>517</v>
      </c>
      <c r="O491" s="321" t="s">
        <v>517</v>
      </c>
      <c r="P491" s="321" t="s">
        <v>517</v>
      </c>
      <c r="Q491" s="321">
        <v>18.399999999999999</v>
      </c>
      <c r="R491" s="321" t="s">
        <v>517</v>
      </c>
      <c r="S491" s="321" t="s">
        <v>517</v>
      </c>
      <c r="T491" s="321" t="s">
        <v>517</v>
      </c>
      <c r="U491" s="321" t="s">
        <v>517</v>
      </c>
      <c r="V491" s="330" t="s">
        <v>195</v>
      </c>
      <c r="W491" s="321">
        <v>2.1192000000000002</v>
      </c>
      <c r="X491" s="321" t="s">
        <v>517</v>
      </c>
      <c r="Y491" s="321" t="s">
        <v>517</v>
      </c>
      <c r="Z491" s="321" t="s">
        <v>517</v>
      </c>
      <c r="AA491" s="321" t="s">
        <v>517</v>
      </c>
      <c r="AB491" s="321" t="s">
        <v>517</v>
      </c>
      <c r="AC491" s="321" t="s">
        <v>517</v>
      </c>
      <c r="AD491" s="321" t="s">
        <v>517</v>
      </c>
      <c r="AE491" s="321" t="s">
        <v>517</v>
      </c>
      <c r="AF491" s="321" t="s">
        <v>517</v>
      </c>
      <c r="AG491" s="330" t="s">
        <v>195</v>
      </c>
      <c r="AH491" s="321" t="s">
        <v>519</v>
      </c>
      <c r="AI491" s="321" t="s">
        <v>517</v>
      </c>
      <c r="AJ491" s="321" t="s">
        <v>517</v>
      </c>
    </row>
    <row r="492" spans="1:36" x14ac:dyDescent="0.75">
      <c r="A492" s="94" t="s">
        <v>707</v>
      </c>
      <c r="B492" s="321" t="s">
        <v>517</v>
      </c>
      <c r="C492" s="321" t="s">
        <v>517</v>
      </c>
      <c r="D492" s="321" t="s">
        <v>517</v>
      </c>
      <c r="E492" s="321" t="s">
        <v>517</v>
      </c>
      <c r="F492" s="321" t="s">
        <v>517</v>
      </c>
      <c r="G492" s="321" t="s">
        <v>517</v>
      </c>
      <c r="H492" s="321">
        <v>6801.14</v>
      </c>
      <c r="I492" s="321" t="s">
        <v>517</v>
      </c>
      <c r="J492" s="321" t="s">
        <v>517</v>
      </c>
      <c r="K492" s="321" t="s">
        <v>517</v>
      </c>
      <c r="L492" s="321" t="s">
        <v>517</v>
      </c>
      <c r="M492" s="321" t="s">
        <v>517</v>
      </c>
      <c r="N492" s="321" t="s">
        <v>517</v>
      </c>
      <c r="O492" s="321" t="s">
        <v>517</v>
      </c>
      <c r="P492" s="321" t="s">
        <v>517</v>
      </c>
      <c r="Q492" s="321" t="s">
        <v>517</v>
      </c>
      <c r="R492" s="321" t="s">
        <v>517</v>
      </c>
      <c r="S492" s="321" t="s">
        <v>517</v>
      </c>
      <c r="T492" s="321" t="s">
        <v>517</v>
      </c>
      <c r="U492" s="321" t="s">
        <v>517</v>
      </c>
      <c r="V492" s="330" t="s">
        <v>195</v>
      </c>
      <c r="W492" s="321" t="s">
        <v>517</v>
      </c>
      <c r="X492" s="321" t="s">
        <v>517</v>
      </c>
      <c r="Y492" s="321" t="s">
        <v>517</v>
      </c>
      <c r="Z492" s="321" t="s">
        <v>517</v>
      </c>
      <c r="AA492" s="321" t="s">
        <v>517</v>
      </c>
      <c r="AB492" s="321" t="s">
        <v>517</v>
      </c>
      <c r="AC492" s="321" t="s">
        <v>517</v>
      </c>
      <c r="AD492" s="321" t="s">
        <v>517</v>
      </c>
      <c r="AE492" s="321" t="s">
        <v>517</v>
      </c>
      <c r="AF492" s="321" t="s">
        <v>517</v>
      </c>
      <c r="AG492" s="330" t="s">
        <v>195</v>
      </c>
      <c r="AH492" s="321" t="s">
        <v>596</v>
      </c>
      <c r="AI492" s="321" t="s">
        <v>517</v>
      </c>
      <c r="AJ492" s="321" t="s">
        <v>517</v>
      </c>
    </row>
    <row r="493" spans="1:36" x14ac:dyDescent="0.75">
      <c r="A493" s="94" t="s">
        <v>708</v>
      </c>
      <c r="B493" s="321" t="s">
        <v>517</v>
      </c>
      <c r="C493" s="321" t="s">
        <v>517</v>
      </c>
      <c r="D493" s="321" t="s">
        <v>517</v>
      </c>
      <c r="E493" s="321" t="s">
        <v>517</v>
      </c>
      <c r="F493" s="321" t="s">
        <v>517</v>
      </c>
      <c r="G493" s="321" t="s">
        <v>517</v>
      </c>
      <c r="H493" s="321" t="s">
        <v>517</v>
      </c>
      <c r="I493" s="321" t="s">
        <v>517</v>
      </c>
      <c r="J493" s="321" t="s">
        <v>517</v>
      </c>
      <c r="K493" s="321" t="s">
        <v>517</v>
      </c>
      <c r="L493" s="321" t="s">
        <v>517</v>
      </c>
      <c r="M493" s="321" t="s">
        <v>517</v>
      </c>
      <c r="N493" s="321" t="s">
        <v>517</v>
      </c>
      <c r="O493" s="321" t="s">
        <v>517</v>
      </c>
      <c r="P493" s="321" t="s">
        <v>517</v>
      </c>
      <c r="Q493" s="321" t="s">
        <v>517</v>
      </c>
      <c r="R493" s="321" t="s">
        <v>517</v>
      </c>
      <c r="S493" s="321" t="s">
        <v>517</v>
      </c>
      <c r="T493" s="321" t="s">
        <v>517</v>
      </c>
      <c r="U493" s="321" t="s">
        <v>517</v>
      </c>
      <c r="V493" s="330" t="s">
        <v>195</v>
      </c>
      <c r="W493" s="321" t="s">
        <v>517</v>
      </c>
      <c r="X493" s="321" t="s">
        <v>517</v>
      </c>
      <c r="Y493" s="321" t="s">
        <v>517</v>
      </c>
      <c r="Z493" s="321" t="s">
        <v>517</v>
      </c>
      <c r="AA493" s="321" t="s">
        <v>517</v>
      </c>
      <c r="AB493" s="321" t="s">
        <v>517</v>
      </c>
      <c r="AC493" s="321" t="s">
        <v>517</v>
      </c>
      <c r="AD493" s="321" t="s">
        <v>517</v>
      </c>
      <c r="AE493" s="321" t="s">
        <v>517</v>
      </c>
      <c r="AF493" s="321" t="s">
        <v>517</v>
      </c>
      <c r="AG493" s="330" t="s">
        <v>195</v>
      </c>
      <c r="AH493" s="321" t="s">
        <v>519</v>
      </c>
      <c r="AI493" s="321" t="s">
        <v>517</v>
      </c>
      <c r="AJ493" s="321" t="s">
        <v>517</v>
      </c>
    </row>
    <row r="494" spans="1:36" x14ac:dyDescent="0.75">
      <c r="A494" s="95" t="s">
        <v>709</v>
      </c>
      <c r="B494" s="321" t="s">
        <v>517</v>
      </c>
      <c r="C494" s="321" t="s">
        <v>517</v>
      </c>
      <c r="D494" s="321" t="s">
        <v>517</v>
      </c>
      <c r="E494" s="321" t="s">
        <v>517</v>
      </c>
      <c r="F494" s="321" t="s">
        <v>517</v>
      </c>
      <c r="G494" s="321" t="s">
        <v>517</v>
      </c>
      <c r="H494" s="321" t="s">
        <v>517</v>
      </c>
      <c r="I494" s="321" t="s">
        <v>517</v>
      </c>
      <c r="J494" s="321" t="s">
        <v>517</v>
      </c>
      <c r="K494" s="321" t="s">
        <v>517</v>
      </c>
      <c r="L494" s="321" t="s">
        <v>517</v>
      </c>
      <c r="M494" s="321" t="s">
        <v>517</v>
      </c>
      <c r="N494" s="321" t="s">
        <v>517</v>
      </c>
      <c r="O494" s="321" t="s">
        <v>517</v>
      </c>
      <c r="P494" s="321" t="s">
        <v>517</v>
      </c>
      <c r="Q494" s="321" t="s">
        <v>517</v>
      </c>
      <c r="R494" s="321" t="s">
        <v>517</v>
      </c>
      <c r="S494" s="321" t="s">
        <v>517</v>
      </c>
      <c r="T494" s="321" t="s">
        <v>517</v>
      </c>
      <c r="U494" s="321" t="s">
        <v>517</v>
      </c>
      <c r="V494" s="330" t="s">
        <v>195</v>
      </c>
      <c r="W494" s="321" t="s">
        <v>517</v>
      </c>
      <c r="X494" s="321" t="s">
        <v>517</v>
      </c>
      <c r="Y494" s="321" t="s">
        <v>517</v>
      </c>
      <c r="Z494" s="321" t="s">
        <v>517</v>
      </c>
      <c r="AA494" s="321" t="s">
        <v>517</v>
      </c>
      <c r="AB494" s="321" t="s">
        <v>517</v>
      </c>
      <c r="AC494" s="321" t="s">
        <v>517</v>
      </c>
      <c r="AD494" s="321" t="s">
        <v>517</v>
      </c>
      <c r="AE494" s="321" t="s">
        <v>517</v>
      </c>
      <c r="AF494" s="321" t="s">
        <v>517</v>
      </c>
      <c r="AG494" s="330" t="s">
        <v>195</v>
      </c>
      <c r="AH494" s="321">
        <v>7277.6013255999997</v>
      </c>
      <c r="AI494" s="321" t="s">
        <v>517</v>
      </c>
      <c r="AJ494" s="321" t="s">
        <v>517</v>
      </c>
    </row>
    <row r="495" spans="1:36" x14ac:dyDescent="0.75">
      <c r="A495" s="378" t="s">
        <v>710</v>
      </c>
      <c r="B495" s="321" t="s">
        <v>517</v>
      </c>
      <c r="C495" s="321" t="s">
        <v>517</v>
      </c>
      <c r="D495" s="321" t="s">
        <v>517</v>
      </c>
      <c r="E495" s="321" t="s">
        <v>517</v>
      </c>
      <c r="F495" s="321" t="s">
        <v>517</v>
      </c>
      <c r="G495" s="321" t="s">
        <v>517</v>
      </c>
      <c r="H495" s="321" t="s">
        <v>517</v>
      </c>
      <c r="I495" s="321" t="s">
        <v>517</v>
      </c>
      <c r="J495" s="321" t="s">
        <v>517</v>
      </c>
      <c r="K495" s="321" t="s">
        <v>517</v>
      </c>
      <c r="L495" s="321" t="s">
        <v>517</v>
      </c>
      <c r="M495" s="321" t="s">
        <v>517</v>
      </c>
      <c r="N495" s="321" t="s">
        <v>517</v>
      </c>
      <c r="O495" s="321" t="s">
        <v>517</v>
      </c>
      <c r="P495" s="321" t="s">
        <v>517</v>
      </c>
      <c r="Q495" s="321" t="s">
        <v>517</v>
      </c>
      <c r="R495" s="321" t="s">
        <v>517</v>
      </c>
      <c r="S495" s="321" t="s">
        <v>517</v>
      </c>
      <c r="T495" s="321" t="s">
        <v>517</v>
      </c>
      <c r="U495" s="321" t="s">
        <v>517</v>
      </c>
      <c r="V495" s="330" t="s">
        <v>195</v>
      </c>
      <c r="W495" s="321" t="s">
        <v>517</v>
      </c>
      <c r="X495" s="321" t="s">
        <v>517</v>
      </c>
      <c r="Y495" s="321" t="s">
        <v>517</v>
      </c>
      <c r="Z495" s="321" t="s">
        <v>517</v>
      </c>
      <c r="AA495" s="321" t="s">
        <v>517</v>
      </c>
      <c r="AB495" s="321" t="s">
        <v>517</v>
      </c>
      <c r="AC495" s="321" t="s">
        <v>517</v>
      </c>
      <c r="AD495" s="321" t="s">
        <v>517</v>
      </c>
      <c r="AE495" s="321" t="s">
        <v>517</v>
      </c>
      <c r="AF495" s="321" t="s">
        <v>517</v>
      </c>
      <c r="AG495" s="330" t="s">
        <v>195</v>
      </c>
      <c r="AH495" s="321" t="s">
        <v>517</v>
      </c>
      <c r="AI495" s="321">
        <v>366.24329245063001</v>
      </c>
      <c r="AJ495" s="321" t="s">
        <v>517</v>
      </c>
    </row>
    <row r="496" spans="1:36" x14ac:dyDescent="0.75">
      <c r="A496" s="94" t="s">
        <v>711</v>
      </c>
      <c r="B496" s="321" t="s">
        <v>517</v>
      </c>
      <c r="C496" s="321" t="s">
        <v>517</v>
      </c>
      <c r="D496" s="321" t="s">
        <v>517</v>
      </c>
      <c r="E496" s="321" t="s">
        <v>517</v>
      </c>
      <c r="F496" s="321" t="s">
        <v>517</v>
      </c>
      <c r="G496" s="321" t="s">
        <v>517</v>
      </c>
      <c r="H496" s="321" t="s">
        <v>517</v>
      </c>
      <c r="I496" s="321" t="s">
        <v>517</v>
      </c>
      <c r="J496" s="321" t="s">
        <v>517</v>
      </c>
      <c r="K496" s="321" t="s">
        <v>517</v>
      </c>
      <c r="L496" s="321" t="s">
        <v>517</v>
      </c>
      <c r="M496" s="321" t="s">
        <v>517</v>
      </c>
      <c r="N496" s="321" t="s">
        <v>517</v>
      </c>
      <c r="O496" s="321" t="s">
        <v>517</v>
      </c>
      <c r="P496" s="321" t="s">
        <v>517</v>
      </c>
      <c r="Q496" s="321" t="s">
        <v>517</v>
      </c>
      <c r="R496" s="321" t="s">
        <v>517</v>
      </c>
      <c r="S496" s="321" t="s">
        <v>517</v>
      </c>
      <c r="T496" s="321" t="s">
        <v>517</v>
      </c>
      <c r="U496" s="321" t="s">
        <v>517</v>
      </c>
      <c r="V496" s="330" t="s">
        <v>195</v>
      </c>
      <c r="W496" s="321" t="s">
        <v>517</v>
      </c>
      <c r="X496" s="321" t="s">
        <v>517</v>
      </c>
      <c r="Y496" s="321" t="s">
        <v>517</v>
      </c>
      <c r="Z496" s="321" t="s">
        <v>517</v>
      </c>
      <c r="AA496" s="321" t="s">
        <v>517</v>
      </c>
      <c r="AB496" s="321" t="s">
        <v>517</v>
      </c>
      <c r="AC496" s="321" t="s">
        <v>517</v>
      </c>
      <c r="AD496" s="321" t="s">
        <v>517</v>
      </c>
      <c r="AE496" s="321" t="s">
        <v>517</v>
      </c>
      <c r="AF496" s="321" t="s">
        <v>517</v>
      </c>
      <c r="AG496" s="330" t="s">
        <v>195</v>
      </c>
      <c r="AH496" s="321" t="s">
        <v>517</v>
      </c>
      <c r="AI496" s="321">
        <v>366.24329245062688</v>
      </c>
      <c r="AJ496" s="321" t="s">
        <v>517</v>
      </c>
    </row>
    <row r="497" spans="1:36" x14ac:dyDescent="0.75">
      <c r="A497" s="94" t="s">
        <v>712</v>
      </c>
      <c r="B497" s="330" t="s">
        <v>195</v>
      </c>
      <c r="C497" s="330" t="s">
        <v>195</v>
      </c>
      <c r="D497" s="330" t="s">
        <v>195</v>
      </c>
      <c r="E497" s="330" t="s">
        <v>195</v>
      </c>
      <c r="F497" s="330" t="s">
        <v>195</v>
      </c>
      <c r="G497" s="330" t="s">
        <v>195</v>
      </c>
      <c r="H497" s="330" t="s">
        <v>195</v>
      </c>
      <c r="I497" s="330" t="s">
        <v>195</v>
      </c>
      <c r="J497" s="330" t="s">
        <v>195</v>
      </c>
      <c r="K497" s="330" t="s">
        <v>195</v>
      </c>
      <c r="L497" s="330" t="s">
        <v>195</v>
      </c>
      <c r="M497" s="330" t="s">
        <v>195</v>
      </c>
      <c r="N497" s="330" t="s">
        <v>195</v>
      </c>
      <c r="O497" s="330" t="s">
        <v>195</v>
      </c>
      <c r="P497" s="330" t="s">
        <v>195</v>
      </c>
      <c r="Q497" s="330" t="s">
        <v>195</v>
      </c>
      <c r="R497" s="330" t="s">
        <v>195</v>
      </c>
      <c r="S497" s="330" t="s">
        <v>195</v>
      </c>
      <c r="T497" s="330" t="s">
        <v>195</v>
      </c>
      <c r="U497" s="330" t="s">
        <v>195</v>
      </c>
      <c r="V497" s="330" t="s">
        <v>195</v>
      </c>
      <c r="W497" s="321" t="s">
        <v>517</v>
      </c>
      <c r="X497" s="321" t="s">
        <v>517</v>
      </c>
      <c r="Y497" s="321" t="s">
        <v>517</v>
      </c>
      <c r="Z497" s="321" t="s">
        <v>517</v>
      </c>
      <c r="AA497" s="321" t="s">
        <v>517</v>
      </c>
      <c r="AB497" s="321" t="s">
        <v>517</v>
      </c>
      <c r="AC497" s="321" t="s">
        <v>517</v>
      </c>
      <c r="AD497" s="321" t="s">
        <v>517</v>
      </c>
      <c r="AE497" s="321" t="s">
        <v>517</v>
      </c>
      <c r="AF497" s="321" t="s">
        <v>517</v>
      </c>
      <c r="AG497" s="330" t="s">
        <v>195</v>
      </c>
      <c r="AH497" s="330" t="s">
        <v>195</v>
      </c>
      <c r="AI497" s="321" t="s">
        <v>544</v>
      </c>
      <c r="AJ497" s="330" t="s">
        <v>195</v>
      </c>
    </row>
    <row r="498" spans="1:36" x14ac:dyDescent="0.75">
      <c r="A498" s="94" t="s">
        <v>714</v>
      </c>
      <c r="B498" s="321" t="s">
        <v>517</v>
      </c>
      <c r="C498" s="321" t="s">
        <v>517</v>
      </c>
      <c r="D498" s="321" t="s">
        <v>517</v>
      </c>
      <c r="E498" s="321" t="s">
        <v>517</v>
      </c>
      <c r="F498" s="321" t="s">
        <v>517</v>
      </c>
      <c r="G498" s="321" t="s">
        <v>517</v>
      </c>
      <c r="H498" s="321" t="s">
        <v>517</v>
      </c>
      <c r="I498" s="321" t="s">
        <v>517</v>
      </c>
      <c r="J498" s="321" t="s">
        <v>517</v>
      </c>
      <c r="K498" s="321" t="s">
        <v>517</v>
      </c>
      <c r="L498" s="321" t="s">
        <v>517</v>
      </c>
      <c r="M498" s="321" t="s">
        <v>517</v>
      </c>
      <c r="N498" s="321" t="s">
        <v>517</v>
      </c>
      <c r="O498" s="321" t="s">
        <v>517</v>
      </c>
      <c r="P498" s="321" t="s">
        <v>517</v>
      </c>
      <c r="Q498" s="321" t="s">
        <v>517</v>
      </c>
      <c r="R498" s="321" t="s">
        <v>517</v>
      </c>
      <c r="S498" s="321" t="s">
        <v>517</v>
      </c>
      <c r="T498" s="321" t="s">
        <v>517</v>
      </c>
      <c r="U498" s="321" t="s">
        <v>517</v>
      </c>
      <c r="V498" s="330" t="s">
        <v>195</v>
      </c>
      <c r="W498" s="321" t="s">
        <v>517</v>
      </c>
      <c r="X498" s="321" t="s">
        <v>517</v>
      </c>
      <c r="Y498" s="321" t="s">
        <v>517</v>
      </c>
      <c r="Z498" s="321" t="s">
        <v>517</v>
      </c>
      <c r="AA498" s="321" t="s">
        <v>517</v>
      </c>
      <c r="AB498" s="321" t="s">
        <v>517</v>
      </c>
      <c r="AC498" s="321" t="s">
        <v>517</v>
      </c>
      <c r="AD498" s="321" t="s">
        <v>517</v>
      </c>
      <c r="AE498" s="321" t="s">
        <v>517</v>
      </c>
      <c r="AF498" s="321" t="s">
        <v>517</v>
      </c>
      <c r="AG498" s="330" t="s">
        <v>195</v>
      </c>
      <c r="AH498" s="321" t="s">
        <v>517</v>
      </c>
      <c r="AI498" s="321" t="s">
        <v>517</v>
      </c>
      <c r="AJ498" s="321" t="s">
        <v>517</v>
      </c>
    </row>
    <row r="499" spans="1:36" x14ac:dyDescent="0.75">
      <c r="A499" s="393" t="s">
        <v>763</v>
      </c>
      <c r="B499" s="321" t="s">
        <v>551</v>
      </c>
      <c r="C499" s="321" t="s">
        <v>517</v>
      </c>
      <c r="D499" s="321" t="s">
        <v>517</v>
      </c>
      <c r="E499" s="321" t="s">
        <v>517</v>
      </c>
      <c r="F499" s="321" t="s">
        <v>517</v>
      </c>
      <c r="G499" s="321" t="s">
        <v>517</v>
      </c>
      <c r="H499" s="321" t="s">
        <v>517</v>
      </c>
      <c r="I499" s="321" t="s">
        <v>517</v>
      </c>
      <c r="J499" s="321" t="s">
        <v>517</v>
      </c>
      <c r="K499" s="321" t="s">
        <v>517</v>
      </c>
      <c r="L499" s="321" t="s">
        <v>517</v>
      </c>
      <c r="M499" s="321" t="s">
        <v>517</v>
      </c>
      <c r="N499" s="321" t="s">
        <v>517</v>
      </c>
      <c r="O499" s="321" t="s">
        <v>517</v>
      </c>
      <c r="P499" s="321" t="s">
        <v>517</v>
      </c>
      <c r="Q499" s="321" t="s">
        <v>517</v>
      </c>
      <c r="R499" s="321" t="s">
        <v>517</v>
      </c>
      <c r="S499" s="321" t="s">
        <v>517</v>
      </c>
      <c r="T499" s="321" t="s">
        <v>517</v>
      </c>
      <c r="U499" s="321" t="s">
        <v>517</v>
      </c>
      <c r="V499" s="330" t="s">
        <v>195</v>
      </c>
      <c r="W499" s="321" t="s">
        <v>551</v>
      </c>
      <c r="X499" s="321" t="s">
        <v>551</v>
      </c>
      <c r="Y499" s="321" t="s">
        <v>551</v>
      </c>
      <c r="Z499" s="321" t="s">
        <v>517</v>
      </c>
      <c r="AA499" s="321" t="s">
        <v>551</v>
      </c>
      <c r="AB499" s="321" t="s">
        <v>517</v>
      </c>
      <c r="AC499" s="321" t="s">
        <v>517</v>
      </c>
      <c r="AD499" s="321" t="s">
        <v>517</v>
      </c>
      <c r="AE499" s="321" t="s">
        <v>517</v>
      </c>
      <c r="AF499" s="321" t="s">
        <v>517</v>
      </c>
      <c r="AG499" s="330" t="s">
        <v>195</v>
      </c>
      <c r="AH499" s="321" t="s">
        <v>517</v>
      </c>
      <c r="AI499" s="321" t="s">
        <v>551</v>
      </c>
      <c r="AJ499" s="321" t="s">
        <v>551</v>
      </c>
    </row>
    <row r="500" spans="1:36" x14ac:dyDescent="0.75">
      <c r="A500" s="394" t="s">
        <v>764</v>
      </c>
      <c r="B500" s="321" t="s">
        <v>551</v>
      </c>
      <c r="C500" s="321" t="s">
        <v>517</v>
      </c>
      <c r="D500" s="321" t="s">
        <v>517</v>
      </c>
      <c r="E500" s="321" t="s">
        <v>517</v>
      </c>
      <c r="F500" s="321" t="s">
        <v>517</v>
      </c>
      <c r="G500" s="321" t="s">
        <v>517</v>
      </c>
      <c r="H500" s="321" t="s">
        <v>517</v>
      </c>
      <c r="I500" s="321" t="s">
        <v>517</v>
      </c>
      <c r="J500" s="321" t="s">
        <v>517</v>
      </c>
      <c r="K500" s="321" t="s">
        <v>517</v>
      </c>
      <c r="L500" s="321" t="s">
        <v>517</v>
      </c>
      <c r="M500" s="321" t="s">
        <v>517</v>
      </c>
      <c r="N500" s="321" t="s">
        <v>517</v>
      </c>
      <c r="O500" s="321" t="s">
        <v>517</v>
      </c>
      <c r="P500" s="321" t="s">
        <v>517</v>
      </c>
      <c r="Q500" s="321" t="s">
        <v>517</v>
      </c>
      <c r="R500" s="321" t="s">
        <v>517</v>
      </c>
      <c r="S500" s="321" t="s">
        <v>517</v>
      </c>
      <c r="T500" s="321" t="s">
        <v>517</v>
      </c>
      <c r="U500" s="321" t="s">
        <v>517</v>
      </c>
      <c r="V500" s="330" t="s">
        <v>195</v>
      </c>
      <c r="W500" s="321" t="s">
        <v>551</v>
      </c>
      <c r="X500" s="321" t="s">
        <v>551</v>
      </c>
      <c r="Y500" s="321" t="s">
        <v>551</v>
      </c>
      <c r="Z500" s="321" t="s">
        <v>517</v>
      </c>
      <c r="AA500" s="321" t="s">
        <v>551</v>
      </c>
      <c r="AB500" s="321" t="s">
        <v>517</v>
      </c>
      <c r="AC500" s="321" t="s">
        <v>517</v>
      </c>
      <c r="AD500" s="321" t="s">
        <v>517</v>
      </c>
      <c r="AE500" s="321" t="s">
        <v>517</v>
      </c>
      <c r="AF500" s="321" t="s">
        <v>517</v>
      </c>
      <c r="AG500" s="330" t="s">
        <v>195</v>
      </c>
      <c r="AH500" s="321" t="s">
        <v>517</v>
      </c>
      <c r="AI500" s="321" t="s">
        <v>551</v>
      </c>
      <c r="AJ500" s="321" t="s">
        <v>551</v>
      </c>
    </row>
    <row r="501" spans="1:36" ht="15.75" customHeight="1" thickBot="1" x14ac:dyDescent="0.9">
      <c r="A501" s="395" t="s">
        <v>765</v>
      </c>
      <c r="B501" s="490" t="s">
        <v>752</v>
      </c>
      <c r="C501" s="492"/>
      <c r="D501" s="492"/>
      <c r="E501" s="492"/>
      <c r="F501" s="492"/>
      <c r="G501" s="492"/>
      <c r="H501" s="492"/>
      <c r="I501" s="492"/>
      <c r="J501" s="492"/>
      <c r="K501" s="492"/>
      <c r="L501" s="492"/>
      <c r="M501" s="492"/>
      <c r="N501" s="492"/>
      <c r="O501" s="492"/>
      <c r="P501" s="492"/>
      <c r="Q501" s="492"/>
      <c r="R501" s="492"/>
      <c r="S501" s="492"/>
      <c r="T501" s="492"/>
      <c r="U501" s="492"/>
      <c r="V501" s="492"/>
      <c r="W501" s="492"/>
      <c r="X501" s="492"/>
      <c r="Y501" s="492"/>
      <c r="Z501" s="492"/>
      <c r="AA501" s="492"/>
      <c r="AB501" s="492"/>
      <c r="AC501" s="492"/>
      <c r="AD501" s="492"/>
      <c r="AE501" s="492"/>
      <c r="AF501" s="492"/>
      <c r="AG501" s="492"/>
      <c r="AH501" s="492"/>
      <c r="AI501" s="492"/>
      <c r="AJ501" s="493"/>
    </row>
    <row r="502" spans="1:36" ht="15.5" thickTop="1" x14ac:dyDescent="0.75">
      <c r="A502" s="391" t="s">
        <v>766</v>
      </c>
      <c r="B502" s="321">
        <v>20254.520686728443</v>
      </c>
      <c r="C502" s="321">
        <v>268.19052749999997</v>
      </c>
      <c r="D502" s="321" t="s">
        <v>856</v>
      </c>
      <c r="E502" s="321" t="s">
        <v>856</v>
      </c>
      <c r="F502" s="321">
        <v>9039.8333899999998</v>
      </c>
      <c r="G502" s="321" t="s">
        <v>542</v>
      </c>
      <c r="H502" s="321">
        <v>81314.076128999994</v>
      </c>
      <c r="I502" s="321" t="s">
        <v>542</v>
      </c>
      <c r="J502" s="321">
        <v>9368.8750440000003</v>
      </c>
      <c r="K502" s="321" t="s">
        <v>542</v>
      </c>
      <c r="L502" s="321" t="s">
        <v>856</v>
      </c>
      <c r="M502" s="321" t="s">
        <v>542</v>
      </c>
      <c r="N502" s="321" t="s">
        <v>542</v>
      </c>
      <c r="O502" s="321" t="s">
        <v>542</v>
      </c>
      <c r="P502" s="321" t="s">
        <v>542</v>
      </c>
      <c r="Q502" s="321">
        <v>1154.9313</v>
      </c>
      <c r="R502" s="321" t="s">
        <v>542</v>
      </c>
      <c r="S502" s="321" t="s">
        <v>856</v>
      </c>
      <c r="T502" s="321" t="s">
        <v>856</v>
      </c>
      <c r="U502" s="321">
        <v>1.60780766886866</v>
      </c>
      <c r="V502" s="330" t="s">
        <v>195</v>
      </c>
      <c r="W502" s="321">
        <v>3979.0727550608922</v>
      </c>
      <c r="X502" s="321">
        <v>2511.3476621303439</v>
      </c>
      <c r="Y502" s="321">
        <v>78.765663410333119</v>
      </c>
      <c r="Z502" s="321" t="s">
        <v>542</v>
      </c>
      <c r="AA502" s="321">
        <v>116.95980442221905</v>
      </c>
      <c r="AB502" s="321" t="s">
        <v>542</v>
      </c>
      <c r="AC502" s="321" t="s">
        <v>856</v>
      </c>
      <c r="AD502" s="321" t="s">
        <v>542</v>
      </c>
      <c r="AE502" s="321" t="s">
        <v>542</v>
      </c>
      <c r="AF502" s="321">
        <v>2.4741442848996602</v>
      </c>
      <c r="AG502" s="330" t="s">
        <v>195</v>
      </c>
      <c r="AH502" s="321">
        <v>7305.7941112096423</v>
      </c>
      <c r="AI502" s="321">
        <v>11798.978876951627</v>
      </c>
      <c r="AJ502" s="321">
        <v>487.89041815713603</v>
      </c>
    </row>
    <row r="503" spans="1:36" x14ac:dyDescent="0.75">
      <c r="A503" s="396" t="s">
        <v>767</v>
      </c>
      <c r="B503" s="321">
        <v>20040.325102040817</v>
      </c>
      <c r="C503" s="321" t="s">
        <v>517</v>
      </c>
      <c r="D503" s="321" t="s">
        <v>517</v>
      </c>
      <c r="E503" s="321" t="s">
        <v>517</v>
      </c>
      <c r="F503" s="321" t="s">
        <v>517</v>
      </c>
      <c r="G503" s="321" t="s">
        <v>517</v>
      </c>
      <c r="H503" s="321" t="s">
        <v>517</v>
      </c>
      <c r="I503" s="321" t="s">
        <v>517</v>
      </c>
      <c r="J503" s="321" t="s">
        <v>517</v>
      </c>
      <c r="K503" s="321" t="s">
        <v>517</v>
      </c>
      <c r="L503" s="321" t="s">
        <v>517</v>
      </c>
      <c r="M503" s="321" t="s">
        <v>517</v>
      </c>
      <c r="N503" s="321" t="s">
        <v>517</v>
      </c>
      <c r="O503" s="321" t="s">
        <v>517</v>
      </c>
      <c r="P503" s="321" t="s">
        <v>517</v>
      </c>
      <c r="Q503" s="321" t="s">
        <v>517</v>
      </c>
      <c r="R503" s="321" t="s">
        <v>517</v>
      </c>
      <c r="S503" s="321" t="s">
        <v>517</v>
      </c>
      <c r="T503" s="321" t="s">
        <v>517</v>
      </c>
      <c r="U503" s="321" t="s">
        <v>517</v>
      </c>
      <c r="V503" s="330" t="s">
        <v>195</v>
      </c>
      <c r="W503" s="321" t="s">
        <v>517</v>
      </c>
      <c r="X503" s="321" t="s">
        <v>517</v>
      </c>
      <c r="Y503" s="321" t="s">
        <v>517</v>
      </c>
      <c r="Z503" s="321" t="s">
        <v>517</v>
      </c>
      <c r="AA503" s="321" t="s">
        <v>517</v>
      </c>
      <c r="AB503" s="321" t="s">
        <v>517</v>
      </c>
      <c r="AC503" s="321" t="s">
        <v>517</v>
      </c>
      <c r="AD503" s="321" t="s">
        <v>517</v>
      </c>
      <c r="AE503" s="321" t="s">
        <v>517</v>
      </c>
      <c r="AF503" s="321" t="s">
        <v>517</v>
      </c>
      <c r="AG503" s="330" t="s">
        <v>195</v>
      </c>
      <c r="AH503" s="321" t="s">
        <v>517</v>
      </c>
      <c r="AI503" s="321" t="s">
        <v>517</v>
      </c>
      <c r="AJ503" s="321" t="s">
        <v>517</v>
      </c>
    </row>
    <row r="504" spans="1:36" x14ac:dyDescent="0.75">
      <c r="A504" s="397" t="s">
        <v>768</v>
      </c>
      <c r="B504" s="321" t="s">
        <v>517</v>
      </c>
      <c r="C504" s="321" t="s">
        <v>517</v>
      </c>
      <c r="D504" s="321" t="s">
        <v>517</v>
      </c>
      <c r="E504" s="321" t="s">
        <v>517</v>
      </c>
      <c r="F504" s="321" t="s">
        <v>517</v>
      </c>
      <c r="G504" s="321" t="s">
        <v>517</v>
      </c>
      <c r="H504" s="321" t="s">
        <v>581</v>
      </c>
      <c r="I504" s="321" t="s">
        <v>517</v>
      </c>
      <c r="J504" s="321" t="s">
        <v>517</v>
      </c>
      <c r="K504" s="321" t="s">
        <v>517</v>
      </c>
      <c r="L504" s="321" t="s">
        <v>517</v>
      </c>
      <c r="M504" s="321" t="s">
        <v>517</v>
      </c>
      <c r="N504" s="321" t="s">
        <v>517</v>
      </c>
      <c r="O504" s="321" t="s">
        <v>517</v>
      </c>
      <c r="P504" s="321" t="s">
        <v>517</v>
      </c>
      <c r="Q504" s="321" t="s">
        <v>517</v>
      </c>
      <c r="R504" s="321" t="s">
        <v>517</v>
      </c>
      <c r="S504" s="321" t="s">
        <v>517</v>
      </c>
      <c r="T504" s="321" t="s">
        <v>517</v>
      </c>
      <c r="U504" s="321" t="s">
        <v>517</v>
      </c>
      <c r="V504" s="330" t="s">
        <v>195</v>
      </c>
      <c r="W504" s="321">
        <v>2889.5115971792543</v>
      </c>
      <c r="X504" s="321">
        <v>550.24258844079532</v>
      </c>
      <c r="Y504" s="321" t="s">
        <v>517</v>
      </c>
      <c r="Z504" s="321" t="s">
        <v>517</v>
      </c>
      <c r="AA504" s="321" t="s">
        <v>517</v>
      </c>
      <c r="AB504" s="321" t="s">
        <v>517</v>
      </c>
      <c r="AC504" s="321" t="s">
        <v>517</v>
      </c>
      <c r="AD504" s="321" t="s">
        <v>517</v>
      </c>
      <c r="AE504" s="321" t="s">
        <v>517</v>
      </c>
      <c r="AF504" s="321" t="s">
        <v>517</v>
      </c>
      <c r="AG504" s="330" t="s">
        <v>195</v>
      </c>
      <c r="AH504" s="321" t="s">
        <v>517</v>
      </c>
      <c r="AI504" s="321">
        <v>2745.5373405254281</v>
      </c>
      <c r="AJ504" s="321" t="s">
        <v>517</v>
      </c>
    </row>
    <row r="505" spans="1:36" x14ac:dyDescent="0.75">
      <c r="A505" s="398" t="s">
        <v>769</v>
      </c>
      <c r="B505" s="321">
        <v>201.17158468762938</v>
      </c>
      <c r="C505" s="321" t="s">
        <v>634</v>
      </c>
      <c r="D505" s="321" t="s">
        <v>3334</v>
      </c>
      <c r="E505" s="321" t="s">
        <v>3334</v>
      </c>
      <c r="F505" s="321" t="s">
        <v>3334</v>
      </c>
      <c r="G505" s="321" t="s">
        <v>635</v>
      </c>
      <c r="H505" s="321" t="s">
        <v>634</v>
      </c>
      <c r="I505" s="321" t="s">
        <v>635</v>
      </c>
      <c r="J505" s="321" t="s">
        <v>3334</v>
      </c>
      <c r="K505" s="321" t="s">
        <v>635</v>
      </c>
      <c r="L505" s="321" t="s">
        <v>3334</v>
      </c>
      <c r="M505" s="321" t="s">
        <v>635</v>
      </c>
      <c r="N505" s="321" t="s">
        <v>635</v>
      </c>
      <c r="O505" s="321" t="s">
        <v>635</v>
      </c>
      <c r="P505" s="321" t="s">
        <v>635</v>
      </c>
      <c r="Q505" s="321" t="s">
        <v>3334</v>
      </c>
      <c r="R505" s="321" t="s">
        <v>635</v>
      </c>
      <c r="S505" s="321" t="s">
        <v>3334</v>
      </c>
      <c r="T505" s="321" t="s">
        <v>3334</v>
      </c>
      <c r="U505" s="321">
        <v>1.60780766886866</v>
      </c>
      <c r="V505" s="330" t="s">
        <v>195</v>
      </c>
      <c r="W505" s="321">
        <v>1073.9002698816375</v>
      </c>
      <c r="X505" s="321">
        <v>1961.1050736895486</v>
      </c>
      <c r="Y505" s="321">
        <v>78.765663410333119</v>
      </c>
      <c r="Z505" s="321" t="s">
        <v>635</v>
      </c>
      <c r="AA505" s="321">
        <v>116.95980442221905</v>
      </c>
      <c r="AB505" s="321" t="s">
        <v>635</v>
      </c>
      <c r="AC505" s="321" t="s">
        <v>3334</v>
      </c>
      <c r="AD505" s="321" t="s">
        <v>635</v>
      </c>
      <c r="AE505" s="321" t="s">
        <v>635</v>
      </c>
      <c r="AF505" s="321">
        <v>2.4741442848996602</v>
      </c>
      <c r="AG505" s="330" t="s">
        <v>195</v>
      </c>
      <c r="AH505" s="321">
        <v>28.192785609642311</v>
      </c>
      <c r="AI505" s="321">
        <v>703.09446855185922</v>
      </c>
      <c r="AJ505" s="321">
        <v>487.89041815706514</v>
      </c>
    </row>
    <row r="506" spans="1:36" x14ac:dyDescent="0.75">
      <c r="A506" s="100" t="s">
        <v>770</v>
      </c>
      <c r="B506" s="321">
        <v>13.023999999999999</v>
      </c>
      <c r="C506" s="321">
        <v>268.19052749999997</v>
      </c>
      <c r="D506" s="321" t="s">
        <v>517</v>
      </c>
      <c r="E506" s="321" t="s">
        <v>517</v>
      </c>
      <c r="F506" s="321">
        <v>9039.8333899999998</v>
      </c>
      <c r="G506" s="321" t="s">
        <v>517</v>
      </c>
      <c r="H506" s="321">
        <v>81314.076128999994</v>
      </c>
      <c r="I506" s="321" t="s">
        <v>517</v>
      </c>
      <c r="J506" s="321">
        <v>9368.8750440000003</v>
      </c>
      <c r="K506" s="321" t="s">
        <v>517</v>
      </c>
      <c r="L506" s="321" t="s">
        <v>517</v>
      </c>
      <c r="M506" s="321" t="s">
        <v>517</v>
      </c>
      <c r="N506" s="321" t="s">
        <v>517</v>
      </c>
      <c r="O506" s="321" t="s">
        <v>517</v>
      </c>
      <c r="P506" s="321" t="s">
        <v>517</v>
      </c>
      <c r="Q506" s="321">
        <v>1154.9313</v>
      </c>
      <c r="R506" s="321" t="s">
        <v>517</v>
      </c>
      <c r="S506" s="321" t="s">
        <v>517</v>
      </c>
      <c r="T506" s="321" t="s">
        <v>517</v>
      </c>
      <c r="U506" s="321" t="s">
        <v>517</v>
      </c>
      <c r="V506" s="330" t="s">
        <v>195</v>
      </c>
      <c r="W506" s="321">
        <v>15.660888</v>
      </c>
      <c r="X506" s="321" t="s">
        <v>517</v>
      </c>
      <c r="Y506" s="321" t="s">
        <v>517</v>
      </c>
      <c r="Z506" s="321" t="s">
        <v>517</v>
      </c>
      <c r="AA506" s="321" t="s">
        <v>517</v>
      </c>
      <c r="AB506" s="321" t="s">
        <v>517</v>
      </c>
      <c r="AC506" s="321" t="s">
        <v>517</v>
      </c>
      <c r="AD506" s="321" t="s">
        <v>517</v>
      </c>
      <c r="AE506" s="321" t="s">
        <v>517</v>
      </c>
      <c r="AF506" s="321" t="s">
        <v>517</v>
      </c>
      <c r="AG506" s="330" t="s">
        <v>195</v>
      </c>
      <c r="AH506" s="321">
        <v>7277.6013255999997</v>
      </c>
      <c r="AI506" s="321" t="s">
        <v>517</v>
      </c>
      <c r="AJ506" s="321" t="s">
        <v>517</v>
      </c>
    </row>
    <row r="507" spans="1:36" x14ac:dyDescent="0.75">
      <c r="A507" s="398" t="s">
        <v>771</v>
      </c>
      <c r="B507" s="321" t="s">
        <v>517</v>
      </c>
      <c r="C507" s="321" t="s">
        <v>517</v>
      </c>
      <c r="D507" s="321" t="s">
        <v>517</v>
      </c>
      <c r="E507" s="321" t="s">
        <v>517</v>
      </c>
      <c r="F507" s="321" t="s">
        <v>517</v>
      </c>
      <c r="G507" s="321" t="s">
        <v>517</v>
      </c>
      <c r="H507" s="321" t="s">
        <v>517</v>
      </c>
      <c r="I507" s="321" t="s">
        <v>517</v>
      </c>
      <c r="J507" s="321" t="s">
        <v>517</v>
      </c>
      <c r="K507" s="321" t="s">
        <v>517</v>
      </c>
      <c r="L507" s="321" t="s">
        <v>517</v>
      </c>
      <c r="M507" s="321" t="s">
        <v>517</v>
      </c>
      <c r="N507" s="321" t="s">
        <v>517</v>
      </c>
      <c r="O507" s="321" t="s">
        <v>517</v>
      </c>
      <c r="P507" s="321" t="s">
        <v>517</v>
      </c>
      <c r="Q507" s="321" t="s">
        <v>517</v>
      </c>
      <c r="R507" s="321" t="s">
        <v>517</v>
      </c>
      <c r="S507" s="321" t="s">
        <v>517</v>
      </c>
      <c r="T507" s="321" t="s">
        <v>517</v>
      </c>
      <c r="U507" s="321" t="s">
        <v>517</v>
      </c>
      <c r="V507" s="330" t="s">
        <v>195</v>
      </c>
      <c r="W507" s="321" t="s">
        <v>517</v>
      </c>
      <c r="X507" s="321" t="s">
        <v>517</v>
      </c>
      <c r="Y507" s="321" t="s">
        <v>517</v>
      </c>
      <c r="Z507" s="321" t="s">
        <v>517</v>
      </c>
      <c r="AA507" s="321" t="s">
        <v>517</v>
      </c>
      <c r="AB507" s="321" t="s">
        <v>517</v>
      </c>
      <c r="AC507" s="321" t="s">
        <v>517</v>
      </c>
      <c r="AD507" s="321" t="s">
        <v>517</v>
      </c>
      <c r="AE507" s="321" t="s">
        <v>517</v>
      </c>
      <c r="AF507" s="321" t="s">
        <v>517</v>
      </c>
      <c r="AG507" s="330" t="s">
        <v>195</v>
      </c>
      <c r="AH507" s="321" t="s">
        <v>517</v>
      </c>
      <c r="AI507" s="321">
        <v>8350.3470678743633</v>
      </c>
      <c r="AJ507" s="321" t="s">
        <v>517</v>
      </c>
    </row>
    <row r="508" spans="1:36" x14ac:dyDescent="0.75">
      <c r="A508" s="399" t="s">
        <v>772</v>
      </c>
      <c r="B508" s="321" t="s">
        <v>551</v>
      </c>
      <c r="C508" s="321" t="s">
        <v>517</v>
      </c>
      <c r="D508" s="321" t="s">
        <v>517</v>
      </c>
      <c r="E508" s="321" t="s">
        <v>517</v>
      </c>
      <c r="F508" s="321" t="s">
        <v>517</v>
      </c>
      <c r="G508" s="321" t="s">
        <v>517</v>
      </c>
      <c r="H508" s="321" t="s">
        <v>517</v>
      </c>
      <c r="I508" s="321" t="s">
        <v>517</v>
      </c>
      <c r="J508" s="321" t="s">
        <v>517</v>
      </c>
      <c r="K508" s="321" t="s">
        <v>517</v>
      </c>
      <c r="L508" s="321" t="s">
        <v>517</v>
      </c>
      <c r="M508" s="321" t="s">
        <v>517</v>
      </c>
      <c r="N508" s="321" t="s">
        <v>517</v>
      </c>
      <c r="O508" s="321" t="s">
        <v>517</v>
      </c>
      <c r="P508" s="321" t="s">
        <v>517</v>
      </c>
      <c r="Q508" s="321" t="s">
        <v>517</v>
      </c>
      <c r="R508" s="321" t="s">
        <v>517</v>
      </c>
      <c r="S508" s="321" t="s">
        <v>517</v>
      </c>
      <c r="T508" s="321" t="s">
        <v>517</v>
      </c>
      <c r="U508" s="321" t="s">
        <v>517</v>
      </c>
      <c r="V508" s="330" t="s">
        <v>195</v>
      </c>
      <c r="W508" s="321" t="s">
        <v>551</v>
      </c>
      <c r="X508" s="321" t="s">
        <v>551</v>
      </c>
      <c r="Y508" s="321" t="s">
        <v>551</v>
      </c>
      <c r="Z508" s="321" t="s">
        <v>517</v>
      </c>
      <c r="AA508" s="321" t="s">
        <v>551</v>
      </c>
      <c r="AB508" s="321" t="s">
        <v>517</v>
      </c>
      <c r="AC508" s="321" t="s">
        <v>517</v>
      </c>
      <c r="AD508" s="321" t="s">
        <v>517</v>
      </c>
      <c r="AE508" s="321" t="s">
        <v>517</v>
      </c>
      <c r="AF508" s="321" t="s">
        <v>517</v>
      </c>
      <c r="AG508" s="330" t="s">
        <v>195</v>
      </c>
      <c r="AH508" s="321" t="s">
        <v>517</v>
      </c>
      <c r="AI508" s="321" t="s">
        <v>551</v>
      </c>
      <c r="AJ508" s="321" t="s">
        <v>551</v>
      </c>
    </row>
    <row r="510" spans="1:36" ht="29.5" x14ac:dyDescent="0.75">
      <c r="A510" s="72" t="s">
        <v>773</v>
      </c>
      <c r="B510" s="91">
        <f>B472</f>
        <v>1368.5486950492193</v>
      </c>
      <c r="C510" s="91">
        <f t="shared" ref="C510:AJ510" si="9">C472</f>
        <v>397.31929999999994</v>
      </c>
      <c r="D510" s="91" t="str">
        <f t="shared" si="9"/>
        <v>NO,NE,IE,NA</v>
      </c>
      <c r="E510" s="91" t="str">
        <f t="shared" si="9"/>
        <v>NO,NE,IE,NA</v>
      </c>
      <c r="F510" s="91">
        <f t="shared" si="9"/>
        <v>2582.8095400000002</v>
      </c>
      <c r="G510" s="91" t="str">
        <f t="shared" si="9"/>
        <v>NO,NE,NA</v>
      </c>
      <c r="H510" s="91">
        <f t="shared" si="9"/>
        <v>56862.990299999998</v>
      </c>
      <c r="I510" s="91" t="str">
        <f t="shared" si="9"/>
        <v>NO,NE,NA</v>
      </c>
      <c r="J510" s="91">
        <f t="shared" si="9"/>
        <v>2095.9452000000001</v>
      </c>
      <c r="K510" s="91" t="str">
        <f t="shared" si="9"/>
        <v>NO,NE,NA</v>
      </c>
      <c r="L510" s="91" t="str">
        <f t="shared" si="9"/>
        <v>NO,NE,IE,NA</v>
      </c>
      <c r="M510" s="91" t="str">
        <f t="shared" si="9"/>
        <v>NO,NE,NA</v>
      </c>
      <c r="N510" s="91" t="str">
        <f t="shared" si="9"/>
        <v>NO,NE,NA</v>
      </c>
      <c r="O510" s="91" t="str">
        <f t="shared" si="9"/>
        <v>NO,NE,NA</v>
      </c>
      <c r="P510" s="91" t="str">
        <f t="shared" si="9"/>
        <v>NO,NE,NA</v>
      </c>
      <c r="Q510" s="91">
        <f t="shared" si="9"/>
        <v>117.73</v>
      </c>
      <c r="R510" s="91" t="str">
        <f t="shared" si="9"/>
        <v>NO,NE,NA</v>
      </c>
      <c r="S510" s="91" t="str">
        <f t="shared" si="9"/>
        <v>NO,NE,IE,NA</v>
      </c>
      <c r="T510" s="91" t="str">
        <f t="shared" si="9"/>
        <v>NO,NE,IE,NA</v>
      </c>
      <c r="U510" s="91">
        <f t="shared" si="9"/>
        <v>1.60780766886866</v>
      </c>
      <c r="V510" s="91" t="str">
        <f t="shared" si="9"/>
        <v/>
      </c>
      <c r="W510" s="91">
        <f t="shared" si="9"/>
        <v>538.44015630052661</v>
      </c>
      <c r="X510" s="91">
        <f t="shared" si="9"/>
        <v>205.84816902707735</v>
      </c>
      <c r="Y510" s="91">
        <f t="shared" si="9"/>
        <v>8.9202336818044294</v>
      </c>
      <c r="Z510" s="91" t="str">
        <f t="shared" si="9"/>
        <v>NO,NE,NA</v>
      </c>
      <c r="AA510" s="91">
        <f t="shared" si="9"/>
        <v>11.355320817691171</v>
      </c>
      <c r="AB510" s="91" t="str">
        <f t="shared" si="9"/>
        <v>NO,NE,NA</v>
      </c>
      <c r="AC510" s="91" t="str">
        <f t="shared" si="9"/>
        <v>NO,NE,IE,NA</v>
      </c>
      <c r="AD510" s="91" t="str">
        <f t="shared" si="9"/>
        <v>NO,NE,NA</v>
      </c>
      <c r="AE510" s="91" t="str">
        <f t="shared" si="9"/>
        <v>NO,NE,NA</v>
      </c>
      <c r="AF510" s="91">
        <f t="shared" si="9"/>
        <v>2.4741442848996602</v>
      </c>
      <c r="AG510" s="91" t="str">
        <f t="shared" si="9"/>
        <v/>
      </c>
      <c r="AH510" s="91">
        <f t="shared" si="9"/>
        <v>7305.7941112096423</v>
      </c>
      <c r="AI510" s="91">
        <f t="shared" si="9"/>
        <v>517.49907355051005</v>
      </c>
      <c r="AJ510" s="91">
        <f t="shared" si="9"/>
        <v>28.36572198588</v>
      </c>
    </row>
    <row r="513" spans="1:7" ht="15.5" x14ac:dyDescent="0.75">
      <c r="A513" s="381" t="s">
        <v>774</v>
      </c>
      <c r="B513" s="358"/>
      <c r="C513" s="358"/>
      <c r="D513" s="358"/>
      <c r="E513" s="358"/>
      <c r="F513" s="359"/>
      <c r="G513" s="359" t="s">
        <v>501</v>
      </c>
    </row>
    <row r="514" spans="1:7" ht="15.5" x14ac:dyDescent="0.75">
      <c r="A514" s="381" t="s">
        <v>775</v>
      </c>
      <c r="B514" s="358"/>
      <c r="C514" s="358"/>
      <c r="D514" s="358"/>
      <c r="E514" s="358"/>
      <c r="F514" s="359"/>
      <c r="G514" s="359" t="s">
        <v>3331</v>
      </c>
    </row>
    <row r="515" spans="1:7" x14ac:dyDescent="0.75">
      <c r="A515" s="358"/>
      <c r="B515" s="358"/>
      <c r="C515" s="358"/>
      <c r="D515" s="358"/>
      <c r="E515" s="358"/>
      <c r="F515" s="359"/>
      <c r="G515" s="359" t="s">
        <v>502</v>
      </c>
    </row>
    <row r="516" spans="1:7" x14ac:dyDescent="0.75">
      <c r="A516" s="358"/>
      <c r="B516" s="358"/>
      <c r="C516" s="358"/>
      <c r="D516" s="358"/>
      <c r="E516" s="358"/>
      <c r="F516" s="380"/>
      <c r="G516" s="358"/>
    </row>
    <row r="517" spans="1:7" x14ac:dyDescent="0.75">
      <c r="A517" s="400" t="s">
        <v>776</v>
      </c>
      <c r="B517" s="401" t="s">
        <v>504</v>
      </c>
      <c r="C517" s="367" t="s">
        <v>505</v>
      </c>
      <c r="D517" s="367" t="s">
        <v>506</v>
      </c>
      <c r="E517" s="367" t="s">
        <v>665</v>
      </c>
      <c r="F517" s="402" t="s">
        <v>508</v>
      </c>
      <c r="G517" s="402" t="s">
        <v>509</v>
      </c>
    </row>
    <row r="518" spans="1:7" ht="15.5" thickBot="1" x14ac:dyDescent="0.9">
      <c r="A518" s="403" t="s">
        <v>777</v>
      </c>
      <c r="B518" s="484" t="s">
        <v>511</v>
      </c>
      <c r="C518" s="482"/>
      <c r="D518" s="482"/>
      <c r="E518" s="482"/>
      <c r="F518" s="482"/>
      <c r="G518" s="483"/>
    </row>
    <row r="519" spans="1:7" ht="15.5" thickTop="1" x14ac:dyDescent="0.75">
      <c r="A519" s="404" t="s">
        <v>778</v>
      </c>
      <c r="B519" s="321">
        <v>7498.9627746858669</v>
      </c>
      <c r="C519" s="321">
        <v>9552.616389239789</v>
      </c>
      <c r="D519" s="321">
        <v>1105.9903994233835</v>
      </c>
      <c r="E519" s="321">
        <v>13.575054185759781</v>
      </c>
      <c r="F519" s="321">
        <v>331.92264776727751</v>
      </c>
      <c r="G519" s="321" t="s">
        <v>517</v>
      </c>
    </row>
    <row r="520" spans="1:7" x14ac:dyDescent="0.75">
      <c r="A520" s="378" t="s">
        <v>779</v>
      </c>
      <c r="B520" s="330" t="s">
        <v>195</v>
      </c>
      <c r="C520" s="321">
        <v>8816.9752463396107</v>
      </c>
      <c r="D520" s="321">
        <v>54.911513816245709</v>
      </c>
      <c r="E520" s="330" t="s">
        <v>195</v>
      </c>
      <c r="F520" s="330" t="s">
        <v>195</v>
      </c>
      <c r="G520" s="321" t="s">
        <v>517</v>
      </c>
    </row>
    <row r="521" spans="1:7" x14ac:dyDescent="0.75">
      <c r="A521" s="378" t="s">
        <v>780</v>
      </c>
      <c r="B521" s="330" t="s">
        <v>195</v>
      </c>
      <c r="C521" s="321">
        <v>6754.7612768982417</v>
      </c>
      <c r="D521" s="330" t="s">
        <v>195</v>
      </c>
      <c r="E521" s="330" t="s">
        <v>195</v>
      </c>
      <c r="F521" s="330" t="s">
        <v>195</v>
      </c>
      <c r="G521" s="330" t="s">
        <v>195</v>
      </c>
    </row>
    <row r="522" spans="1:7" x14ac:dyDescent="0.75">
      <c r="A522" s="371" t="s">
        <v>781</v>
      </c>
      <c r="B522" s="330" t="s">
        <v>195</v>
      </c>
      <c r="C522" s="321">
        <v>6510.3132861119175</v>
      </c>
      <c r="D522" s="330" t="s">
        <v>195</v>
      </c>
      <c r="E522" s="330" t="s">
        <v>195</v>
      </c>
      <c r="F522" s="330" t="s">
        <v>195</v>
      </c>
      <c r="G522" s="330" t="s">
        <v>195</v>
      </c>
    </row>
    <row r="523" spans="1:7" x14ac:dyDescent="0.75">
      <c r="A523" s="101" t="s">
        <v>782</v>
      </c>
      <c r="B523" s="330" t="s">
        <v>195</v>
      </c>
      <c r="C523" s="330" t="s">
        <v>195</v>
      </c>
      <c r="D523" s="330" t="s">
        <v>195</v>
      </c>
      <c r="E523" s="330" t="s">
        <v>195</v>
      </c>
      <c r="F523" s="330" t="s">
        <v>195</v>
      </c>
      <c r="G523" s="330" t="s">
        <v>195</v>
      </c>
    </row>
    <row r="524" spans="1:7" x14ac:dyDescent="0.75">
      <c r="A524" s="405" t="s">
        <v>783</v>
      </c>
      <c r="B524" s="330" t="s">
        <v>195</v>
      </c>
      <c r="C524" s="321" t="s">
        <v>195</v>
      </c>
      <c r="D524" s="330" t="s">
        <v>195</v>
      </c>
      <c r="E524" s="330" t="s">
        <v>195</v>
      </c>
      <c r="F524" s="330" t="s">
        <v>195</v>
      </c>
      <c r="G524" s="330" t="s">
        <v>195</v>
      </c>
    </row>
    <row r="525" spans="1:7" x14ac:dyDescent="0.75">
      <c r="A525" s="405" t="s">
        <v>784</v>
      </c>
      <c r="B525" s="330" t="s">
        <v>195</v>
      </c>
      <c r="C525" s="321" t="s">
        <v>195</v>
      </c>
      <c r="D525" s="330" t="s">
        <v>195</v>
      </c>
      <c r="E525" s="330" t="s">
        <v>195</v>
      </c>
      <c r="F525" s="330" t="s">
        <v>195</v>
      </c>
      <c r="G525" s="330" t="s">
        <v>195</v>
      </c>
    </row>
    <row r="526" spans="1:7" x14ac:dyDescent="0.75">
      <c r="A526" s="101" t="s">
        <v>785</v>
      </c>
      <c r="B526" s="330" t="s">
        <v>195</v>
      </c>
      <c r="C526" s="330" t="s">
        <v>195</v>
      </c>
      <c r="D526" s="330" t="s">
        <v>195</v>
      </c>
      <c r="E526" s="330" t="s">
        <v>195</v>
      </c>
      <c r="F526" s="330" t="s">
        <v>195</v>
      </c>
      <c r="G526" s="330" t="s">
        <v>195</v>
      </c>
    </row>
    <row r="527" spans="1:7" x14ac:dyDescent="0.75">
      <c r="A527" s="405" t="s">
        <v>786</v>
      </c>
      <c r="B527" s="330" t="s">
        <v>195</v>
      </c>
      <c r="C527" s="321" t="s">
        <v>195</v>
      </c>
      <c r="D527" s="330" t="s">
        <v>195</v>
      </c>
      <c r="E527" s="330" t="s">
        <v>195</v>
      </c>
      <c r="F527" s="330" t="s">
        <v>195</v>
      </c>
      <c r="G527" s="330" t="s">
        <v>195</v>
      </c>
    </row>
    <row r="528" spans="1:7" x14ac:dyDescent="0.75">
      <c r="A528" s="405" t="s">
        <v>787</v>
      </c>
      <c r="B528" s="330" t="s">
        <v>195</v>
      </c>
      <c r="C528" s="321" t="s">
        <v>195</v>
      </c>
      <c r="D528" s="330" t="s">
        <v>195</v>
      </c>
      <c r="E528" s="330" t="s">
        <v>195</v>
      </c>
      <c r="F528" s="330" t="s">
        <v>195</v>
      </c>
      <c r="G528" s="330" t="s">
        <v>195</v>
      </c>
    </row>
    <row r="529" spans="1:7" x14ac:dyDescent="0.75">
      <c r="A529" s="405" t="s">
        <v>788</v>
      </c>
      <c r="B529" s="330" t="s">
        <v>195</v>
      </c>
      <c r="C529" s="321" t="s">
        <v>195</v>
      </c>
      <c r="D529" s="330" t="s">
        <v>195</v>
      </c>
      <c r="E529" s="330" t="s">
        <v>195</v>
      </c>
      <c r="F529" s="330" t="s">
        <v>195</v>
      </c>
      <c r="G529" s="330" t="s">
        <v>195</v>
      </c>
    </row>
    <row r="530" spans="1:7" x14ac:dyDescent="0.75">
      <c r="A530" s="101" t="s">
        <v>789</v>
      </c>
      <c r="B530" s="330" t="s">
        <v>195</v>
      </c>
      <c r="C530" s="330" t="s">
        <v>195</v>
      </c>
      <c r="D530" s="330" t="s">
        <v>195</v>
      </c>
      <c r="E530" s="330" t="s">
        <v>195</v>
      </c>
      <c r="F530" s="330" t="s">
        <v>195</v>
      </c>
      <c r="G530" s="330" t="s">
        <v>195</v>
      </c>
    </row>
    <row r="531" spans="1:7" x14ac:dyDescent="0.75">
      <c r="A531" s="405" t="s">
        <v>790</v>
      </c>
      <c r="B531" s="330" t="s">
        <v>195</v>
      </c>
      <c r="C531" s="321">
        <v>6510.3132861119175</v>
      </c>
      <c r="D531" s="330" t="s">
        <v>195</v>
      </c>
      <c r="E531" s="330" t="s">
        <v>195</v>
      </c>
      <c r="F531" s="330" t="s">
        <v>195</v>
      </c>
      <c r="G531" s="330" t="s">
        <v>195</v>
      </c>
    </row>
    <row r="532" spans="1:7" x14ac:dyDescent="0.75">
      <c r="A532" s="406" t="s">
        <v>793</v>
      </c>
      <c r="B532" s="330" t="s">
        <v>195</v>
      </c>
      <c r="C532" s="321">
        <v>473.19623090020355</v>
      </c>
      <c r="D532" s="330"/>
      <c r="E532" s="330" t="s">
        <v>195</v>
      </c>
      <c r="F532" s="330" t="s">
        <v>195</v>
      </c>
      <c r="G532" s="330"/>
    </row>
    <row r="533" spans="1:7" x14ac:dyDescent="0.75">
      <c r="A533" s="406" t="s">
        <v>794</v>
      </c>
      <c r="B533" s="330" t="s">
        <v>195</v>
      </c>
      <c r="C533" s="321">
        <v>299.39799460361405</v>
      </c>
      <c r="D533" s="330"/>
      <c r="E533" s="330" t="s">
        <v>195</v>
      </c>
      <c r="F533" s="330" t="s">
        <v>195</v>
      </c>
      <c r="G533" s="330"/>
    </row>
    <row r="534" spans="1:7" x14ac:dyDescent="0.75">
      <c r="A534" s="406" t="s">
        <v>795</v>
      </c>
      <c r="B534" s="330" t="s">
        <v>195</v>
      </c>
      <c r="C534" s="321">
        <v>3056.1321125619293</v>
      </c>
      <c r="D534" s="330"/>
      <c r="E534" s="330" t="s">
        <v>195</v>
      </c>
      <c r="F534" s="330" t="s">
        <v>195</v>
      </c>
      <c r="G534" s="330"/>
    </row>
    <row r="535" spans="1:7" x14ac:dyDescent="0.75">
      <c r="A535" s="406" t="s">
        <v>796</v>
      </c>
      <c r="B535" s="330" t="s">
        <v>195</v>
      </c>
      <c r="C535" s="321">
        <v>251.93525163617798</v>
      </c>
      <c r="D535" s="330"/>
      <c r="E535" s="330" t="s">
        <v>195</v>
      </c>
      <c r="F535" s="330" t="s">
        <v>195</v>
      </c>
      <c r="G535" s="330"/>
    </row>
    <row r="536" spans="1:7" x14ac:dyDescent="0.75">
      <c r="A536" s="406" t="s">
        <v>797</v>
      </c>
      <c r="B536" s="330" t="s">
        <v>195</v>
      </c>
      <c r="C536" s="321">
        <v>297.36246326322032</v>
      </c>
      <c r="D536" s="330"/>
      <c r="E536" s="330" t="s">
        <v>195</v>
      </c>
      <c r="F536" s="330" t="s">
        <v>195</v>
      </c>
      <c r="G536" s="330"/>
    </row>
    <row r="537" spans="1:7" x14ac:dyDescent="0.75">
      <c r="A537" s="406" t="s">
        <v>798</v>
      </c>
      <c r="B537" s="330" t="s">
        <v>195</v>
      </c>
      <c r="C537" s="321">
        <v>309.95636595734669</v>
      </c>
      <c r="D537" s="330"/>
      <c r="E537" s="330" t="s">
        <v>195</v>
      </c>
      <c r="F537" s="330" t="s">
        <v>195</v>
      </c>
      <c r="G537" s="330"/>
    </row>
    <row r="538" spans="1:7" x14ac:dyDescent="0.75">
      <c r="A538" s="406" t="s">
        <v>799</v>
      </c>
      <c r="B538" s="330" t="s">
        <v>195</v>
      </c>
      <c r="C538" s="321">
        <v>178.40438707912745</v>
      </c>
      <c r="D538" s="330"/>
      <c r="E538" s="330" t="s">
        <v>195</v>
      </c>
      <c r="F538" s="330" t="s">
        <v>195</v>
      </c>
      <c r="G538" s="330"/>
    </row>
    <row r="539" spans="1:7" x14ac:dyDescent="0.75">
      <c r="A539" s="406" t="s">
        <v>800</v>
      </c>
      <c r="B539" s="330" t="s">
        <v>195</v>
      </c>
      <c r="C539" s="321">
        <v>214.11005793654462</v>
      </c>
      <c r="D539" s="330"/>
      <c r="E539" s="330" t="s">
        <v>195</v>
      </c>
      <c r="F539" s="330" t="s">
        <v>195</v>
      </c>
      <c r="G539" s="330"/>
    </row>
    <row r="540" spans="1:7" x14ac:dyDescent="0.75">
      <c r="A540" s="406" t="s">
        <v>801</v>
      </c>
      <c r="B540" s="330" t="s">
        <v>195</v>
      </c>
      <c r="C540" s="321">
        <v>1196.7876680440343</v>
      </c>
      <c r="D540" s="330"/>
      <c r="E540" s="330" t="s">
        <v>195</v>
      </c>
      <c r="F540" s="330" t="s">
        <v>195</v>
      </c>
      <c r="G540" s="330"/>
    </row>
    <row r="541" spans="1:7" x14ac:dyDescent="0.75">
      <c r="A541" s="406" t="s">
        <v>3345</v>
      </c>
      <c r="B541" s="330" t="s">
        <v>195</v>
      </c>
      <c r="C541" s="321">
        <v>178.70274178817721</v>
      </c>
      <c r="D541" s="330"/>
      <c r="E541" s="330" t="s">
        <v>195</v>
      </c>
      <c r="F541" s="330" t="s">
        <v>195</v>
      </c>
      <c r="G541" s="330"/>
    </row>
    <row r="542" spans="1:7" x14ac:dyDescent="0.75">
      <c r="A542" s="406" t="s">
        <v>3346</v>
      </c>
      <c r="B542" s="330" t="s">
        <v>195</v>
      </c>
      <c r="C542" s="321">
        <v>54.328012341541672</v>
      </c>
      <c r="D542" s="330"/>
      <c r="E542" s="330" t="s">
        <v>195</v>
      </c>
      <c r="F542" s="330" t="s">
        <v>195</v>
      </c>
      <c r="G542" s="330"/>
    </row>
    <row r="543" spans="1:7" x14ac:dyDescent="0.75">
      <c r="A543" s="371" t="s">
        <v>802</v>
      </c>
      <c r="B543" s="330" t="s">
        <v>195</v>
      </c>
      <c r="C543" s="321">
        <v>49.08</v>
      </c>
      <c r="D543" s="330" t="s">
        <v>195</v>
      </c>
      <c r="E543" s="330" t="s">
        <v>195</v>
      </c>
      <c r="F543" s="330" t="s">
        <v>195</v>
      </c>
      <c r="G543" s="330" t="s">
        <v>195</v>
      </c>
    </row>
    <row r="544" spans="1:7" x14ac:dyDescent="0.75">
      <c r="A544" s="371" t="s">
        <v>803</v>
      </c>
      <c r="B544" s="330" t="s">
        <v>195</v>
      </c>
      <c r="C544" s="321">
        <v>91.609200000000001</v>
      </c>
      <c r="D544" s="330" t="s">
        <v>195</v>
      </c>
      <c r="E544" s="330" t="s">
        <v>195</v>
      </c>
      <c r="F544" s="330" t="s">
        <v>195</v>
      </c>
      <c r="G544" s="330" t="s">
        <v>195</v>
      </c>
    </row>
    <row r="545" spans="1:7" x14ac:dyDescent="0.75">
      <c r="A545" s="371" t="s">
        <v>804</v>
      </c>
      <c r="B545" s="330" t="s">
        <v>195</v>
      </c>
      <c r="C545" s="321">
        <v>103.75879078632427</v>
      </c>
      <c r="D545" s="330" t="s">
        <v>195</v>
      </c>
      <c r="E545" s="330" t="s">
        <v>195</v>
      </c>
      <c r="F545" s="330" t="s">
        <v>195</v>
      </c>
      <c r="G545" s="330" t="s">
        <v>195</v>
      </c>
    </row>
    <row r="546" spans="1:7" x14ac:dyDescent="0.75">
      <c r="A546" s="407" t="s">
        <v>805</v>
      </c>
      <c r="B546" s="330" t="s">
        <v>195</v>
      </c>
      <c r="C546" s="321" t="s">
        <v>544</v>
      </c>
      <c r="D546" s="330"/>
      <c r="E546" s="330" t="s">
        <v>195</v>
      </c>
      <c r="F546" s="330" t="s">
        <v>195</v>
      </c>
      <c r="G546" s="330"/>
    </row>
    <row r="547" spans="1:7" x14ac:dyDescent="0.75">
      <c r="A547" s="407" t="s">
        <v>806</v>
      </c>
      <c r="B547" s="330" t="s">
        <v>195</v>
      </c>
      <c r="C547" s="321">
        <v>14.482519</v>
      </c>
      <c r="D547" s="330"/>
      <c r="E547" s="330" t="s">
        <v>195</v>
      </c>
      <c r="F547" s="330" t="s">
        <v>195</v>
      </c>
      <c r="G547" s="330"/>
    </row>
    <row r="548" spans="1:7" x14ac:dyDescent="0.75">
      <c r="A548" s="407" t="s">
        <v>807</v>
      </c>
      <c r="B548" s="330" t="s">
        <v>195</v>
      </c>
      <c r="C548" s="321">
        <v>69.750133199999993</v>
      </c>
      <c r="D548" s="330"/>
      <c r="E548" s="330" t="s">
        <v>195</v>
      </c>
      <c r="F548" s="330" t="s">
        <v>195</v>
      </c>
      <c r="G548" s="330"/>
    </row>
    <row r="549" spans="1:7" x14ac:dyDescent="0.75">
      <c r="A549" s="407" t="s">
        <v>808</v>
      </c>
      <c r="B549" s="330" t="s">
        <v>195</v>
      </c>
      <c r="C549" s="321">
        <v>2.1242679999999998</v>
      </c>
      <c r="D549" s="330"/>
      <c r="E549" s="330" t="s">
        <v>195</v>
      </c>
      <c r="F549" s="330" t="s">
        <v>195</v>
      </c>
      <c r="G549" s="330"/>
    </row>
    <row r="550" spans="1:7" x14ac:dyDescent="0.75">
      <c r="A550" s="407" t="s">
        <v>809</v>
      </c>
      <c r="B550" s="330" t="s">
        <v>195</v>
      </c>
      <c r="C550" s="321" t="s">
        <v>544</v>
      </c>
      <c r="D550" s="330"/>
      <c r="E550" s="330" t="s">
        <v>195</v>
      </c>
      <c r="F550" s="330" t="s">
        <v>195</v>
      </c>
      <c r="G550" s="330"/>
    </row>
    <row r="551" spans="1:7" x14ac:dyDescent="0.75">
      <c r="A551" s="102" t="s">
        <v>810</v>
      </c>
      <c r="B551" s="330" t="s">
        <v>195</v>
      </c>
      <c r="C551" s="321">
        <v>17.401870586324279</v>
      </c>
      <c r="D551" s="330" t="s">
        <v>195</v>
      </c>
      <c r="E551" s="330" t="s">
        <v>195</v>
      </c>
      <c r="F551" s="330" t="s">
        <v>195</v>
      </c>
      <c r="G551" s="330" t="s">
        <v>195</v>
      </c>
    </row>
    <row r="552" spans="1:7" x14ac:dyDescent="0.75">
      <c r="A552" s="408" t="s">
        <v>811</v>
      </c>
      <c r="B552" s="330" t="s">
        <v>195</v>
      </c>
      <c r="C552" s="321">
        <v>17.401870586324279</v>
      </c>
      <c r="D552" s="330"/>
      <c r="E552" s="330" t="s">
        <v>195</v>
      </c>
      <c r="F552" s="330" t="s">
        <v>195</v>
      </c>
      <c r="G552" s="330"/>
    </row>
    <row r="553" spans="1:7" x14ac:dyDescent="0.75">
      <c r="A553" s="378" t="s">
        <v>812</v>
      </c>
      <c r="B553" s="330" t="s">
        <v>195</v>
      </c>
      <c r="C553" s="321">
        <v>2062.213969441369</v>
      </c>
      <c r="D553" s="321">
        <v>54.911513816245709</v>
      </c>
      <c r="E553" s="330" t="s">
        <v>195</v>
      </c>
      <c r="F553" s="330" t="s">
        <v>195</v>
      </c>
      <c r="G553" s="321" t="s">
        <v>517</v>
      </c>
    </row>
    <row r="554" spans="1:7" x14ac:dyDescent="0.75">
      <c r="A554" s="373" t="s">
        <v>813</v>
      </c>
      <c r="B554" s="330" t="s">
        <v>195</v>
      </c>
      <c r="C554" s="321">
        <v>1103.3068171277257</v>
      </c>
      <c r="D554" s="321">
        <v>42.371474794155858</v>
      </c>
      <c r="E554" s="330" t="s">
        <v>195</v>
      </c>
      <c r="F554" s="330" t="s">
        <v>195</v>
      </c>
      <c r="G554" s="321" t="s">
        <v>517</v>
      </c>
    </row>
    <row r="555" spans="1:7" x14ac:dyDescent="0.75">
      <c r="A555" s="101" t="s">
        <v>782</v>
      </c>
      <c r="B555" s="330" t="s">
        <v>195</v>
      </c>
      <c r="C555" s="330" t="s">
        <v>195</v>
      </c>
      <c r="D555" s="330" t="s">
        <v>195</v>
      </c>
      <c r="E555" s="330" t="s">
        <v>195</v>
      </c>
      <c r="F555" s="330" t="s">
        <v>195</v>
      </c>
      <c r="G555" s="330" t="s">
        <v>195</v>
      </c>
    </row>
    <row r="556" spans="1:7" x14ac:dyDescent="0.75">
      <c r="A556" s="405" t="s">
        <v>783</v>
      </c>
      <c r="B556" s="330" t="s">
        <v>195</v>
      </c>
      <c r="C556" s="321" t="s">
        <v>195</v>
      </c>
      <c r="D556" s="321" t="s">
        <v>195</v>
      </c>
      <c r="E556" s="330" t="s">
        <v>195</v>
      </c>
      <c r="F556" s="330" t="s">
        <v>195</v>
      </c>
      <c r="G556" s="325" t="s">
        <v>195</v>
      </c>
    </row>
    <row r="557" spans="1:7" x14ac:dyDescent="0.75">
      <c r="A557" s="405" t="s">
        <v>784</v>
      </c>
      <c r="B557" s="330" t="s">
        <v>195</v>
      </c>
      <c r="C557" s="321" t="s">
        <v>195</v>
      </c>
      <c r="D557" s="321" t="s">
        <v>195</v>
      </c>
      <c r="E557" s="330" t="s">
        <v>195</v>
      </c>
      <c r="F557" s="330" t="s">
        <v>195</v>
      </c>
      <c r="G557" s="325" t="s">
        <v>195</v>
      </c>
    </row>
    <row r="558" spans="1:7" x14ac:dyDescent="0.75">
      <c r="A558" s="101" t="s">
        <v>785</v>
      </c>
      <c r="B558" s="330" t="s">
        <v>195</v>
      </c>
      <c r="C558" s="330" t="s">
        <v>195</v>
      </c>
      <c r="D558" s="330" t="s">
        <v>195</v>
      </c>
      <c r="E558" s="330" t="s">
        <v>195</v>
      </c>
      <c r="F558" s="330" t="s">
        <v>195</v>
      </c>
      <c r="G558" s="330" t="s">
        <v>195</v>
      </c>
    </row>
    <row r="559" spans="1:7" x14ac:dyDescent="0.75">
      <c r="A559" s="405" t="s">
        <v>786</v>
      </c>
      <c r="B559" s="330" t="s">
        <v>195</v>
      </c>
      <c r="C559" s="321" t="s">
        <v>195</v>
      </c>
      <c r="D559" s="321" t="s">
        <v>195</v>
      </c>
      <c r="E559" s="330" t="s">
        <v>195</v>
      </c>
      <c r="F559" s="330" t="s">
        <v>195</v>
      </c>
      <c r="G559" s="325" t="s">
        <v>195</v>
      </c>
    </row>
    <row r="560" spans="1:7" x14ac:dyDescent="0.75">
      <c r="A560" s="405" t="s">
        <v>787</v>
      </c>
      <c r="B560" s="330" t="s">
        <v>195</v>
      </c>
      <c r="C560" s="321" t="s">
        <v>195</v>
      </c>
      <c r="D560" s="321" t="s">
        <v>195</v>
      </c>
      <c r="E560" s="330" t="s">
        <v>195</v>
      </c>
      <c r="F560" s="330" t="s">
        <v>195</v>
      </c>
      <c r="G560" s="325" t="s">
        <v>195</v>
      </c>
    </row>
    <row r="561" spans="1:7" x14ac:dyDescent="0.75">
      <c r="A561" s="405" t="s">
        <v>788</v>
      </c>
      <c r="B561" s="330" t="s">
        <v>195</v>
      </c>
      <c r="C561" s="321" t="s">
        <v>195</v>
      </c>
      <c r="D561" s="321" t="s">
        <v>195</v>
      </c>
      <c r="E561" s="330" t="s">
        <v>195</v>
      </c>
      <c r="F561" s="330" t="s">
        <v>195</v>
      </c>
      <c r="G561" s="325" t="s">
        <v>195</v>
      </c>
    </row>
    <row r="562" spans="1:7" x14ac:dyDescent="0.75">
      <c r="A562" s="101" t="s">
        <v>789</v>
      </c>
      <c r="B562" s="330" t="s">
        <v>195</v>
      </c>
      <c r="C562" s="330" t="s">
        <v>195</v>
      </c>
      <c r="D562" s="330" t="s">
        <v>195</v>
      </c>
      <c r="E562" s="330" t="s">
        <v>195</v>
      </c>
      <c r="F562" s="330" t="s">
        <v>195</v>
      </c>
      <c r="G562" s="330" t="s">
        <v>195</v>
      </c>
    </row>
    <row r="563" spans="1:7" x14ac:dyDescent="0.75">
      <c r="A563" s="405" t="s">
        <v>814</v>
      </c>
      <c r="B563" s="330" t="s">
        <v>195</v>
      </c>
      <c r="C563" s="321">
        <v>1103.3068171277257</v>
      </c>
      <c r="D563" s="321">
        <v>42.371474794155858</v>
      </c>
      <c r="E563" s="330" t="s">
        <v>195</v>
      </c>
      <c r="F563" s="330" t="s">
        <v>195</v>
      </c>
      <c r="G563" s="325" t="s">
        <v>517</v>
      </c>
    </row>
    <row r="564" spans="1:7" x14ac:dyDescent="0.75">
      <c r="A564" s="406" t="s">
        <v>791</v>
      </c>
      <c r="B564" s="330" t="s">
        <v>195</v>
      </c>
      <c r="C564" s="321" t="s">
        <v>519</v>
      </c>
      <c r="D564" s="321" t="s">
        <v>519</v>
      </c>
      <c r="E564" s="330" t="s">
        <v>195</v>
      </c>
      <c r="F564" s="330" t="s">
        <v>195</v>
      </c>
      <c r="G564" s="325" t="s">
        <v>517</v>
      </c>
    </row>
    <row r="565" spans="1:7" x14ac:dyDescent="0.75">
      <c r="A565" s="406" t="s">
        <v>792</v>
      </c>
      <c r="B565" s="330" t="s">
        <v>195</v>
      </c>
      <c r="C565" s="321" t="s">
        <v>519</v>
      </c>
      <c r="D565" s="321" t="s">
        <v>519</v>
      </c>
      <c r="E565" s="330" t="s">
        <v>195</v>
      </c>
      <c r="F565" s="330" t="s">
        <v>195</v>
      </c>
      <c r="G565" s="325" t="s">
        <v>517</v>
      </c>
    </row>
    <row r="566" spans="1:7" x14ac:dyDescent="0.75">
      <c r="A566" s="406" t="s">
        <v>793</v>
      </c>
      <c r="B566" s="330" t="s">
        <v>195</v>
      </c>
      <c r="C566" s="321">
        <v>10.4339141813269</v>
      </c>
      <c r="D566" s="321" t="s">
        <v>519</v>
      </c>
      <c r="E566" s="330" t="s">
        <v>195</v>
      </c>
      <c r="F566" s="330" t="s">
        <v>195</v>
      </c>
      <c r="G566" s="325" t="s">
        <v>517</v>
      </c>
    </row>
    <row r="567" spans="1:7" x14ac:dyDescent="0.75">
      <c r="A567" s="406" t="s">
        <v>794</v>
      </c>
      <c r="B567" s="330" t="s">
        <v>195</v>
      </c>
      <c r="C567" s="321">
        <v>6.8670103189230298</v>
      </c>
      <c r="D567" s="321" t="s">
        <v>519</v>
      </c>
      <c r="E567" s="330" t="s">
        <v>195</v>
      </c>
      <c r="F567" s="330" t="s">
        <v>195</v>
      </c>
      <c r="G567" s="325" t="s">
        <v>517</v>
      </c>
    </row>
    <row r="568" spans="1:7" x14ac:dyDescent="0.75">
      <c r="A568" s="406" t="s">
        <v>795</v>
      </c>
      <c r="B568" s="330" t="s">
        <v>195</v>
      </c>
      <c r="C568" s="321">
        <v>73.263053002758994</v>
      </c>
      <c r="D568" s="321" t="s">
        <v>519</v>
      </c>
      <c r="E568" s="330" t="s">
        <v>195</v>
      </c>
      <c r="F568" s="330" t="s">
        <v>195</v>
      </c>
      <c r="G568" s="325" t="s">
        <v>517</v>
      </c>
    </row>
    <row r="569" spans="1:7" x14ac:dyDescent="0.75">
      <c r="A569" s="406" t="s">
        <v>796</v>
      </c>
      <c r="B569" s="330" t="s">
        <v>195</v>
      </c>
      <c r="C569" s="321">
        <v>6.6603451261630804</v>
      </c>
      <c r="D569" s="321">
        <v>7.8425112598720803</v>
      </c>
      <c r="E569" s="330" t="s">
        <v>195</v>
      </c>
      <c r="F569" s="330" t="s">
        <v>195</v>
      </c>
      <c r="G569" s="325" t="s">
        <v>517</v>
      </c>
    </row>
    <row r="570" spans="1:7" x14ac:dyDescent="0.75">
      <c r="A570" s="406" t="s">
        <v>797</v>
      </c>
      <c r="B570" s="330" t="s">
        <v>195</v>
      </c>
      <c r="C570" s="321">
        <v>6.2083685766828101</v>
      </c>
      <c r="D570" s="321" t="s">
        <v>519</v>
      </c>
      <c r="E570" s="330" t="s">
        <v>195</v>
      </c>
      <c r="F570" s="330" t="s">
        <v>195</v>
      </c>
      <c r="G570" s="325" t="s">
        <v>517</v>
      </c>
    </row>
    <row r="571" spans="1:7" x14ac:dyDescent="0.75">
      <c r="A571" s="406" t="s">
        <v>798</v>
      </c>
      <c r="B571" s="330" t="s">
        <v>195</v>
      </c>
      <c r="C571" s="321">
        <v>15.278275422757799</v>
      </c>
      <c r="D571" s="321">
        <v>15.52463493848148</v>
      </c>
      <c r="E571" s="330" t="s">
        <v>195</v>
      </c>
      <c r="F571" s="330" t="s">
        <v>195</v>
      </c>
      <c r="G571" s="325" t="s">
        <v>517</v>
      </c>
    </row>
    <row r="572" spans="1:7" x14ac:dyDescent="0.75">
      <c r="A572" s="406" t="s">
        <v>799</v>
      </c>
      <c r="B572" s="330" t="s">
        <v>195</v>
      </c>
      <c r="C572" s="321">
        <v>8.8016924452317795</v>
      </c>
      <c r="D572" s="321">
        <v>8.48939568274767</v>
      </c>
      <c r="E572" s="330" t="s">
        <v>195</v>
      </c>
      <c r="F572" s="330" t="s">
        <v>195</v>
      </c>
      <c r="G572" s="325" t="s">
        <v>517</v>
      </c>
    </row>
    <row r="573" spans="1:7" x14ac:dyDescent="0.75">
      <c r="A573" s="406" t="s">
        <v>800</v>
      </c>
      <c r="B573" s="330" t="s">
        <v>195</v>
      </c>
      <c r="C573" s="321">
        <v>5.1525731574840696</v>
      </c>
      <c r="D573" s="321" t="s">
        <v>519</v>
      </c>
      <c r="E573" s="330" t="s">
        <v>195</v>
      </c>
      <c r="F573" s="330" t="s">
        <v>195</v>
      </c>
      <c r="G573" s="325" t="s">
        <v>517</v>
      </c>
    </row>
    <row r="574" spans="1:7" x14ac:dyDescent="0.75">
      <c r="A574" s="406" t="s">
        <v>801</v>
      </c>
      <c r="B574" s="330" t="s">
        <v>195</v>
      </c>
      <c r="C574" s="321">
        <v>961.657313045705</v>
      </c>
      <c r="D574" s="321">
        <v>10.514932913054629</v>
      </c>
      <c r="E574" s="330" t="s">
        <v>195</v>
      </c>
      <c r="F574" s="330" t="s">
        <v>195</v>
      </c>
      <c r="G574" s="325" t="s">
        <v>517</v>
      </c>
    </row>
    <row r="575" spans="1:7" x14ac:dyDescent="0.75">
      <c r="A575" s="406" t="s">
        <v>3345</v>
      </c>
      <c r="B575" s="330" t="s">
        <v>195</v>
      </c>
      <c r="C575" s="321">
        <v>7.2448214116877399</v>
      </c>
      <c r="D575" s="321" t="s">
        <v>519</v>
      </c>
      <c r="E575" s="330" t="s">
        <v>195</v>
      </c>
      <c r="F575" s="330" t="s">
        <v>195</v>
      </c>
      <c r="G575" s="325" t="s">
        <v>517</v>
      </c>
    </row>
    <row r="576" spans="1:7" x14ac:dyDescent="0.75">
      <c r="A576" s="406" t="s">
        <v>3346</v>
      </c>
      <c r="B576" s="330" t="s">
        <v>195</v>
      </c>
      <c r="C576" s="321">
        <v>1.7394504390044301</v>
      </c>
      <c r="D576" s="321" t="s">
        <v>519</v>
      </c>
      <c r="E576" s="330" t="s">
        <v>195</v>
      </c>
      <c r="F576" s="330" t="s">
        <v>195</v>
      </c>
      <c r="G576" s="325" t="s">
        <v>517</v>
      </c>
    </row>
    <row r="577" spans="1:7" x14ac:dyDescent="0.75">
      <c r="A577" s="371" t="s">
        <v>802</v>
      </c>
      <c r="B577" s="330" t="s">
        <v>195</v>
      </c>
      <c r="C577" s="321">
        <v>3.47664809845039</v>
      </c>
      <c r="D577" s="321">
        <v>1.15882913799309</v>
      </c>
      <c r="E577" s="330" t="s">
        <v>195</v>
      </c>
      <c r="F577" s="330" t="s">
        <v>195</v>
      </c>
      <c r="G577" s="325" t="s">
        <v>517</v>
      </c>
    </row>
    <row r="578" spans="1:7" x14ac:dyDescent="0.75">
      <c r="A578" s="371" t="s">
        <v>803</v>
      </c>
      <c r="B578" s="330" t="s">
        <v>195</v>
      </c>
      <c r="C578" s="321">
        <v>812.30140082016101</v>
      </c>
      <c r="D578" s="321">
        <v>5.4580785736261301</v>
      </c>
      <c r="E578" s="330" t="s">
        <v>195</v>
      </c>
      <c r="F578" s="330" t="s">
        <v>195</v>
      </c>
      <c r="G578" s="325" t="s">
        <v>517</v>
      </c>
    </row>
    <row r="579" spans="1:7" x14ac:dyDescent="0.75">
      <c r="A579" s="371" t="s">
        <v>804</v>
      </c>
      <c r="B579" s="330" t="s">
        <v>195</v>
      </c>
      <c r="C579" s="321">
        <v>143.12910339503199</v>
      </c>
      <c r="D579" s="321">
        <v>5.9231313104706302</v>
      </c>
      <c r="E579" s="330" t="s">
        <v>195</v>
      </c>
      <c r="F579" s="330" t="s">
        <v>195</v>
      </c>
      <c r="G579" s="321" t="s">
        <v>517</v>
      </c>
    </row>
    <row r="580" spans="1:7" x14ac:dyDescent="0.75">
      <c r="A580" s="407" t="s">
        <v>805</v>
      </c>
      <c r="B580" s="330" t="s">
        <v>195</v>
      </c>
      <c r="C580" s="321" t="s">
        <v>544</v>
      </c>
      <c r="D580" s="321" t="s">
        <v>544</v>
      </c>
      <c r="E580" s="330" t="s">
        <v>195</v>
      </c>
      <c r="F580" s="330" t="s">
        <v>195</v>
      </c>
      <c r="G580" s="325" t="s">
        <v>517</v>
      </c>
    </row>
    <row r="581" spans="1:7" x14ac:dyDescent="0.75">
      <c r="A581" s="407" t="s">
        <v>806</v>
      </c>
      <c r="B581" s="330" t="s">
        <v>195</v>
      </c>
      <c r="C581" s="321">
        <v>0.97110900520321997</v>
      </c>
      <c r="D581" s="321">
        <v>8.605344306328E-2</v>
      </c>
      <c r="E581" s="330" t="s">
        <v>195</v>
      </c>
      <c r="F581" s="330" t="s">
        <v>195</v>
      </c>
      <c r="G581" s="325" t="s">
        <v>517</v>
      </c>
    </row>
    <row r="582" spans="1:7" x14ac:dyDescent="0.75">
      <c r="A582" s="407" t="s">
        <v>807</v>
      </c>
      <c r="B582" s="330" t="s">
        <v>195</v>
      </c>
      <c r="C582" s="321">
        <v>12.102255140157601</v>
      </c>
      <c r="D582" s="321">
        <v>0.46691353425823001</v>
      </c>
      <c r="E582" s="330" t="s">
        <v>195</v>
      </c>
      <c r="F582" s="330" t="s">
        <v>195</v>
      </c>
      <c r="G582" s="325" t="s">
        <v>517</v>
      </c>
    </row>
    <row r="583" spans="1:7" x14ac:dyDescent="0.75">
      <c r="A583" s="407" t="s">
        <v>808</v>
      </c>
      <c r="B583" s="330" t="s">
        <v>195</v>
      </c>
      <c r="C583" s="321">
        <v>0.20352704247281</v>
      </c>
      <c r="D583" s="321">
        <v>8.4830813865599992E-3</v>
      </c>
      <c r="E583" s="330" t="s">
        <v>195</v>
      </c>
      <c r="F583" s="330" t="s">
        <v>195</v>
      </c>
      <c r="G583" s="325" t="s">
        <v>517</v>
      </c>
    </row>
    <row r="584" spans="1:7" x14ac:dyDescent="0.75">
      <c r="A584" s="407" t="s">
        <v>809</v>
      </c>
      <c r="B584" s="330" t="s">
        <v>195</v>
      </c>
      <c r="C584" s="321">
        <v>129.43079884371301</v>
      </c>
      <c r="D584" s="321">
        <v>5.3616812517625601</v>
      </c>
      <c r="E584" s="330" t="s">
        <v>195</v>
      </c>
      <c r="F584" s="330" t="s">
        <v>195</v>
      </c>
      <c r="G584" s="325" t="s">
        <v>517</v>
      </c>
    </row>
    <row r="585" spans="1:7" x14ac:dyDescent="0.75">
      <c r="A585" s="102" t="s">
        <v>810</v>
      </c>
      <c r="B585" s="330" t="s">
        <v>195</v>
      </c>
      <c r="C585" s="321">
        <v>0.42141336348535002</v>
      </c>
      <c r="D585" s="321" t="s">
        <v>519</v>
      </c>
      <c r="E585" s="330" t="s">
        <v>195</v>
      </c>
      <c r="F585" s="330" t="s">
        <v>195</v>
      </c>
      <c r="G585" s="321" t="s">
        <v>517</v>
      </c>
    </row>
    <row r="586" spans="1:7" x14ac:dyDescent="0.75">
      <c r="A586" s="408" t="s">
        <v>811</v>
      </c>
      <c r="B586" s="330" t="s">
        <v>195</v>
      </c>
      <c r="C586" s="321">
        <v>0.42141336348535002</v>
      </c>
      <c r="D586" s="321" t="s">
        <v>519</v>
      </c>
      <c r="E586" s="330" t="s">
        <v>195</v>
      </c>
      <c r="F586" s="330" t="s">
        <v>195</v>
      </c>
      <c r="G586" s="325" t="s">
        <v>517</v>
      </c>
    </row>
    <row r="587" spans="1:7" ht="15.5" thickBot="1" x14ac:dyDescent="0.9">
      <c r="A587" s="371" t="s">
        <v>815</v>
      </c>
      <c r="B587" s="330" t="s">
        <v>195</v>
      </c>
      <c r="C587" s="330" t="s">
        <v>195</v>
      </c>
      <c r="D587" s="321" t="s">
        <v>519</v>
      </c>
      <c r="E587" s="330" t="s">
        <v>195</v>
      </c>
      <c r="F587" s="330" t="s">
        <v>195</v>
      </c>
      <c r="G587" s="330" t="s">
        <v>195</v>
      </c>
    </row>
    <row r="588" spans="1:7" s="409" customFormat="1" ht="12.75" customHeight="1" thickTop="1" x14ac:dyDescent="0.6">
      <c r="A588" s="103" t="s">
        <v>816</v>
      </c>
      <c r="B588" s="330" t="s">
        <v>195</v>
      </c>
      <c r="C588" s="321">
        <v>719.88457694084161</v>
      </c>
      <c r="D588" s="330" t="s">
        <v>195</v>
      </c>
      <c r="E588" s="330" t="s">
        <v>195</v>
      </c>
      <c r="F588" s="330" t="s">
        <v>195</v>
      </c>
      <c r="G588" s="321" t="s">
        <v>517</v>
      </c>
    </row>
    <row r="589" spans="1:7" s="409" customFormat="1" ht="12.75" customHeight="1" x14ac:dyDescent="0.6">
      <c r="A589" s="104" t="s">
        <v>817</v>
      </c>
      <c r="B589" s="330" t="s">
        <v>195</v>
      </c>
      <c r="C589" s="325" t="s">
        <v>517</v>
      </c>
      <c r="D589" s="321">
        <v>1050.4987232257683</v>
      </c>
      <c r="E589" s="325" t="s">
        <v>517</v>
      </c>
      <c r="F589" s="325" t="s">
        <v>517</v>
      </c>
      <c r="G589" s="325" t="s">
        <v>517</v>
      </c>
    </row>
    <row r="590" spans="1:7" s="409" customFormat="1" ht="12.75" customHeight="1" x14ac:dyDescent="0.6">
      <c r="A590" s="104" t="s">
        <v>818</v>
      </c>
      <c r="B590" s="330" t="s">
        <v>195</v>
      </c>
      <c r="C590" s="321" t="s">
        <v>519</v>
      </c>
      <c r="D590" s="321" t="s">
        <v>519</v>
      </c>
      <c r="E590" s="325" t="s">
        <v>519</v>
      </c>
      <c r="F590" s="325" t="s">
        <v>519</v>
      </c>
      <c r="G590" s="325" t="s">
        <v>517</v>
      </c>
    </row>
    <row r="591" spans="1:7" s="409" customFormat="1" ht="12.75" customHeight="1" x14ac:dyDescent="0.6">
      <c r="A591" s="104" t="s">
        <v>819</v>
      </c>
      <c r="B591" s="330" t="s">
        <v>195</v>
      </c>
      <c r="C591" s="321">
        <v>15.75656595933634</v>
      </c>
      <c r="D591" s="321">
        <v>0.58016238136954001</v>
      </c>
      <c r="E591" s="325">
        <v>13.575054185759781</v>
      </c>
      <c r="F591" s="325">
        <v>331.92264776727751</v>
      </c>
      <c r="G591" s="325" t="s">
        <v>517</v>
      </c>
    </row>
    <row r="592" spans="1:7" s="409" customFormat="1" ht="14.25" customHeight="1" x14ac:dyDescent="0.6">
      <c r="A592" s="378" t="s">
        <v>820</v>
      </c>
      <c r="B592" s="321">
        <v>4349.248664685867</v>
      </c>
      <c r="C592" s="330" t="s">
        <v>195</v>
      </c>
      <c r="D592" s="330" t="s">
        <v>195</v>
      </c>
      <c r="E592" s="330" t="s">
        <v>195</v>
      </c>
      <c r="F592" s="330" t="s">
        <v>195</v>
      </c>
      <c r="G592" s="330" t="s">
        <v>195</v>
      </c>
    </row>
    <row r="593" spans="1:7" s="409" customFormat="1" ht="12" customHeight="1" x14ac:dyDescent="0.6">
      <c r="A593" s="378" t="s">
        <v>821</v>
      </c>
      <c r="B593" s="321">
        <v>3149.7141100000003</v>
      </c>
      <c r="C593" s="330" t="s">
        <v>195</v>
      </c>
      <c r="D593" s="330" t="s">
        <v>195</v>
      </c>
      <c r="E593" s="330" t="s">
        <v>195</v>
      </c>
      <c r="F593" s="330" t="s">
        <v>195</v>
      </c>
      <c r="G593" s="330" t="s">
        <v>195</v>
      </c>
    </row>
    <row r="594" spans="1:7" s="409" customFormat="1" ht="12" customHeight="1" x14ac:dyDescent="0.6">
      <c r="A594" s="377" t="s">
        <v>822</v>
      </c>
      <c r="B594" s="321" t="s">
        <v>517</v>
      </c>
      <c r="C594" s="330" t="s">
        <v>195</v>
      </c>
      <c r="D594" s="330" t="s">
        <v>195</v>
      </c>
      <c r="E594" s="330" t="s">
        <v>195</v>
      </c>
      <c r="F594" s="330" t="s">
        <v>195</v>
      </c>
      <c r="G594" s="330" t="s">
        <v>195</v>
      </c>
    </row>
    <row r="595" spans="1:7" s="409" customFormat="1" ht="13.5" customHeight="1" x14ac:dyDescent="0.6">
      <c r="A595" s="105" t="s">
        <v>823</v>
      </c>
      <c r="B595" s="321" t="s">
        <v>517</v>
      </c>
      <c r="C595" s="321" t="s">
        <v>517</v>
      </c>
      <c r="D595" s="321" t="s">
        <v>517</v>
      </c>
      <c r="E595" s="321" t="s">
        <v>517</v>
      </c>
      <c r="F595" s="321" t="s">
        <v>517</v>
      </c>
      <c r="G595" s="321" t="s">
        <v>517</v>
      </c>
    </row>
    <row r="596" spans="1:7" s="211" customFormat="1" x14ac:dyDescent="0.75"/>
    <row r="597" spans="1:7" customFormat="1" x14ac:dyDescent="0.75">
      <c r="A597" s="106" t="s">
        <v>824</v>
      </c>
      <c r="B597" s="107">
        <f t="shared" ref="B597:G597" si="10">B519</f>
        <v>7498.9627746858669</v>
      </c>
      <c r="C597" s="107">
        <f t="shared" si="10"/>
        <v>9552.616389239789</v>
      </c>
      <c r="D597" s="107">
        <f t="shared" si="10"/>
        <v>1105.9903994233835</v>
      </c>
      <c r="E597" s="107">
        <f t="shared" si="10"/>
        <v>13.575054185759781</v>
      </c>
      <c r="F597" s="107">
        <f t="shared" si="10"/>
        <v>331.92264776727751</v>
      </c>
      <c r="G597" s="107" t="str">
        <f t="shared" si="10"/>
        <v>NA</v>
      </c>
    </row>
    <row r="598" spans="1:7" customFormat="1" x14ac:dyDescent="0.75"/>
    <row r="600" spans="1:7" ht="15.75" x14ac:dyDescent="0.75">
      <c r="A600" s="316" t="s">
        <v>825</v>
      </c>
      <c r="B600" s="358"/>
      <c r="C600" s="358"/>
      <c r="D600" s="358"/>
      <c r="E600" s="358"/>
      <c r="F600" s="358"/>
      <c r="G600" s="359" t="s">
        <v>501</v>
      </c>
    </row>
    <row r="601" spans="1:7" ht="15.75" x14ac:dyDescent="0.75">
      <c r="A601" s="316" t="s">
        <v>718</v>
      </c>
      <c r="B601" s="358"/>
      <c r="C601" s="358"/>
      <c r="D601" s="358"/>
      <c r="E601" s="358"/>
      <c r="F601" s="358"/>
      <c r="G601" s="359" t="s">
        <v>3331</v>
      </c>
    </row>
    <row r="602" spans="1:7" x14ac:dyDescent="0.75">
      <c r="A602" s="358"/>
      <c r="B602" s="358"/>
      <c r="C602" s="358"/>
      <c r="D602" s="358"/>
      <c r="E602" s="358"/>
      <c r="F602" s="358"/>
      <c r="G602" s="359" t="s">
        <v>502</v>
      </c>
    </row>
    <row r="603" spans="1:7" x14ac:dyDescent="0.75">
      <c r="A603" s="358"/>
      <c r="B603" s="358"/>
      <c r="C603" s="358"/>
      <c r="D603" s="358"/>
      <c r="E603" s="358"/>
      <c r="F603" s="358"/>
      <c r="G603" s="410"/>
    </row>
    <row r="604" spans="1:7" ht="54" customHeight="1" x14ac:dyDescent="0.75">
      <c r="A604" s="499" t="s">
        <v>503</v>
      </c>
      <c r="B604" s="108" t="s">
        <v>826</v>
      </c>
      <c r="C604" s="108" t="s">
        <v>827</v>
      </c>
      <c r="D604" s="108" t="s">
        <v>828</v>
      </c>
      <c r="E604" s="108" t="s">
        <v>665</v>
      </c>
      <c r="F604" s="108" t="s">
        <v>508</v>
      </c>
      <c r="G604" s="108" t="s">
        <v>509</v>
      </c>
    </row>
    <row r="605" spans="1:7" ht="15.5" thickBot="1" x14ac:dyDescent="0.9">
      <c r="A605" s="500"/>
      <c r="B605" s="501" t="s">
        <v>511</v>
      </c>
      <c r="C605" s="502"/>
      <c r="D605" s="502"/>
      <c r="E605" s="502"/>
      <c r="F605" s="502"/>
      <c r="G605" s="503"/>
    </row>
    <row r="606" spans="1:7" ht="15.5" thickTop="1" x14ac:dyDescent="0.75">
      <c r="A606" s="109" t="s">
        <v>829</v>
      </c>
      <c r="B606" s="321">
        <v>-830951.84504494444</v>
      </c>
      <c r="C606" s="321">
        <v>352.29552844071242</v>
      </c>
      <c r="D606" s="321">
        <v>25.04346066861428</v>
      </c>
      <c r="E606" s="321">
        <v>148.02151981631317</v>
      </c>
      <c r="F606" s="321">
        <v>4864.8428403863609</v>
      </c>
      <c r="G606" s="321" t="s">
        <v>540</v>
      </c>
    </row>
    <row r="607" spans="1:7" x14ac:dyDescent="0.75">
      <c r="A607" s="110" t="s">
        <v>830</v>
      </c>
      <c r="B607" s="321">
        <v>-682784.0574352775</v>
      </c>
      <c r="C607" s="321">
        <v>198.90309755681778</v>
      </c>
      <c r="D607" s="321">
        <v>12.431282947371161</v>
      </c>
      <c r="E607" s="321">
        <v>126.54916881631318</v>
      </c>
      <c r="F607" s="321">
        <v>4506.9703823863611</v>
      </c>
      <c r="G607" s="321" t="s">
        <v>540</v>
      </c>
    </row>
    <row r="608" spans="1:7" x14ac:dyDescent="0.75">
      <c r="A608" s="111" t="s">
        <v>831</v>
      </c>
      <c r="B608" s="321">
        <v>-573320.19402735587</v>
      </c>
      <c r="C608" s="321">
        <v>198.34769593615863</v>
      </c>
      <c r="D608" s="321">
        <v>12.120539004364939</v>
      </c>
      <c r="E608" s="325">
        <v>126.54916881631318</v>
      </c>
      <c r="F608" s="325">
        <v>4506.9703823863611</v>
      </c>
      <c r="G608" s="325" t="s">
        <v>544</v>
      </c>
    </row>
    <row r="609" spans="1:7" x14ac:dyDescent="0.75">
      <c r="A609" s="112" t="s">
        <v>832</v>
      </c>
      <c r="B609" s="321">
        <v>-110219.81428564573</v>
      </c>
      <c r="C609" s="321" t="s">
        <v>519</v>
      </c>
      <c r="D609" s="321" t="s">
        <v>3347</v>
      </c>
      <c r="E609" s="325" t="s">
        <v>517</v>
      </c>
      <c r="F609" s="325" t="s">
        <v>517</v>
      </c>
      <c r="G609" s="325" t="s">
        <v>517</v>
      </c>
    </row>
    <row r="610" spans="1:7" x14ac:dyDescent="0.75">
      <c r="A610" s="113" t="s">
        <v>833</v>
      </c>
      <c r="B610" s="321">
        <v>24814.816586917987</v>
      </c>
      <c r="C610" s="321" t="s">
        <v>3347</v>
      </c>
      <c r="D610" s="321" t="s">
        <v>3347</v>
      </c>
      <c r="E610" s="321" t="s">
        <v>517</v>
      </c>
      <c r="F610" s="321" t="s">
        <v>517</v>
      </c>
      <c r="G610" s="321" t="s">
        <v>517</v>
      </c>
    </row>
    <row r="611" spans="1:7" x14ac:dyDescent="0.75">
      <c r="A611" s="111" t="s">
        <v>834</v>
      </c>
      <c r="B611" s="321">
        <v>-29001.50383515003</v>
      </c>
      <c r="C611" s="321" t="s">
        <v>634</v>
      </c>
      <c r="D611" s="321" t="s">
        <v>519</v>
      </c>
      <c r="E611" s="325" t="s">
        <v>517</v>
      </c>
      <c r="F611" s="325" t="s">
        <v>517</v>
      </c>
      <c r="G611" s="325" t="s">
        <v>517</v>
      </c>
    </row>
    <row r="612" spans="1:7" x14ac:dyDescent="0.75">
      <c r="A612" s="111" t="s">
        <v>835</v>
      </c>
      <c r="B612" s="321">
        <v>53816.32042206802</v>
      </c>
      <c r="C612" s="321" t="s">
        <v>634</v>
      </c>
      <c r="D612" s="321" t="s">
        <v>634</v>
      </c>
      <c r="E612" s="325" t="s">
        <v>517</v>
      </c>
      <c r="F612" s="325" t="s">
        <v>517</v>
      </c>
      <c r="G612" s="325" t="s">
        <v>517</v>
      </c>
    </row>
    <row r="613" spans="1:7" x14ac:dyDescent="0.75">
      <c r="A613" s="110" t="s">
        <v>836</v>
      </c>
      <c r="B613" s="321">
        <v>-29604.516526781397</v>
      </c>
      <c r="C613" s="321">
        <v>12.663181</v>
      </c>
      <c r="D613" s="321">
        <v>1.1562030000000001</v>
      </c>
      <c r="E613" s="321">
        <v>21.472351</v>
      </c>
      <c r="F613" s="321">
        <v>357.87245800000005</v>
      </c>
      <c r="G613" s="321" t="s">
        <v>517</v>
      </c>
    </row>
    <row r="614" spans="1:7" x14ac:dyDescent="0.75">
      <c r="A614" s="111" t="s">
        <v>837</v>
      </c>
      <c r="B614" s="321">
        <v>10704.736910005491</v>
      </c>
      <c r="C614" s="321">
        <v>12.663181</v>
      </c>
      <c r="D614" s="321">
        <v>1.1562030000000001</v>
      </c>
      <c r="E614" s="325">
        <v>21.472351</v>
      </c>
      <c r="F614" s="325">
        <v>357.87245800000005</v>
      </c>
      <c r="G614" s="325" t="s">
        <v>517</v>
      </c>
    </row>
    <row r="615" spans="1:7" x14ac:dyDescent="0.75">
      <c r="A615" s="112" t="s">
        <v>838</v>
      </c>
      <c r="B615" s="321">
        <v>-40309.253436786887</v>
      </c>
      <c r="C615" s="321" t="s">
        <v>519</v>
      </c>
      <c r="D615" s="321" t="s">
        <v>519</v>
      </c>
      <c r="E615" s="325" t="s">
        <v>517</v>
      </c>
      <c r="F615" s="325" t="s">
        <v>517</v>
      </c>
      <c r="G615" s="325" t="s">
        <v>517</v>
      </c>
    </row>
    <row r="616" spans="1:7" x14ac:dyDescent="0.75">
      <c r="A616" s="113" t="s">
        <v>839</v>
      </c>
      <c r="B616" s="321">
        <v>-5720.1278569514234</v>
      </c>
      <c r="C616" s="321">
        <v>140.72924988389465</v>
      </c>
      <c r="D616" s="321">
        <v>0.59525414428571</v>
      </c>
      <c r="E616" s="321" t="s">
        <v>517</v>
      </c>
      <c r="F616" s="321" t="s">
        <v>517</v>
      </c>
      <c r="G616" s="321" t="s">
        <v>517</v>
      </c>
    </row>
    <row r="617" spans="1:7" x14ac:dyDescent="0.75">
      <c r="A617" s="111" t="s">
        <v>840</v>
      </c>
      <c r="B617" s="321">
        <v>-9898.0959948593736</v>
      </c>
      <c r="C617" s="321" t="s">
        <v>544</v>
      </c>
      <c r="D617" s="321">
        <v>0.59215403</v>
      </c>
      <c r="E617" s="325" t="s">
        <v>517</v>
      </c>
      <c r="F617" s="325" t="s">
        <v>517</v>
      </c>
      <c r="G617" s="325" t="s">
        <v>517</v>
      </c>
    </row>
    <row r="618" spans="1:7" x14ac:dyDescent="0.75">
      <c r="A618" s="111" t="s">
        <v>841</v>
      </c>
      <c r="B618" s="321">
        <v>-31.5897889193363</v>
      </c>
      <c r="C618" s="321" t="s">
        <v>544</v>
      </c>
      <c r="D618" s="321" t="s">
        <v>540</v>
      </c>
      <c r="E618" s="325" t="s">
        <v>517</v>
      </c>
      <c r="F618" s="325" t="s">
        <v>517</v>
      </c>
      <c r="G618" s="325" t="s">
        <v>517</v>
      </c>
    </row>
    <row r="619" spans="1:7" x14ac:dyDescent="0.75">
      <c r="A619" s="110" t="s">
        <v>842</v>
      </c>
      <c r="B619" s="321">
        <v>-31610.861039128908</v>
      </c>
      <c r="C619" s="321" t="s">
        <v>544</v>
      </c>
      <c r="D619" s="321">
        <v>6.04757815668298</v>
      </c>
      <c r="E619" s="321" t="s">
        <v>544</v>
      </c>
      <c r="F619" s="321" t="s">
        <v>544</v>
      </c>
      <c r="G619" s="321" t="s">
        <v>517</v>
      </c>
    </row>
    <row r="620" spans="1:7" x14ac:dyDescent="0.75">
      <c r="A620" s="111" t="s">
        <v>843</v>
      </c>
      <c r="B620" s="321">
        <v>-116642.3750794526</v>
      </c>
      <c r="C620" s="321" t="s">
        <v>544</v>
      </c>
      <c r="D620" s="321">
        <v>6.04757815668298</v>
      </c>
      <c r="E620" s="325" t="s">
        <v>544</v>
      </c>
      <c r="F620" s="325" t="s">
        <v>544</v>
      </c>
      <c r="G620" s="325" t="s">
        <v>517</v>
      </c>
    </row>
    <row r="621" spans="1:7" x14ac:dyDescent="0.75">
      <c r="A621" s="112" t="s">
        <v>844</v>
      </c>
      <c r="B621" s="321">
        <v>85031.514040323702</v>
      </c>
      <c r="C621" s="321" t="s">
        <v>544</v>
      </c>
      <c r="D621" s="321" t="s">
        <v>634</v>
      </c>
      <c r="E621" s="325" t="s">
        <v>544</v>
      </c>
      <c r="F621" s="325" t="s">
        <v>544</v>
      </c>
      <c r="G621" s="325" t="s">
        <v>517</v>
      </c>
    </row>
    <row r="622" spans="1:7" x14ac:dyDescent="0.75">
      <c r="A622" s="113" t="s">
        <v>845</v>
      </c>
      <c r="B622" s="321" t="s">
        <v>517</v>
      </c>
      <c r="C622" s="321" t="s">
        <v>517</v>
      </c>
      <c r="D622" s="321" t="s">
        <v>517</v>
      </c>
      <c r="E622" s="321" t="s">
        <v>517</v>
      </c>
      <c r="F622" s="321" t="s">
        <v>517</v>
      </c>
      <c r="G622" s="321" t="s">
        <v>517</v>
      </c>
    </row>
    <row r="623" spans="1:7" x14ac:dyDescent="0.75">
      <c r="A623" s="111" t="s">
        <v>846</v>
      </c>
      <c r="B623" s="330" t="s">
        <v>195</v>
      </c>
      <c r="C623" s="330" t="s">
        <v>195</v>
      </c>
      <c r="D623" s="330" t="s">
        <v>195</v>
      </c>
      <c r="E623" s="330" t="s">
        <v>195</v>
      </c>
      <c r="F623" s="330" t="s">
        <v>195</v>
      </c>
      <c r="G623" s="330" t="s">
        <v>195</v>
      </c>
    </row>
    <row r="624" spans="1:7" x14ac:dyDescent="0.75">
      <c r="A624" s="111" t="s">
        <v>847</v>
      </c>
      <c r="B624" s="321" t="s">
        <v>517</v>
      </c>
      <c r="C624" s="321" t="s">
        <v>517</v>
      </c>
      <c r="D624" s="321" t="s">
        <v>517</v>
      </c>
      <c r="E624" s="325" t="s">
        <v>517</v>
      </c>
      <c r="F624" s="325" t="s">
        <v>517</v>
      </c>
      <c r="G624" s="325" t="s">
        <v>517</v>
      </c>
    </row>
    <row r="625" spans="1:8" x14ac:dyDescent="0.75">
      <c r="A625" s="110" t="s">
        <v>848</v>
      </c>
      <c r="B625" s="321">
        <v>-106047.09877372319</v>
      </c>
      <c r="C625" s="330" t="s">
        <v>195</v>
      </c>
      <c r="D625" s="330" t="s">
        <v>195</v>
      </c>
      <c r="E625" s="330" t="s">
        <v>195</v>
      </c>
      <c r="F625" s="330" t="s">
        <v>195</v>
      </c>
      <c r="G625" s="330" t="s">
        <v>195</v>
      </c>
    </row>
    <row r="626" spans="1:8" x14ac:dyDescent="0.75">
      <c r="A626" s="411" t="s">
        <v>849</v>
      </c>
      <c r="B626" s="321" t="s">
        <v>3347</v>
      </c>
      <c r="C626" s="321" t="s">
        <v>540</v>
      </c>
      <c r="D626" s="321">
        <v>2.41583792</v>
      </c>
      <c r="E626" s="321" t="s">
        <v>517</v>
      </c>
      <c r="F626" s="321" t="s">
        <v>517</v>
      </c>
      <c r="G626" s="321" t="s">
        <v>517</v>
      </c>
    </row>
    <row r="627" spans="1:8" x14ac:dyDescent="0.75">
      <c r="A627" s="394" t="s">
        <v>850</v>
      </c>
      <c r="B627" s="321" t="s">
        <v>3347</v>
      </c>
      <c r="C627" s="321" t="s">
        <v>540</v>
      </c>
      <c r="D627" s="321">
        <v>2.41583792</v>
      </c>
      <c r="E627" s="321" t="s">
        <v>517</v>
      </c>
      <c r="F627" s="321" t="s">
        <v>517</v>
      </c>
      <c r="G627" s="321" t="s">
        <v>517</v>
      </c>
    </row>
    <row r="629" spans="1:8" x14ac:dyDescent="0.75">
      <c r="A629" s="72" t="s">
        <v>851</v>
      </c>
      <c r="B629" s="73">
        <f t="shared" ref="B629:G629" si="11">B606</f>
        <v>-830951.84504494444</v>
      </c>
      <c r="C629" s="91">
        <f t="shared" si="11"/>
        <v>352.29552844071242</v>
      </c>
      <c r="D629" s="91">
        <f t="shared" si="11"/>
        <v>25.04346066861428</v>
      </c>
      <c r="E629" s="91">
        <f t="shared" si="11"/>
        <v>148.02151981631317</v>
      </c>
      <c r="F629" s="91">
        <f t="shared" si="11"/>
        <v>4864.8428403863609</v>
      </c>
      <c r="G629" s="91" t="str">
        <f t="shared" si="11"/>
        <v>NE,NA</v>
      </c>
    </row>
    <row r="632" spans="1:8" ht="15.5" x14ac:dyDescent="0.75">
      <c r="A632" s="506" t="s">
        <v>852</v>
      </c>
      <c r="B632" s="506"/>
      <c r="C632" s="358"/>
      <c r="D632" s="358"/>
      <c r="E632" s="358"/>
      <c r="F632" s="358"/>
      <c r="G632" s="358"/>
      <c r="H632" s="359" t="s">
        <v>501</v>
      </c>
    </row>
    <row r="633" spans="1:8" ht="15.75" x14ac:dyDescent="0.75">
      <c r="A633" s="381" t="s">
        <v>718</v>
      </c>
      <c r="B633" s="341"/>
      <c r="C633" s="358"/>
      <c r="D633" s="358"/>
      <c r="E633" s="358"/>
      <c r="F633" s="358"/>
      <c r="G633" s="358"/>
      <c r="H633" s="359" t="s">
        <v>3331</v>
      </c>
    </row>
    <row r="634" spans="1:8" x14ac:dyDescent="0.75">
      <c r="A634" s="358"/>
      <c r="B634" s="358"/>
      <c r="C634" s="358"/>
      <c r="D634" s="358"/>
      <c r="E634" s="358"/>
      <c r="F634" s="358"/>
      <c r="G634" s="358"/>
      <c r="H634" s="359" t="s">
        <v>502</v>
      </c>
    </row>
    <row r="635" spans="1:8" x14ac:dyDescent="0.75">
      <c r="A635" s="358"/>
      <c r="B635" s="358"/>
      <c r="C635" s="358"/>
      <c r="D635" s="358"/>
      <c r="E635" s="358"/>
      <c r="F635" s="358"/>
      <c r="G635" s="358"/>
      <c r="H635" s="412"/>
    </row>
    <row r="636" spans="1:8" x14ac:dyDescent="0.75">
      <c r="A636" s="494" t="s">
        <v>853</v>
      </c>
      <c r="B636" s="413" t="s">
        <v>854</v>
      </c>
      <c r="C636" s="414" t="s">
        <v>505</v>
      </c>
      <c r="D636" s="414" t="s">
        <v>506</v>
      </c>
      <c r="E636" s="414" t="s">
        <v>665</v>
      </c>
      <c r="F636" s="415" t="s">
        <v>508</v>
      </c>
      <c r="G636" s="416" t="s">
        <v>509</v>
      </c>
      <c r="H636" s="415" t="s">
        <v>666</v>
      </c>
    </row>
    <row r="637" spans="1:8" ht="15.5" thickBot="1" x14ac:dyDescent="0.9">
      <c r="A637" s="495"/>
      <c r="B637" s="496" t="s">
        <v>511</v>
      </c>
      <c r="C637" s="497"/>
      <c r="D637" s="497"/>
      <c r="E637" s="497"/>
      <c r="F637" s="497"/>
      <c r="G637" s="497"/>
      <c r="H637" s="498"/>
    </row>
    <row r="638" spans="1:8" ht="15.5" thickTop="1" x14ac:dyDescent="0.75">
      <c r="A638" s="417" t="s">
        <v>855</v>
      </c>
      <c r="B638" s="321" t="s">
        <v>3342</v>
      </c>
      <c r="C638" s="321">
        <v>5945.1297249155041</v>
      </c>
      <c r="D638" s="321">
        <v>20.319075856423058</v>
      </c>
      <c r="E638" s="321">
        <v>2.3460190219567099</v>
      </c>
      <c r="F638" s="321">
        <v>6.5483463597946603</v>
      </c>
      <c r="G638" s="321">
        <v>114.39560414851302</v>
      </c>
      <c r="H638" s="321">
        <v>0.74349333311907995</v>
      </c>
    </row>
    <row r="639" spans="1:8" x14ac:dyDescent="0.75">
      <c r="A639" s="418" t="s">
        <v>857</v>
      </c>
      <c r="B639" s="321" t="s">
        <v>581</v>
      </c>
      <c r="C639" s="321">
        <v>5252.843171928128</v>
      </c>
      <c r="D639" s="330" t="s">
        <v>195</v>
      </c>
      <c r="E639" s="321">
        <v>2.3460190219567099</v>
      </c>
      <c r="F639" s="321">
        <v>6.1117899358083498</v>
      </c>
      <c r="G639" s="321">
        <v>21.695718028166269</v>
      </c>
      <c r="H639" s="330" t="s">
        <v>195</v>
      </c>
    </row>
    <row r="640" spans="1:8" x14ac:dyDescent="0.75">
      <c r="A640" s="94" t="s">
        <v>858</v>
      </c>
      <c r="B640" s="321" t="s">
        <v>581</v>
      </c>
      <c r="C640" s="321">
        <v>5252.843171928128</v>
      </c>
      <c r="D640" s="330" t="s">
        <v>195</v>
      </c>
      <c r="E640" s="325">
        <v>2.3460190219567099</v>
      </c>
      <c r="F640" s="325">
        <v>6.1117899358083498</v>
      </c>
      <c r="G640" s="325">
        <v>21.695718028166269</v>
      </c>
      <c r="H640" s="330" t="s">
        <v>195</v>
      </c>
    </row>
    <row r="641" spans="1:8" x14ac:dyDescent="0.75">
      <c r="A641" s="94" t="s">
        <v>859</v>
      </c>
      <c r="B641" s="321" t="s">
        <v>546</v>
      </c>
      <c r="C641" s="321" t="s">
        <v>546</v>
      </c>
      <c r="D641" s="330" t="s">
        <v>195</v>
      </c>
      <c r="E641" s="325" t="s">
        <v>546</v>
      </c>
      <c r="F641" s="325" t="s">
        <v>546</v>
      </c>
      <c r="G641" s="325" t="s">
        <v>546</v>
      </c>
      <c r="H641" s="330" t="s">
        <v>195</v>
      </c>
    </row>
    <row r="642" spans="1:8" x14ac:dyDescent="0.75">
      <c r="A642" s="114" t="s">
        <v>860</v>
      </c>
      <c r="B642" s="321" t="s">
        <v>546</v>
      </c>
      <c r="C642" s="321" t="s">
        <v>546</v>
      </c>
      <c r="D642" s="330" t="s">
        <v>195</v>
      </c>
      <c r="E642" s="321" t="s">
        <v>546</v>
      </c>
      <c r="F642" s="321" t="s">
        <v>546</v>
      </c>
      <c r="G642" s="321" t="s">
        <v>546</v>
      </c>
      <c r="H642" s="330" t="s">
        <v>195</v>
      </c>
    </row>
    <row r="643" spans="1:8" x14ac:dyDescent="0.75">
      <c r="A643" s="418" t="s">
        <v>861</v>
      </c>
      <c r="B643" s="330" t="s">
        <v>195</v>
      </c>
      <c r="C643" s="321">
        <v>74.571839999999995</v>
      </c>
      <c r="D643" s="321">
        <v>5.5928880000000003</v>
      </c>
      <c r="E643" s="321" t="s">
        <v>544</v>
      </c>
      <c r="F643" s="321" t="s">
        <v>544</v>
      </c>
      <c r="G643" s="321" t="s">
        <v>544</v>
      </c>
      <c r="H643" s="330" t="s">
        <v>195</v>
      </c>
    </row>
    <row r="644" spans="1:8" x14ac:dyDescent="0.75">
      <c r="A644" s="419" t="s">
        <v>862</v>
      </c>
      <c r="B644" s="330" t="s">
        <v>195</v>
      </c>
      <c r="C644" s="321">
        <v>74.571839999999995</v>
      </c>
      <c r="D644" s="321">
        <v>5.5928880000000003</v>
      </c>
      <c r="E644" s="325" t="s">
        <v>544</v>
      </c>
      <c r="F644" s="325" t="s">
        <v>544</v>
      </c>
      <c r="G644" s="325" t="s">
        <v>544</v>
      </c>
      <c r="H644" s="330" t="s">
        <v>195</v>
      </c>
    </row>
    <row r="645" spans="1:8" x14ac:dyDescent="0.75">
      <c r="A645" s="419" t="s">
        <v>863</v>
      </c>
      <c r="B645" s="330" t="s">
        <v>195</v>
      </c>
      <c r="C645" s="321" t="s">
        <v>634</v>
      </c>
      <c r="D645" s="321" t="s">
        <v>634</v>
      </c>
      <c r="E645" s="325" t="s">
        <v>544</v>
      </c>
      <c r="F645" s="325" t="s">
        <v>544</v>
      </c>
      <c r="G645" s="325" t="s">
        <v>544</v>
      </c>
      <c r="H645" s="330" t="s">
        <v>195</v>
      </c>
    </row>
    <row r="646" spans="1:8" x14ac:dyDescent="0.75">
      <c r="A646" s="418" t="s">
        <v>864</v>
      </c>
      <c r="B646" s="321" t="s">
        <v>551</v>
      </c>
      <c r="C646" s="321" t="s">
        <v>551</v>
      </c>
      <c r="D646" s="321" t="s">
        <v>551</v>
      </c>
      <c r="E646" s="321" t="s">
        <v>551</v>
      </c>
      <c r="F646" s="321" t="s">
        <v>551</v>
      </c>
      <c r="G646" s="321" t="s">
        <v>551</v>
      </c>
      <c r="H646" s="321" t="s">
        <v>551</v>
      </c>
    </row>
    <row r="647" spans="1:8" x14ac:dyDescent="0.75">
      <c r="A647" s="94" t="s">
        <v>865</v>
      </c>
      <c r="B647" s="321" t="s">
        <v>519</v>
      </c>
      <c r="C647" s="321" t="s">
        <v>551</v>
      </c>
      <c r="D647" s="321" t="s">
        <v>551</v>
      </c>
      <c r="E647" s="325" t="s">
        <v>519</v>
      </c>
      <c r="F647" s="325" t="s">
        <v>519</v>
      </c>
      <c r="G647" s="325" t="s">
        <v>519</v>
      </c>
      <c r="H647" s="325" t="s">
        <v>519</v>
      </c>
    </row>
    <row r="648" spans="1:8" x14ac:dyDescent="0.75">
      <c r="A648" s="94" t="s">
        <v>866</v>
      </c>
      <c r="B648" s="321" t="s">
        <v>517</v>
      </c>
      <c r="C648" s="321" t="s">
        <v>517</v>
      </c>
      <c r="D648" s="321" t="s">
        <v>517</v>
      </c>
      <c r="E648" s="325" t="s">
        <v>517</v>
      </c>
      <c r="F648" s="325" t="s">
        <v>517</v>
      </c>
      <c r="G648" s="325" t="s">
        <v>517</v>
      </c>
      <c r="H648" s="325" t="s">
        <v>517</v>
      </c>
    </row>
    <row r="649" spans="1:8" x14ac:dyDescent="0.75">
      <c r="A649" s="418" t="s">
        <v>867</v>
      </c>
      <c r="B649" s="330" t="s">
        <v>195</v>
      </c>
      <c r="C649" s="321">
        <v>617.71471298737617</v>
      </c>
      <c r="D649" s="321">
        <v>14.72618785642306</v>
      </c>
      <c r="E649" s="321" t="s">
        <v>596</v>
      </c>
      <c r="F649" s="321">
        <v>0.43655642398631</v>
      </c>
      <c r="G649" s="321">
        <v>49.308450064014231</v>
      </c>
      <c r="H649" s="330" t="s">
        <v>195</v>
      </c>
    </row>
    <row r="650" spans="1:8" x14ac:dyDescent="0.75">
      <c r="A650" s="94" t="s">
        <v>868</v>
      </c>
      <c r="B650" s="330" t="s">
        <v>195</v>
      </c>
      <c r="C650" s="321">
        <v>398.49813134839275</v>
      </c>
      <c r="D650" s="321">
        <v>14.72618785642306</v>
      </c>
      <c r="E650" s="325" t="s">
        <v>546</v>
      </c>
      <c r="F650" s="325">
        <v>0.43655642398631</v>
      </c>
      <c r="G650" s="325">
        <v>33.529746043529677</v>
      </c>
      <c r="H650" s="330" t="s">
        <v>195</v>
      </c>
    </row>
    <row r="651" spans="1:8" x14ac:dyDescent="0.75">
      <c r="A651" s="94" t="s">
        <v>869</v>
      </c>
      <c r="B651" s="330" t="s">
        <v>195</v>
      </c>
      <c r="C651" s="321">
        <v>219.21658163898346</v>
      </c>
      <c r="D651" s="321" t="s">
        <v>544</v>
      </c>
      <c r="E651" s="325" t="s">
        <v>546</v>
      </c>
      <c r="F651" s="325" t="s">
        <v>546</v>
      </c>
      <c r="G651" s="325">
        <v>15.77870402048455</v>
      </c>
      <c r="H651" s="330" t="s">
        <v>195</v>
      </c>
    </row>
    <row r="652" spans="1:8" x14ac:dyDescent="0.75">
      <c r="A652" s="94" t="s">
        <v>3348</v>
      </c>
      <c r="B652" s="330" t="s">
        <v>195</v>
      </c>
      <c r="C652" s="321" t="s">
        <v>519</v>
      </c>
      <c r="D652" s="321" t="s">
        <v>519</v>
      </c>
      <c r="E652" s="321" t="s">
        <v>519</v>
      </c>
      <c r="F652" s="321" t="s">
        <v>519</v>
      </c>
      <c r="G652" s="321" t="s">
        <v>519</v>
      </c>
      <c r="H652" s="330" t="s">
        <v>195</v>
      </c>
    </row>
    <row r="653" spans="1:8" x14ac:dyDescent="0.75">
      <c r="A653" s="418" t="s">
        <v>870</v>
      </c>
      <c r="B653" s="321" t="s">
        <v>517</v>
      </c>
      <c r="C653" s="321" t="s">
        <v>517</v>
      </c>
      <c r="D653" s="321" t="s">
        <v>517</v>
      </c>
      <c r="E653" s="321" t="s">
        <v>546</v>
      </c>
      <c r="F653" s="321" t="s">
        <v>546</v>
      </c>
      <c r="G653" s="321">
        <v>43.391436056332523</v>
      </c>
      <c r="H653" s="321">
        <v>0.74349333311907995</v>
      </c>
    </row>
    <row r="654" spans="1:8" x14ac:dyDescent="0.75">
      <c r="A654" s="394" t="s">
        <v>604</v>
      </c>
      <c r="B654" s="325" t="s">
        <v>517</v>
      </c>
      <c r="C654" s="325" t="s">
        <v>517</v>
      </c>
      <c r="D654" s="325" t="s">
        <v>517</v>
      </c>
      <c r="E654" s="325" t="s">
        <v>546</v>
      </c>
      <c r="F654" s="325" t="s">
        <v>546</v>
      </c>
      <c r="G654" s="325">
        <v>43.391436056332523</v>
      </c>
      <c r="H654" s="325">
        <v>0.74349333311907995</v>
      </c>
    </row>
    <row r="655" spans="1:8" x14ac:dyDescent="0.75">
      <c r="A655" s="418" t="s">
        <v>871</v>
      </c>
      <c r="B655" s="330" t="s">
        <v>195</v>
      </c>
      <c r="C655" s="330" t="s">
        <v>195</v>
      </c>
      <c r="D655" s="330" t="s">
        <v>195</v>
      </c>
      <c r="E655" s="330" t="s">
        <v>195</v>
      </c>
      <c r="F655" s="330" t="s">
        <v>195</v>
      </c>
      <c r="G655" s="330" t="s">
        <v>195</v>
      </c>
      <c r="H655" s="330" t="s">
        <v>195</v>
      </c>
    </row>
    <row r="656" spans="1:8" x14ac:dyDescent="0.75">
      <c r="A656" s="419" t="s">
        <v>872</v>
      </c>
      <c r="B656" s="325" t="s">
        <v>517</v>
      </c>
      <c r="C656" s="330" t="s">
        <v>195</v>
      </c>
      <c r="D656" s="330" t="s">
        <v>195</v>
      </c>
      <c r="E656" s="330" t="s">
        <v>195</v>
      </c>
      <c r="F656" s="330" t="s">
        <v>195</v>
      </c>
      <c r="G656" s="330" t="s">
        <v>195</v>
      </c>
      <c r="H656" s="330" t="s">
        <v>195</v>
      </c>
    </row>
    <row r="657" spans="1:8" x14ac:dyDescent="0.75">
      <c r="A657" s="419" t="s">
        <v>873</v>
      </c>
      <c r="B657" s="325" t="s">
        <v>517</v>
      </c>
      <c r="C657" s="330" t="s">
        <v>195</v>
      </c>
      <c r="D657" s="330" t="s">
        <v>195</v>
      </c>
      <c r="E657" s="330" t="s">
        <v>195</v>
      </c>
      <c r="F657" s="330" t="s">
        <v>195</v>
      </c>
      <c r="G657" s="330" t="s">
        <v>195</v>
      </c>
      <c r="H657" s="330" t="s">
        <v>195</v>
      </c>
    </row>
    <row r="658" spans="1:8" x14ac:dyDescent="0.75">
      <c r="A658" s="420" t="s">
        <v>874</v>
      </c>
      <c r="B658" s="325" t="s">
        <v>517</v>
      </c>
      <c r="C658" s="330" t="s">
        <v>195</v>
      </c>
      <c r="D658" s="330" t="s">
        <v>195</v>
      </c>
      <c r="E658" s="330" t="s">
        <v>195</v>
      </c>
      <c r="F658" s="330" t="s">
        <v>195</v>
      </c>
      <c r="G658" s="330" t="s">
        <v>195</v>
      </c>
      <c r="H658" s="330" t="s">
        <v>195</v>
      </c>
    </row>
    <row r="660" spans="1:8" x14ac:dyDescent="0.75">
      <c r="A660" s="72" t="s">
        <v>875</v>
      </c>
      <c r="B660" s="91" t="str">
        <f>B638</f>
        <v>NO,IE,NA</v>
      </c>
      <c r="C660" s="91">
        <f t="shared" ref="C660:H660" si="12">C638</f>
        <v>5945.1297249155041</v>
      </c>
      <c r="D660" s="91">
        <f t="shared" si="12"/>
        <v>20.319075856423058</v>
      </c>
      <c r="E660" s="91">
        <f t="shared" si="12"/>
        <v>2.3460190219567099</v>
      </c>
      <c r="F660" s="91">
        <f t="shared" si="12"/>
        <v>6.5483463597946603</v>
      </c>
      <c r="G660" s="91">
        <f t="shared" si="12"/>
        <v>114.39560414851302</v>
      </c>
      <c r="H660" s="91">
        <f t="shared" si="12"/>
        <v>0.74349333311907995</v>
      </c>
    </row>
    <row r="663" spans="1:8" ht="16.75" x14ac:dyDescent="0.75">
      <c r="A663" s="115" t="s">
        <v>876</v>
      </c>
      <c r="B663" s="116" t="s">
        <v>877</v>
      </c>
      <c r="C663" s="116" t="s">
        <v>878</v>
      </c>
      <c r="D663" s="116" t="s">
        <v>879</v>
      </c>
      <c r="E663" s="116" t="s">
        <v>880</v>
      </c>
      <c r="F663" s="116" t="s">
        <v>508</v>
      </c>
      <c r="G663" s="116" t="s">
        <v>509</v>
      </c>
      <c r="H663" s="116" t="s">
        <v>881</v>
      </c>
    </row>
    <row r="664" spans="1:8" s="12" customFormat="1" x14ac:dyDescent="0.75">
      <c r="A664" s="313" t="s">
        <v>882</v>
      </c>
      <c r="B664" s="314">
        <f t="shared" ref="B664:H670" si="13">B59</f>
        <v>6043435.3720518965</v>
      </c>
      <c r="C664" s="314">
        <f t="shared" si="13"/>
        <v>11685.607546467652</v>
      </c>
      <c r="D664" s="314">
        <f t="shared" si="13"/>
        <v>245.10541157634367</v>
      </c>
      <c r="E664" s="314">
        <f t="shared" si="13"/>
        <v>18305.749424551203</v>
      </c>
      <c r="F664" s="314">
        <f t="shared" si="13"/>
        <v>65117.178069736605</v>
      </c>
      <c r="G664" s="314">
        <f t="shared" si="13"/>
        <v>7244.4555805128311</v>
      </c>
      <c r="H664" s="314">
        <f t="shared" si="13"/>
        <v>12364.091048770906</v>
      </c>
    </row>
    <row r="665" spans="1:8" s="290" customFormat="1" x14ac:dyDescent="0.75">
      <c r="A665" s="312" t="s">
        <v>98</v>
      </c>
      <c r="B665" s="117">
        <f t="shared" si="13"/>
        <v>2399973.5409739804</v>
      </c>
      <c r="C665" s="117">
        <f t="shared" si="13"/>
        <v>34.823479419570468</v>
      </c>
      <c r="D665" s="117">
        <f t="shared" si="13"/>
        <v>100.86538569159121</v>
      </c>
      <c r="E665" s="117">
        <f t="shared" si="13"/>
        <v>3434.4290996747714</v>
      </c>
      <c r="F665" s="117">
        <f t="shared" si="13"/>
        <v>581.83867235005948</v>
      </c>
      <c r="G665" s="117">
        <f t="shared" si="13"/>
        <v>43.701395420034459</v>
      </c>
      <c r="H665" s="117">
        <f t="shared" si="13"/>
        <v>9439.0432746602182</v>
      </c>
    </row>
    <row r="666" spans="1:8" s="290" customFormat="1" x14ac:dyDescent="0.75">
      <c r="A666" s="312" t="s">
        <v>4</v>
      </c>
      <c r="B666" s="117">
        <f t="shared" si="13"/>
        <v>1909296.1241235598</v>
      </c>
      <c r="C666" s="117">
        <f t="shared" si="13"/>
        <v>388.09150106295743</v>
      </c>
      <c r="D666" s="117">
        <f t="shared" si="13"/>
        <v>127.73502727876716</v>
      </c>
      <c r="E666" s="117">
        <f t="shared" si="13"/>
        <v>11998.643932744189</v>
      </c>
      <c r="F666" s="117">
        <f t="shared" si="13"/>
        <v>58747.464607753776</v>
      </c>
      <c r="G666" s="117">
        <f t="shared" si="13"/>
        <v>5777.5462986418306</v>
      </c>
      <c r="H666" s="117">
        <f t="shared" si="13"/>
        <v>618.63077203361581</v>
      </c>
    </row>
    <row r="667" spans="1:8" s="290" customFormat="1" x14ac:dyDescent="0.75">
      <c r="A667" s="312" t="s">
        <v>2511</v>
      </c>
      <c r="B667" s="117">
        <f t="shared" si="13"/>
        <v>584801.244082283</v>
      </c>
      <c r="C667" s="117">
        <f t="shared" si="13"/>
        <v>205.38369785207479</v>
      </c>
      <c r="D667" s="117">
        <f t="shared" si="13"/>
        <v>4.1012416215506295</v>
      </c>
      <c r="E667" s="117">
        <f t="shared" si="13"/>
        <v>908.26373148672474</v>
      </c>
      <c r="F667" s="117">
        <f t="shared" si="13"/>
        <v>3021.64543736223</v>
      </c>
      <c r="G667" s="117">
        <f t="shared" si="13"/>
        <v>551.67725417600798</v>
      </c>
      <c r="H667" s="117">
        <f t="shared" si="13"/>
        <v>527.57585355553215</v>
      </c>
    </row>
    <row r="668" spans="1:8" s="290" customFormat="1" x14ac:dyDescent="0.75">
      <c r="A668" s="312" t="s">
        <v>9</v>
      </c>
      <c r="B668" s="117">
        <f t="shared" si="13"/>
        <v>1136604.268473106</v>
      </c>
      <c r="C668" s="117">
        <f t="shared" si="13"/>
        <v>11057.285084348896</v>
      </c>
      <c r="D668" s="117">
        <f t="shared" si="13"/>
        <v>11.102414797589852</v>
      </c>
      <c r="E668" s="117">
        <f t="shared" si="13"/>
        <v>1964.4126606455166</v>
      </c>
      <c r="F668" s="117">
        <f t="shared" si="13"/>
        <v>2766.2293522705422</v>
      </c>
      <c r="G668" s="117">
        <f t="shared" si="13"/>
        <v>871.53063227495795</v>
      </c>
      <c r="H668" s="117">
        <f t="shared" si="13"/>
        <v>1778.8411485215402</v>
      </c>
    </row>
    <row r="669" spans="1:8" s="290" customFormat="1" x14ac:dyDescent="0.75">
      <c r="A669" s="312" t="s">
        <v>140</v>
      </c>
      <c r="B669" s="117">
        <f t="shared" si="13"/>
        <v>291.62299592948989</v>
      </c>
      <c r="C669" s="117">
        <f t="shared" si="13"/>
        <v>1.858908022867E-2</v>
      </c>
      <c r="D669" s="117">
        <f t="shared" si="13"/>
        <v>2.66620550743E-3</v>
      </c>
      <c r="E669" s="117" t="str">
        <f t="shared" si="13"/>
        <v>IE</v>
      </c>
      <c r="F669" s="117" t="str">
        <f t="shared" si="13"/>
        <v>IE</v>
      </c>
      <c r="G669" s="117" t="str">
        <f t="shared" si="13"/>
        <v>IE</v>
      </c>
      <c r="H669" s="117" t="str">
        <f t="shared" si="13"/>
        <v>IE</v>
      </c>
    </row>
    <row r="670" spans="1:8" s="290" customFormat="1" x14ac:dyDescent="0.75">
      <c r="A670" s="312" t="s">
        <v>3324</v>
      </c>
      <c r="B670" s="117">
        <f t="shared" si="13"/>
        <v>12468.571403037986</v>
      </c>
      <c r="C670" s="117">
        <f t="shared" si="13"/>
        <v>5.1947039253499999E-3</v>
      </c>
      <c r="D670" s="117">
        <f t="shared" si="13"/>
        <v>1.29867598133739</v>
      </c>
      <c r="E670" s="117">
        <f t="shared" si="13"/>
        <v>0</v>
      </c>
      <c r="F670" s="117">
        <f t="shared" si="13"/>
        <v>0</v>
      </c>
      <c r="G670" s="117">
        <f t="shared" si="13"/>
        <v>0</v>
      </c>
      <c r="H670" s="117">
        <f t="shared" si="13"/>
        <v>0</v>
      </c>
    </row>
    <row r="671" spans="1:8" x14ac:dyDescent="0.75">
      <c r="A671" s="313" t="s">
        <v>883</v>
      </c>
      <c r="B671" s="117">
        <f>G407</f>
        <v>22472.091478849856</v>
      </c>
      <c r="C671" s="117">
        <f>H407</f>
        <v>4.8078038835700004E-3</v>
      </c>
      <c r="D671" s="117">
        <f>I407</f>
        <v>5.0498744759699997E-3</v>
      </c>
      <c r="E671" s="117"/>
      <c r="F671" s="118"/>
      <c r="G671" s="118"/>
      <c r="H671" s="118"/>
    </row>
    <row r="672" spans="1:8" x14ac:dyDescent="0.75">
      <c r="A672" s="313" t="s">
        <v>884</v>
      </c>
      <c r="B672" s="117">
        <f>B464</f>
        <v>194097.89166115393</v>
      </c>
      <c r="C672" s="117">
        <f>C464</f>
        <v>4.4228396639999996</v>
      </c>
      <c r="D672" s="117">
        <f>D464</f>
        <v>83.654409240516358</v>
      </c>
      <c r="E672" s="117">
        <f>J464</f>
        <v>572.16514495327442</v>
      </c>
      <c r="F672" s="117">
        <f>K464</f>
        <v>1557.1939910195872</v>
      </c>
      <c r="G672" s="117">
        <f>L464</f>
        <v>5849.2197121443369</v>
      </c>
      <c r="H672" s="117">
        <f>M464</f>
        <v>830.75987228203655</v>
      </c>
    </row>
    <row r="673" spans="1:36" x14ac:dyDescent="0.75">
      <c r="A673" s="313" t="s">
        <v>885</v>
      </c>
      <c r="B673" s="117">
        <f t="shared" ref="B673:H673" si="14">B597</f>
        <v>7498.9627746858669</v>
      </c>
      <c r="C673" s="117">
        <f t="shared" si="14"/>
        <v>9552.616389239789</v>
      </c>
      <c r="D673" s="117">
        <f t="shared" si="14"/>
        <v>1105.9903994233835</v>
      </c>
      <c r="E673" s="117">
        <f t="shared" si="14"/>
        <v>13.575054185759781</v>
      </c>
      <c r="F673" s="117">
        <f t="shared" si="14"/>
        <v>331.92264776727751</v>
      </c>
      <c r="G673" s="117" t="str">
        <f t="shared" si="14"/>
        <v>NA</v>
      </c>
      <c r="H673" s="117">
        <f t="shared" si="14"/>
        <v>0</v>
      </c>
    </row>
    <row r="674" spans="1:36" x14ac:dyDescent="0.75">
      <c r="A674" s="313" t="s">
        <v>886</v>
      </c>
      <c r="B674" s="117">
        <f>B629</f>
        <v>-830951.84504494444</v>
      </c>
      <c r="C674" s="117">
        <f t="shared" ref="C674:H674" si="15">C629</f>
        <v>352.29552844071242</v>
      </c>
      <c r="D674" s="117">
        <f t="shared" si="15"/>
        <v>25.04346066861428</v>
      </c>
      <c r="E674" s="117">
        <f t="shared" si="15"/>
        <v>148.02151981631317</v>
      </c>
      <c r="F674" s="117">
        <f t="shared" si="15"/>
        <v>4864.8428403863609</v>
      </c>
      <c r="G674" s="117" t="str">
        <f t="shared" si="15"/>
        <v>NE,NA</v>
      </c>
      <c r="H674" s="117">
        <f t="shared" si="15"/>
        <v>0</v>
      </c>
    </row>
    <row r="675" spans="1:36" x14ac:dyDescent="0.75">
      <c r="A675" s="313" t="s">
        <v>887</v>
      </c>
      <c r="B675" s="119" t="str">
        <f>B660</f>
        <v>NO,IE,NA</v>
      </c>
      <c r="C675" s="119">
        <f t="shared" ref="C675:H675" si="16">C660</f>
        <v>5945.1297249155041</v>
      </c>
      <c r="D675" s="119">
        <f t="shared" si="16"/>
        <v>20.319075856423058</v>
      </c>
      <c r="E675" s="119">
        <f t="shared" si="16"/>
        <v>2.3460190219567099</v>
      </c>
      <c r="F675" s="119">
        <f t="shared" si="16"/>
        <v>6.5483463597946603</v>
      </c>
      <c r="G675" s="119">
        <f t="shared" si="16"/>
        <v>114.39560414851302</v>
      </c>
      <c r="H675" s="119">
        <f t="shared" si="16"/>
        <v>0.74349333311907995</v>
      </c>
    </row>
    <row r="676" spans="1:36" x14ac:dyDescent="0.75">
      <c r="A676" s="3" t="s">
        <v>888</v>
      </c>
      <c r="B676" s="120">
        <f>SUM(B664,B671:B675)</f>
        <v>5436552.4729216415</v>
      </c>
      <c r="C676" s="120">
        <f>SUM(C664,C671:C675)</f>
        <v>27540.076836531538</v>
      </c>
      <c r="D676" s="120">
        <f t="shared" ref="D676:H676" si="17">SUM(D664,D671:D675)</f>
        <v>1480.1178066397567</v>
      </c>
      <c r="E676" s="120">
        <f t="shared" si="17"/>
        <v>19041.857162528504</v>
      </c>
      <c r="F676" s="120">
        <f t="shared" si="17"/>
        <v>71877.685895269635</v>
      </c>
      <c r="G676" s="120">
        <f t="shared" si="17"/>
        <v>13208.070896805681</v>
      </c>
      <c r="H676" s="120">
        <f t="shared" si="17"/>
        <v>13195.594414386062</v>
      </c>
    </row>
    <row r="678" spans="1:36" x14ac:dyDescent="0.75">
      <c r="A678" s="72" t="s">
        <v>889</v>
      </c>
      <c r="B678" s="72" t="s">
        <v>719</v>
      </c>
      <c r="C678" s="72" t="s">
        <v>720</v>
      </c>
      <c r="D678" s="72" t="s">
        <v>721</v>
      </c>
      <c r="E678" s="72" t="s">
        <v>722</v>
      </c>
      <c r="F678" s="121" t="s">
        <v>723</v>
      </c>
      <c r="G678" s="121" t="s">
        <v>724</v>
      </c>
      <c r="H678" s="121" t="s">
        <v>725</v>
      </c>
      <c r="I678" s="121" t="s">
        <v>726</v>
      </c>
      <c r="J678" s="121" t="s">
        <v>727</v>
      </c>
      <c r="K678" s="121" t="s">
        <v>728</v>
      </c>
      <c r="L678" s="121" t="s">
        <v>729</v>
      </c>
      <c r="M678" s="121" t="s">
        <v>730</v>
      </c>
      <c r="N678" s="121" t="s">
        <v>731</v>
      </c>
      <c r="O678" s="121" t="s">
        <v>732</v>
      </c>
      <c r="P678" s="121" t="s">
        <v>733</v>
      </c>
      <c r="Q678" s="121" t="s">
        <v>734</v>
      </c>
      <c r="R678" s="121" t="s">
        <v>735</v>
      </c>
      <c r="S678" s="121" t="s">
        <v>736</v>
      </c>
      <c r="T678" s="121" t="s">
        <v>737</v>
      </c>
      <c r="U678" s="121" t="s">
        <v>890</v>
      </c>
      <c r="V678" s="121" t="s">
        <v>739</v>
      </c>
      <c r="W678" s="121" t="s">
        <v>891</v>
      </c>
      <c r="X678" s="121" t="s">
        <v>892</v>
      </c>
      <c r="Y678" s="121" t="s">
        <v>893</v>
      </c>
      <c r="Z678" s="121" t="s">
        <v>894</v>
      </c>
      <c r="AA678" s="121" t="s">
        <v>895</v>
      </c>
      <c r="AB678" s="121" t="s">
        <v>896</v>
      </c>
      <c r="AC678" s="121" t="s">
        <v>897</v>
      </c>
      <c r="AD678" s="121" t="s">
        <v>898</v>
      </c>
      <c r="AE678" s="121" t="s">
        <v>899</v>
      </c>
      <c r="AF678" s="121" t="s">
        <v>900</v>
      </c>
      <c r="AG678" s="121" t="s">
        <v>750</v>
      </c>
      <c r="AH678" s="121" t="s">
        <v>901</v>
      </c>
      <c r="AI678" s="121" t="s">
        <v>902</v>
      </c>
      <c r="AJ678" s="121" t="s">
        <v>903</v>
      </c>
    </row>
    <row r="679" spans="1:36" x14ac:dyDescent="0.75">
      <c r="A679" s="4" t="s">
        <v>904</v>
      </c>
      <c r="B679" s="122">
        <f>B472</f>
        <v>1368.5486950492193</v>
      </c>
      <c r="C679" s="122">
        <f>C472</f>
        <v>397.31929999999994</v>
      </c>
      <c r="D679" s="122">
        <v>0</v>
      </c>
      <c r="E679" s="122">
        <v>0</v>
      </c>
      <c r="F679" s="122">
        <f>F472</f>
        <v>2582.8095400000002</v>
      </c>
      <c r="G679" s="122">
        <v>0</v>
      </c>
      <c r="H679" s="122">
        <f>H472</f>
        <v>56862.990299999998</v>
      </c>
      <c r="I679" s="122">
        <v>0</v>
      </c>
      <c r="J679" s="122">
        <f>J472</f>
        <v>2095.9452000000001</v>
      </c>
      <c r="K679" s="122">
        <v>0</v>
      </c>
      <c r="L679" s="122">
        <v>0</v>
      </c>
      <c r="M679" s="122">
        <v>0</v>
      </c>
      <c r="N679" s="122">
        <v>0</v>
      </c>
      <c r="O679" s="122">
        <v>0</v>
      </c>
      <c r="P679" s="122">
        <v>0</v>
      </c>
      <c r="Q679" s="122">
        <f>Q472</f>
        <v>117.73</v>
      </c>
      <c r="R679" s="122">
        <v>0</v>
      </c>
      <c r="S679" s="122">
        <v>0</v>
      </c>
      <c r="T679" s="122">
        <v>0</v>
      </c>
      <c r="U679" s="122">
        <v>0</v>
      </c>
      <c r="V679" s="122" t="str">
        <f>V472</f>
        <v/>
      </c>
      <c r="W679" s="122">
        <f>W472</f>
        <v>538.44015630052661</v>
      </c>
      <c r="X679" s="122">
        <f>X472</f>
        <v>205.84816902707735</v>
      </c>
      <c r="Y679" s="122">
        <f>Y472</f>
        <v>8.9202336818044294</v>
      </c>
      <c r="Z679" s="122">
        <v>0</v>
      </c>
      <c r="AA679" s="122">
        <f>AA472</f>
        <v>11.355320817691171</v>
      </c>
      <c r="AB679" s="122">
        <v>0</v>
      </c>
      <c r="AC679" s="122">
        <v>0</v>
      </c>
      <c r="AD679" s="122">
        <v>0</v>
      </c>
      <c r="AE679" s="122">
        <v>0</v>
      </c>
      <c r="AF679" s="122">
        <v>0</v>
      </c>
      <c r="AG679" s="122" t="str">
        <f>AG472</f>
        <v/>
      </c>
      <c r="AH679" s="122">
        <f>AH472</f>
        <v>7305.7941112096423</v>
      </c>
      <c r="AI679" s="122">
        <f>AI472</f>
        <v>517.49907355051005</v>
      </c>
      <c r="AJ679" s="122">
        <f>AJ472</f>
        <v>28.36572198588</v>
      </c>
    </row>
    <row r="680" spans="1:36" x14ac:dyDescent="0.75">
      <c r="A680" s="4" t="s">
        <v>905</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75">
      <c r="A682" s="3" t="s">
        <v>888</v>
      </c>
      <c r="B682" s="3">
        <f>SUM(B680:AJ680)</f>
        <v>136324.0265929715</v>
      </c>
    </row>
    <row r="684" spans="1:36" ht="16.75" x14ac:dyDescent="0.75">
      <c r="A684" s="72" t="s">
        <v>906</v>
      </c>
      <c r="B684" s="116" t="s">
        <v>877</v>
      </c>
      <c r="C684" s="116" t="s">
        <v>878</v>
      </c>
      <c r="D684" s="116" t="s">
        <v>879</v>
      </c>
      <c r="E684" s="116" t="s">
        <v>880</v>
      </c>
      <c r="F684" s="116" t="s">
        <v>508</v>
      </c>
      <c r="G684" s="116" t="s">
        <v>509</v>
      </c>
      <c r="H684" s="116" t="s">
        <v>881</v>
      </c>
      <c r="I684" s="116" t="s">
        <v>907</v>
      </c>
    </row>
    <row r="685" spans="1:36" x14ac:dyDescent="0.75">
      <c r="A685" s="4" t="s">
        <v>908</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75">
      <c r="A686" s="12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75">
      <c r="A687" s="12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75">
      <c r="A688" s="125" t="s">
        <v>2511</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75">
      <c r="A689" s="12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75">
      <c r="A690" s="12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75">
      <c r="A691" s="125" t="s">
        <v>2521</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75">
      <c r="A692" s="125" t="s">
        <v>3323</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75">
      <c r="B693" s="6"/>
      <c r="C693" s="6"/>
      <c r="D693" s="6"/>
      <c r="E693" s="6"/>
      <c r="F693" s="6"/>
      <c r="G693" s="6"/>
      <c r="H693" s="6"/>
      <c r="I693" s="6"/>
    </row>
    <row r="694" spans="1:9" ht="15.5" thickBot="1" x14ac:dyDescent="0.9">
      <c r="B694" s="6"/>
      <c r="C694" s="6"/>
      <c r="D694" s="6"/>
      <c r="E694" s="6"/>
      <c r="F694" s="6"/>
      <c r="G694" s="6"/>
      <c r="H694" s="6"/>
      <c r="I694" s="6"/>
    </row>
    <row r="695" spans="1:9" ht="15.5" thickBot="1" x14ac:dyDescent="0.9">
      <c r="A695" s="123" t="s">
        <v>909</v>
      </c>
      <c r="B695" s="124">
        <f>SUM(B685:I685)</f>
        <v>6775.5068300598114</v>
      </c>
    </row>
    <row r="696" spans="1:9" x14ac:dyDescent="0.75">
      <c r="A696" s="3"/>
      <c r="B696" s="6"/>
    </row>
    <row r="697" spans="1:9" x14ac:dyDescent="0.75">
      <c r="A697" s="125" t="s">
        <v>98</v>
      </c>
      <c r="B697" s="6">
        <f>SUM(B686:I686)</f>
        <v>2400.781423575997</v>
      </c>
    </row>
    <row r="698" spans="1:9" x14ac:dyDescent="0.75">
      <c r="A698" s="125" t="s">
        <v>4</v>
      </c>
      <c r="B698" s="6">
        <f t="shared" ref="B698:B703" si="20">SUM(B687:I687)</f>
        <v>2012.7303202349544</v>
      </c>
    </row>
    <row r="699" spans="1:9" x14ac:dyDescent="0.75">
      <c r="A699" s="125" t="s">
        <v>2511</v>
      </c>
      <c r="B699" s="6">
        <f t="shared" si="20"/>
        <v>592.38840211179286</v>
      </c>
    </row>
    <row r="700" spans="1:9" x14ac:dyDescent="0.75">
      <c r="A700" s="125" t="s">
        <v>9</v>
      </c>
      <c r="B700" s="6">
        <f t="shared" si="20"/>
        <v>1822.4505427037991</v>
      </c>
    </row>
    <row r="701" spans="1:9" x14ac:dyDescent="0.75">
      <c r="A701" s="125" t="s">
        <v>140</v>
      </c>
      <c r="B701" s="6">
        <f t="shared" si="20"/>
        <v>568.83867287688975</v>
      </c>
    </row>
    <row r="702" spans="1:9" x14ac:dyDescent="0.75">
      <c r="A702" s="125" t="s">
        <v>2521</v>
      </c>
      <c r="B702" s="6">
        <f t="shared" si="20"/>
        <v>184.88143194254428</v>
      </c>
    </row>
    <row r="703" spans="1:9" x14ac:dyDescent="0.75">
      <c r="A703" s="125" t="s">
        <v>3323</v>
      </c>
      <c r="B703" s="6">
        <f t="shared" si="20"/>
        <v>-806.21981425111119</v>
      </c>
      <c r="C703" s="6"/>
      <c r="D703" s="6"/>
    </row>
    <row r="704" spans="1:9" x14ac:dyDescent="0.75">
      <c r="A704" s="3"/>
      <c r="B704" s="6"/>
      <c r="C704" s="6"/>
    </row>
    <row r="705" spans="1:14" x14ac:dyDescent="0.75">
      <c r="A705" s="3"/>
      <c r="B705" s="6"/>
    </row>
    <row r="706" spans="1:14" x14ac:dyDescent="0.75">
      <c r="A706" s="3"/>
      <c r="B706" s="6"/>
    </row>
    <row r="707" spans="1:14" ht="15.75" x14ac:dyDescent="0.75">
      <c r="A707" s="126" t="s">
        <v>910</v>
      </c>
      <c r="B707" s="127"/>
      <c r="C707" s="127"/>
      <c r="D707" s="127"/>
      <c r="E707" s="127"/>
      <c r="F707" s="127"/>
      <c r="G707" s="127"/>
      <c r="H707" s="127"/>
      <c r="I707" s="127"/>
      <c r="J707" s="127"/>
      <c r="K707" s="127"/>
      <c r="L707" s="127"/>
      <c r="M707" s="127"/>
      <c r="N707" s="127"/>
    </row>
    <row r="708" spans="1:14" x14ac:dyDescent="0.75">
      <c r="A708" s="127" t="s">
        <v>911</v>
      </c>
      <c r="B708" s="127"/>
      <c r="C708" s="127"/>
      <c r="D708" s="127"/>
      <c r="E708" s="127"/>
      <c r="F708" s="127"/>
      <c r="G708" s="127"/>
      <c r="H708" s="127"/>
      <c r="I708" s="127"/>
      <c r="J708" s="127"/>
      <c r="K708" s="127"/>
      <c r="L708" s="127"/>
      <c r="M708" s="127"/>
      <c r="N708" s="127"/>
    </row>
    <row r="709" spans="1:14" x14ac:dyDescent="0.75">
      <c r="A709" s="127" t="s">
        <v>912</v>
      </c>
      <c r="B709" s="127"/>
      <c r="C709" s="127"/>
      <c r="D709" s="127"/>
      <c r="E709" s="127"/>
      <c r="F709" s="127"/>
      <c r="G709" s="127"/>
      <c r="H709" s="127"/>
      <c r="I709" s="127"/>
      <c r="J709" s="127"/>
      <c r="K709" s="127"/>
      <c r="L709" s="127"/>
      <c r="M709" s="127"/>
      <c r="N709" s="127"/>
    </row>
    <row r="710" spans="1:14" ht="44" x14ac:dyDescent="0.75">
      <c r="A710" s="128" t="s">
        <v>913</v>
      </c>
      <c r="B710" s="129" t="s">
        <v>914</v>
      </c>
      <c r="C710" s="130" t="s">
        <v>915</v>
      </c>
      <c r="D710" s="131" t="s">
        <v>916</v>
      </c>
      <c r="E710" s="131" t="s">
        <v>917</v>
      </c>
      <c r="F710" s="132" t="s">
        <v>918</v>
      </c>
      <c r="G710" s="131" t="s">
        <v>919</v>
      </c>
      <c r="H710" s="132" t="s">
        <v>920</v>
      </c>
      <c r="I710" s="131" t="s">
        <v>921</v>
      </c>
      <c r="J710" s="132" t="s">
        <v>922</v>
      </c>
      <c r="K710" s="131" t="s">
        <v>923</v>
      </c>
      <c r="L710" s="132" t="s">
        <v>924</v>
      </c>
      <c r="M710" s="132" t="s">
        <v>925</v>
      </c>
      <c r="N710" s="132" t="s">
        <v>926</v>
      </c>
    </row>
    <row r="711" spans="1:14" x14ac:dyDescent="0.75">
      <c r="A711" s="133" t="s">
        <v>927</v>
      </c>
      <c r="B711" s="134" t="s">
        <v>928</v>
      </c>
      <c r="C711" s="135" t="s">
        <v>929</v>
      </c>
      <c r="D711" s="133" t="s">
        <v>930</v>
      </c>
      <c r="E711" s="133" t="s">
        <v>931</v>
      </c>
      <c r="F711" s="136">
        <v>1</v>
      </c>
      <c r="G711" s="133" t="s">
        <v>932</v>
      </c>
      <c r="H711" s="136">
        <v>1</v>
      </c>
      <c r="I711" s="133" t="s">
        <v>933</v>
      </c>
      <c r="J711" s="136">
        <v>1</v>
      </c>
      <c r="K711" s="133" t="s">
        <v>934</v>
      </c>
      <c r="L711" s="136">
        <v>1</v>
      </c>
      <c r="M711" s="133" t="s">
        <v>935</v>
      </c>
      <c r="N711" s="136">
        <v>1</v>
      </c>
    </row>
    <row r="712" spans="1:14" x14ac:dyDescent="0.75">
      <c r="A712" s="137" t="s">
        <v>936</v>
      </c>
      <c r="B712" s="138" t="s">
        <v>937</v>
      </c>
      <c r="C712" s="138" t="s">
        <v>938</v>
      </c>
      <c r="D712" s="137" t="s">
        <v>939</v>
      </c>
      <c r="E712" s="137" t="s">
        <v>940</v>
      </c>
      <c r="F712" s="139">
        <v>84</v>
      </c>
      <c r="G712" s="137" t="s">
        <v>941</v>
      </c>
      <c r="H712" s="139">
        <v>28</v>
      </c>
      <c r="I712" s="137" t="s">
        <v>942</v>
      </c>
      <c r="J712" s="139">
        <v>67</v>
      </c>
      <c r="K712" s="137" t="s">
        <v>943</v>
      </c>
      <c r="L712" s="139">
        <v>14</v>
      </c>
      <c r="M712" s="137" t="s">
        <v>944</v>
      </c>
      <c r="N712" s="139">
        <v>4</v>
      </c>
    </row>
    <row r="713" spans="1:14" x14ac:dyDescent="0.75">
      <c r="A713" s="140" t="s">
        <v>945</v>
      </c>
      <c r="B713" s="141" t="s">
        <v>937</v>
      </c>
      <c r="C713" s="141" t="s">
        <v>938</v>
      </c>
      <c r="D713" s="140" t="s">
        <v>939</v>
      </c>
      <c r="E713" s="140" t="s">
        <v>946</v>
      </c>
      <c r="F713" s="142">
        <v>85</v>
      </c>
      <c r="G713" s="140" t="s">
        <v>947</v>
      </c>
      <c r="H713" s="142">
        <v>30</v>
      </c>
      <c r="I713" s="140" t="s">
        <v>948</v>
      </c>
      <c r="J713" s="142">
        <v>68</v>
      </c>
      <c r="K713" s="140" t="s">
        <v>949</v>
      </c>
      <c r="L713" s="142">
        <v>15</v>
      </c>
      <c r="M713" s="140" t="s">
        <v>950</v>
      </c>
      <c r="N713" s="142">
        <v>6</v>
      </c>
    </row>
    <row r="714" spans="1:14" x14ac:dyDescent="0.75">
      <c r="A714" s="143" t="s">
        <v>951</v>
      </c>
      <c r="B714" s="144" t="s">
        <v>952</v>
      </c>
      <c r="C714" s="144" t="s">
        <v>953</v>
      </c>
      <c r="D714" s="143" t="s">
        <v>954</v>
      </c>
      <c r="E714" s="143" t="s">
        <v>955</v>
      </c>
      <c r="F714" s="145">
        <v>264</v>
      </c>
      <c r="G714" s="143" t="s">
        <v>956</v>
      </c>
      <c r="H714" s="145">
        <v>265</v>
      </c>
      <c r="I714" s="143" t="s">
        <v>957</v>
      </c>
      <c r="J714" s="145">
        <v>277</v>
      </c>
      <c r="K714" s="143" t="s">
        <v>958</v>
      </c>
      <c r="L714" s="145">
        <v>282</v>
      </c>
      <c r="M714" s="143" t="s">
        <v>959</v>
      </c>
      <c r="N714" s="145">
        <v>234</v>
      </c>
    </row>
    <row r="715" spans="1:14" x14ac:dyDescent="0.75">
      <c r="A715" s="133" t="s">
        <v>960</v>
      </c>
      <c r="B715" s="134" t="s">
        <v>961</v>
      </c>
      <c r="C715" s="146">
        <v>45</v>
      </c>
      <c r="D715" s="147">
        <v>0.26</v>
      </c>
      <c r="E715" s="133" t="s">
        <v>962</v>
      </c>
      <c r="F715" s="136">
        <v>6900</v>
      </c>
      <c r="G715" s="133" t="s">
        <v>963</v>
      </c>
      <c r="H715" s="136">
        <v>4660</v>
      </c>
      <c r="I715" s="133" t="s">
        <v>964</v>
      </c>
      <c r="J715" s="136">
        <v>6890</v>
      </c>
      <c r="K715" s="133" t="s">
        <v>965</v>
      </c>
      <c r="L715" s="136">
        <v>4890</v>
      </c>
      <c r="M715" s="133" t="s">
        <v>966</v>
      </c>
      <c r="N715" s="136">
        <v>2340</v>
      </c>
    </row>
    <row r="716" spans="1:14" x14ac:dyDescent="0.75">
      <c r="A716" s="137" t="s">
        <v>967</v>
      </c>
      <c r="B716" s="138" t="s">
        <v>968</v>
      </c>
      <c r="C716" s="148">
        <v>100</v>
      </c>
      <c r="D716" s="149">
        <v>0.32</v>
      </c>
      <c r="E716" s="137" t="s">
        <v>969</v>
      </c>
      <c r="F716" s="150">
        <v>10800</v>
      </c>
      <c r="G716" s="137" t="s">
        <v>970</v>
      </c>
      <c r="H716" s="150">
        <v>10200</v>
      </c>
      <c r="I716" s="137" t="s">
        <v>971</v>
      </c>
      <c r="J716" s="150">
        <v>11300</v>
      </c>
      <c r="K716" s="137" t="s">
        <v>972</v>
      </c>
      <c r="L716" s="150">
        <v>11000</v>
      </c>
      <c r="M716" s="137" t="s">
        <v>973</v>
      </c>
      <c r="N716" s="139">
        <v>8450</v>
      </c>
    </row>
    <row r="717" spans="1:14" x14ac:dyDescent="0.75">
      <c r="A717" s="140" t="s">
        <v>974</v>
      </c>
      <c r="B717" s="141" t="s">
        <v>975</v>
      </c>
      <c r="C717" s="151">
        <v>640</v>
      </c>
      <c r="D717" s="152">
        <v>0.25</v>
      </c>
      <c r="E717" s="140" t="s">
        <v>976</v>
      </c>
      <c r="F717" s="153">
        <v>10900</v>
      </c>
      <c r="G717" s="140" t="s">
        <v>977</v>
      </c>
      <c r="H717" s="153">
        <v>13900</v>
      </c>
      <c r="I717" s="140" t="s">
        <v>978</v>
      </c>
      <c r="J717" s="153">
        <v>11700</v>
      </c>
      <c r="K717" s="140" t="s">
        <v>979</v>
      </c>
      <c r="L717" s="153">
        <v>14200</v>
      </c>
      <c r="M717" s="140" t="s">
        <v>980</v>
      </c>
      <c r="N717" s="153">
        <v>15900</v>
      </c>
    </row>
    <row r="718" spans="1:14" x14ac:dyDescent="0.75">
      <c r="A718" s="137" t="s">
        <v>981</v>
      </c>
      <c r="B718" s="154" t="s">
        <v>982</v>
      </c>
      <c r="C718" s="155">
        <v>85</v>
      </c>
      <c r="D718" s="149">
        <v>0.3</v>
      </c>
      <c r="E718" s="137" t="s">
        <v>983</v>
      </c>
      <c r="F718" s="139">
        <v>6490</v>
      </c>
      <c r="G718" s="137" t="s">
        <v>984</v>
      </c>
      <c r="H718" s="139">
        <v>5820</v>
      </c>
      <c r="I718" s="137" t="s">
        <v>985</v>
      </c>
      <c r="J718" s="139">
        <v>6730</v>
      </c>
      <c r="K718" s="137" t="s">
        <v>986</v>
      </c>
      <c r="L718" s="139">
        <v>6250</v>
      </c>
      <c r="M718" s="137" t="s">
        <v>987</v>
      </c>
      <c r="N718" s="139">
        <v>4470</v>
      </c>
    </row>
    <row r="719" spans="1:14" x14ac:dyDescent="0.75">
      <c r="A719" s="140" t="s">
        <v>988</v>
      </c>
      <c r="B719" s="156" t="s">
        <v>989</v>
      </c>
      <c r="C719" s="151">
        <v>190</v>
      </c>
      <c r="D719" s="152">
        <v>0.31</v>
      </c>
      <c r="E719" s="140" t="s">
        <v>990</v>
      </c>
      <c r="F719" s="142">
        <v>7710</v>
      </c>
      <c r="G719" s="140" t="s">
        <v>991</v>
      </c>
      <c r="H719" s="142">
        <v>8590</v>
      </c>
      <c r="I719" s="140" t="s">
        <v>992</v>
      </c>
      <c r="J719" s="142">
        <v>8190</v>
      </c>
      <c r="K719" s="140" t="s">
        <v>993</v>
      </c>
      <c r="L719" s="142">
        <v>9020</v>
      </c>
      <c r="M719" s="140" t="s">
        <v>994</v>
      </c>
      <c r="N719" s="142">
        <v>8550</v>
      </c>
    </row>
    <row r="720" spans="1:14" x14ac:dyDescent="0.75">
      <c r="A720" s="143" t="s">
        <v>995</v>
      </c>
      <c r="B720" s="157" t="s">
        <v>996</v>
      </c>
      <c r="C720" s="158">
        <v>1020</v>
      </c>
      <c r="D720" s="159">
        <v>0.2</v>
      </c>
      <c r="E720" s="143" t="s">
        <v>997</v>
      </c>
      <c r="F720" s="145">
        <v>5860</v>
      </c>
      <c r="G720" s="143" t="s">
        <v>998</v>
      </c>
      <c r="H720" s="145">
        <v>7670</v>
      </c>
      <c r="I720" s="143" t="s">
        <v>999</v>
      </c>
      <c r="J720" s="145">
        <v>6310</v>
      </c>
      <c r="K720" s="143" t="s">
        <v>1000</v>
      </c>
      <c r="L720" s="145">
        <v>7810</v>
      </c>
      <c r="M720" s="143" t="s">
        <v>1001</v>
      </c>
      <c r="N720" s="145">
        <v>8980</v>
      </c>
    </row>
    <row r="721" spans="1:14" x14ac:dyDescent="0.75">
      <c r="A721" s="133" t="s">
        <v>1002</v>
      </c>
      <c r="B721" s="134" t="s">
        <v>1003</v>
      </c>
      <c r="C721" s="146">
        <v>1.7</v>
      </c>
      <c r="D721" s="147">
        <v>0.15</v>
      </c>
      <c r="E721" s="133" t="s">
        <v>1004</v>
      </c>
      <c r="F721" s="136">
        <v>543</v>
      </c>
      <c r="G721" s="133" t="s">
        <v>1004</v>
      </c>
      <c r="H721" s="136">
        <v>148</v>
      </c>
      <c r="I721" s="133" t="s">
        <v>1005</v>
      </c>
      <c r="J721" s="136">
        <v>192</v>
      </c>
      <c r="K721" s="133" t="s">
        <v>1006</v>
      </c>
      <c r="L721" s="136">
        <v>26</v>
      </c>
      <c r="M721" s="133" t="s">
        <v>1007</v>
      </c>
      <c r="N721" s="136">
        <v>20</v>
      </c>
    </row>
    <row r="722" spans="1:14" x14ac:dyDescent="0.75">
      <c r="A722" s="137" t="s">
        <v>1008</v>
      </c>
      <c r="B722" s="138" t="s">
        <v>1009</v>
      </c>
      <c r="C722" s="155">
        <v>11.9</v>
      </c>
      <c r="D722" s="149">
        <v>0.21</v>
      </c>
      <c r="E722" s="137" t="s">
        <v>1010</v>
      </c>
      <c r="F722" s="139">
        <v>5280</v>
      </c>
      <c r="G722" s="137" t="s">
        <v>983</v>
      </c>
      <c r="H722" s="139">
        <v>1760</v>
      </c>
      <c r="I722" s="137" t="s">
        <v>1011</v>
      </c>
      <c r="J722" s="139">
        <v>4200</v>
      </c>
      <c r="K722" s="137" t="s">
        <v>1012</v>
      </c>
      <c r="L722" s="139">
        <v>832</v>
      </c>
      <c r="M722" s="137" t="s">
        <v>1013</v>
      </c>
      <c r="N722" s="139">
        <v>262</v>
      </c>
    </row>
    <row r="723" spans="1:14" x14ac:dyDescent="0.75">
      <c r="A723" s="140" t="s">
        <v>1014</v>
      </c>
      <c r="B723" s="156" t="s">
        <v>1015</v>
      </c>
      <c r="C723" s="160">
        <v>1</v>
      </c>
      <c r="D723" s="152">
        <v>0.17</v>
      </c>
      <c r="E723" s="140" t="s">
        <v>1016</v>
      </c>
      <c r="F723" s="142">
        <v>218</v>
      </c>
      <c r="G723" s="140" t="s">
        <v>1016</v>
      </c>
      <c r="H723" s="142">
        <v>59</v>
      </c>
      <c r="I723" s="140" t="s">
        <v>1017</v>
      </c>
      <c r="J723" s="142">
        <v>70</v>
      </c>
      <c r="K723" s="140" t="s">
        <v>1018</v>
      </c>
      <c r="L723" s="142">
        <v>10</v>
      </c>
      <c r="M723" s="140" t="s">
        <v>1019</v>
      </c>
      <c r="N723" s="142">
        <v>8</v>
      </c>
    </row>
    <row r="724" spans="1:14" x14ac:dyDescent="0.75">
      <c r="A724" s="137" t="s">
        <v>1020</v>
      </c>
      <c r="B724" s="154" t="s">
        <v>1021</v>
      </c>
      <c r="C724" s="155">
        <v>3.4</v>
      </c>
      <c r="D724" s="149">
        <v>0.21</v>
      </c>
      <c r="E724" s="137" t="s">
        <v>1022</v>
      </c>
      <c r="F724" s="139">
        <v>945</v>
      </c>
      <c r="G724" s="137" t="s">
        <v>1023</v>
      </c>
      <c r="H724" s="139">
        <v>258</v>
      </c>
      <c r="I724" s="137" t="s">
        <v>1024</v>
      </c>
      <c r="J724" s="139">
        <v>426</v>
      </c>
      <c r="K724" s="137" t="s">
        <v>1025</v>
      </c>
      <c r="L724" s="139">
        <v>48</v>
      </c>
      <c r="M724" s="137" t="s">
        <v>1026</v>
      </c>
      <c r="N724" s="139">
        <v>36</v>
      </c>
    </row>
    <row r="725" spans="1:14" x14ac:dyDescent="0.75">
      <c r="A725" s="140" t="s">
        <v>1027</v>
      </c>
      <c r="B725" s="156" t="s">
        <v>1028</v>
      </c>
      <c r="C725" s="160">
        <v>1.3</v>
      </c>
      <c r="D725" s="152">
        <v>0.15</v>
      </c>
      <c r="E725" s="140" t="s">
        <v>1029</v>
      </c>
      <c r="F725" s="142">
        <v>292</v>
      </c>
      <c r="G725" s="140" t="s">
        <v>1029</v>
      </c>
      <c r="H725" s="142">
        <v>79</v>
      </c>
      <c r="I725" s="140" t="s">
        <v>1030</v>
      </c>
      <c r="J725" s="142">
        <v>98</v>
      </c>
      <c r="K725" s="140" t="s">
        <v>1031</v>
      </c>
      <c r="L725" s="142">
        <v>14</v>
      </c>
      <c r="M725" s="140" t="s">
        <v>1032</v>
      </c>
      <c r="N725" s="142">
        <v>11</v>
      </c>
    </row>
    <row r="726" spans="1:14" x14ac:dyDescent="0.75">
      <c r="A726" s="137" t="s">
        <v>1033</v>
      </c>
      <c r="B726" s="154" t="s">
        <v>1034</v>
      </c>
      <c r="C726" s="155">
        <v>4</v>
      </c>
      <c r="D726" s="149">
        <v>0.23</v>
      </c>
      <c r="E726" s="137" t="s">
        <v>1035</v>
      </c>
      <c r="F726" s="139">
        <v>1350</v>
      </c>
      <c r="G726" s="137" t="s">
        <v>1036</v>
      </c>
      <c r="H726" s="139">
        <v>370</v>
      </c>
      <c r="I726" s="137" t="s">
        <v>1037</v>
      </c>
      <c r="J726" s="139">
        <v>659</v>
      </c>
      <c r="K726" s="137" t="s">
        <v>1038</v>
      </c>
      <c r="L726" s="139">
        <v>72</v>
      </c>
      <c r="M726" s="137" t="s">
        <v>1039</v>
      </c>
      <c r="N726" s="139">
        <v>51</v>
      </c>
    </row>
    <row r="727" spans="1:14" x14ac:dyDescent="0.75">
      <c r="A727" s="140" t="s">
        <v>1040</v>
      </c>
      <c r="B727" s="156" t="s">
        <v>1041</v>
      </c>
      <c r="C727" s="160">
        <v>5.9</v>
      </c>
      <c r="D727" s="152">
        <v>0.2</v>
      </c>
      <c r="E727" s="140" t="s">
        <v>1042</v>
      </c>
      <c r="F727" s="142">
        <v>1870</v>
      </c>
      <c r="G727" s="140" t="s">
        <v>1043</v>
      </c>
      <c r="H727" s="142">
        <v>527</v>
      </c>
      <c r="I727" s="140" t="s">
        <v>1044</v>
      </c>
      <c r="J727" s="142">
        <v>1120</v>
      </c>
      <c r="K727" s="140" t="s">
        <v>1045</v>
      </c>
      <c r="L727" s="142">
        <v>121</v>
      </c>
      <c r="M727" s="140" t="s">
        <v>1046</v>
      </c>
      <c r="N727" s="142">
        <v>74</v>
      </c>
    </row>
    <row r="728" spans="1:14" x14ac:dyDescent="0.75">
      <c r="A728" s="137" t="s">
        <v>1047</v>
      </c>
      <c r="B728" s="154" t="s">
        <v>1048</v>
      </c>
      <c r="C728" s="155">
        <v>4.3</v>
      </c>
      <c r="D728" s="149">
        <v>0.17</v>
      </c>
      <c r="E728" s="137" t="s">
        <v>1049</v>
      </c>
      <c r="F728" s="139">
        <v>1230</v>
      </c>
      <c r="G728" s="137" t="s">
        <v>1050</v>
      </c>
      <c r="H728" s="139">
        <v>338</v>
      </c>
      <c r="I728" s="137" t="s">
        <v>1051</v>
      </c>
      <c r="J728" s="139">
        <v>624</v>
      </c>
      <c r="K728" s="137" t="s">
        <v>1052</v>
      </c>
      <c r="L728" s="139">
        <v>67</v>
      </c>
      <c r="M728" s="137" t="s">
        <v>1053</v>
      </c>
      <c r="N728" s="139">
        <v>47</v>
      </c>
    </row>
    <row r="729" spans="1:14" x14ac:dyDescent="0.75">
      <c r="A729" s="140" t="s">
        <v>1054</v>
      </c>
      <c r="B729" s="156" t="s">
        <v>1055</v>
      </c>
      <c r="C729" s="160">
        <v>9.1999999999999993</v>
      </c>
      <c r="D729" s="152">
        <v>0.16</v>
      </c>
      <c r="E729" s="140" t="s">
        <v>1056</v>
      </c>
      <c r="F729" s="142">
        <v>2550</v>
      </c>
      <c r="G729" s="140" t="s">
        <v>1057</v>
      </c>
      <c r="H729" s="142">
        <v>782</v>
      </c>
      <c r="I729" s="140" t="s">
        <v>1058</v>
      </c>
      <c r="J729" s="142">
        <v>1850</v>
      </c>
      <c r="K729" s="140" t="s">
        <v>1059</v>
      </c>
      <c r="L729" s="142">
        <v>271</v>
      </c>
      <c r="M729" s="140" t="s">
        <v>1060</v>
      </c>
      <c r="N729" s="142">
        <v>111</v>
      </c>
    </row>
    <row r="730" spans="1:14" x14ac:dyDescent="0.75">
      <c r="A730" s="137" t="s">
        <v>1061</v>
      </c>
      <c r="B730" s="154" t="s">
        <v>1062</v>
      </c>
      <c r="C730" s="155">
        <v>17.2</v>
      </c>
      <c r="D730" s="149">
        <v>0.19</v>
      </c>
      <c r="E730" s="137" t="s">
        <v>1063</v>
      </c>
      <c r="F730" s="139">
        <v>5020</v>
      </c>
      <c r="G730" s="137" t="s">
        <v>1064</v>
      </c>
      <c r="H730" s="139">
        <v>1980</v>
      </c>
      <c r="I730" s="137" t="s">
        <v>965</v>
      </c>
      <c r="J730" s="139">
        <v>4390</v>
      </c>
      <c r="K730" s="137" t="s">
        <v>1065</v>
      </c>
      <c r="L730" s="139">
        <v>1370</v>
      </c>
      <c r="M730" s="137" t="s">
        <v>1066</v>
      </c>
      <c r="N730" s="139">
        <v>356</v>
      </c>
    </row>
    <row r="731" spans="1:14" x14ac:dyDescent="0.75">
      <c r="A731" s="140" t="s">
        <v>1067</v>
      </c>
      <c r="B731" s="156" t="s">
        <v>1068</v>
      </c>
      <c r="C731" s="160">
        <v>1.9</v>
      </c>
      <c r="D731" s="152">
        <v>0.22</v>
      </c>
      <c r="E731" s="140" t="s">
        <v>1069</v>
      </c>
      <c r="F731" s="142">
        <v>469</v>
      </c>
      <c r="G731" s="140" t="s">
        <v>1069</v>
      </c>
      <c r="H731" s="142">
        <v>127</v>
      </c>
      <c r="I731" s="140" t="s">
        <v>1070</v>
      </c>
      <c r="J731" s="142">
        <v>170</v>
      </c>
      <c r="K731" s="140" t="s">
        <v>1071</v>
      </c>
      <c r="L731" s="142">
        <v>22</v>
      </c>
      <c r="M731" s="140" t="s">
        <v>1072</v>
      </c>
      <c r="N731" s="142">
        <v>18</v>
      </c>
    </row>
    <row r="732" spans="1:14" x14ac:dyDescent="0.75">
      <c r="A732" s="137" t="s">
        <v>1073</v>
      </c>
      <c r="B732" s="154" t="s">
        <v>1074</v>
      </c>
      <c r="C732" s="155">
        <v>5.9</v>
      </c>
      <c r="D732" s="149">
        <v>0.28999999999999998</v>
      </c>
      <c r="E732" s="137" t="s">
        <v>1075</v>
      </c>
      <c r="F732" s="139">
        <v>1860</v>
      </c>
      <c r="G732" s="137" t="s">
        <v>1076</v>
      </c>
      <c r="H732" s="139">
        <v>525</v>
      </c>
      <c r="I732" s="137" t="s">
        <v>1077</v>
      </c>
      <c r="J732" s="139">
        <v>1110</v>
      </c>
      <c r="K732" s="137" t="s">
        <v>1078</v>
      </c>
      <c r="L732" s="139">
        <v>120</v>
      </c>
      <c r="M732" s="137" t="s">
        <v>1079</v>
      </c>
      <c r="N732" s="139">
        <v>73</v>
      </c>
    </row>
    <row r="733" spans="1:14" ht="19.5" x14ac:dyDescent="0.75">
      <c r="A733" s="161" t="s">
        <v>1080</v>
      </c>
      <c r="B733" s="161" t="s">
        <v>1081</v>
      </c>
      <c r="C733" s="162" t="s">
        <v>1082</v>
      </c>
      <c r="D733" s="163">
        <v>0.04</v>
      </c>
      <c r="E733" s="162" t="s">
        <v>1083</v>
      </c>
      <c r="F733" s="164">
        <v>5</v>
      </c>
      <c r="G733" s="162" t="s">
        <v>1083</v>
      </c>
      <c r="H733" s="164">
        <v>1</v>
      </c>
      <c r="I733" s="162" t="s">
        <v>1084</v>
      </c>
      <c r="J733" s="164">
        <v>2</v>
      </c>
      <c r="K733" s="162" t="s">
        <v>1085</v>
      </c>
      <c r="L733" s="165" t="s">
        <v>1086</v>
      </c>
      <c r="M733" s="162" t="s">
        <v>1087</v>
      </c>
      <c r="N733" s="165" t="s">
        <v>1086</v>
      </c>
    </row>
    <row r="734" spans="1:14" x14ac:dyDescent="0.75">
      <c r="A734" s="133" t="s">
        <v>1088</v>
      </c>
      <c r="B734" s="134" t="s">
        <v>1089</v>
      </c>
      <c r="C734" s="166">
        <v>222</v>
      </c>
      <c r="D734" s="147">
        <v>0.18</v>
      </c>
      <c r="E734" s="133" t="s">
        <v>1090</v>
      </c>
      <c r="F734" s="167">
        <v>10800</v>
      </c>
      <c r="G734" s="133" t="s">
        <v>1091</v>
      </c>
      <c r="H734" s="167">
        <v>12400</v>
      </c>
      <c r="I734" s="133" t="s">
        <v>1092</v>
      </c>
      <c r="J734" s="167">
        <v>11500</v>
      </c>
      <c r="K734" s="133" t="s">
        <v>978</v>
      </c>
      <c r="L734" s="167">
        <v>13000</v>
      </c>
      <c r="M734" s="133" t="s">
        <v>1093</v>
      </c>
      <c r="N734" s="167">
        <v>12700</v>
      </c>
    </row>
    <row r="735" spans="1:14" x14ac:dyDescent="0.75">
      <c r="A735" s="137" t="s">
        <v>1094</v>
      </c>
      <c r="B735" s="138" t="s">
        <v>1095</v>
      </c>
      <c r="C735" s="155">
        <v>5.2</v>
      </c>
      <c r="D735" s="149">
        <v>0.11</v>
      </c>
      <c r="E735" s="137" t="s">
        <v>1096</v>
      </c>
      <c r="F735" s="168">
        <v>2430</v>
      </c>
      <c r="G735" s="137" t="s">
        <v>1097</v>
      </c>
      <c r="H735" s="168">
        <v>677</v>
      </c>
      <c r="I735" s="137" t="s">
        <v>1098</v>
      </c>
      <c r="J735" s="169">
        <v>1360</v>
      </c>
      <c r="K735" s="137" t="s">
        <v>1099</v>
      </c>
      <c r="L735" s="168">
        <v>145</v>
      </c>
      <c r="M735" s="137" t="s">
        <v>1100</v>
      </c>
      <c r="N735" s="168">
        <v>94</v>
      </c>
    </row>
    <row r="736" spans="1:14" x14ac:dyDescent="0.75">
      <c r="A736" s="140" t="s">
        <v>1101</v>
      </c>
      <c r="B736" s="141" t="s">
        <v>1102</v>
      </c>
      <c r="C736" s="160">
        <v>2.8</v>
      </c>
      <c r="D736" s="152">
        <v>0.02</v>
      </c>
      <c r="E736" s="140" t="s">
        <v>1103</v>
      </c>
      <c r="F736" s="170">
        <v>427</v>
      </c>
      <c r="G736" s="140" t="s">
        <v>1103</v>
      </c>
      <c r="H736" s="170">
        <v>116</v>
      </c>
      <c r="I736" s="140" t="s">
        <v>1104</v>
      </c>
      <c r="J736" s="170">
        <v>177</v>
      </c>
      <c r="K736" s="140" t="s">
        <v>1105</v>
      </c>
      <c r="L736" s="170">
        <v>21</v>
      </c>
      <c r="M736" s="140" t="s">
        <v>1106</v>
      </c>
      <c r="N736" s="170">
        <v>16</v>
      </c>
    </row>
    <row r="737" spans="1:14" x14ac:dyDescent="0.75">
      <c r="A737" s="137" t="s">
        <v>1107</v>
      </c>
      <c r="B737" s="154" t="s">
        <v>1108</v>
      </c>
      <c r="C737" s="155">
        <v>28.2</v>
      </c>
      <c r="D737" s="149">
        <v>0.23</v>
      </c>
      <c r="E737" s="137" t="s">
        <v>1109</v>
      </c>
      <c r="F737" s="168">
        <v>6090</v>
      </c>
      <c r="G737" s="137" t="s">
        <v>1110</v>
      </c>
      <c r="H737" s="169">
        <v>3170</v>
      </c>
      <c r="I737" s="137" t="s">
        <v>1111</v>
      </c>
      <c r="J737" s="169">
        <v>5800</v>
      </c>
      <c r="K737" s="137" t="s">
        <v>1112</v>
      </c>
      <c r="L737" s="168">
        <v>2980</v>
      </c>
      <c r="M737" s="137" t="s">
        <v>1113</v>
      </c>
      <c r="N737" s="168">
        <v>967</v>
      </c>
    </row>
    <row r="738" spans="1:14" x14ac:dyDescent="0.75">
      <c r="A738" s="140" t="s">
        <v>1114</v>
      </c>
      <c r="B738" s="156" t="s">
        <v>1115</v>
      </c>
      <c r="C738" s="160">
        <v>9.6999999999999993</v>
      </c>
      <c r="D738" s="152">
        <v>0.19</v>
      </c>
      <c r="E738" s="140" t="s">
        <v>1116</v>
      </c>
      <c r="F738" s="170">
        <v>3580</v>
      </c>
      <c r="G738" s="140" t="s">
        <v>1117</v>
      </c>
      <c r="H738" s="171">
        <v>1120</v>
      </c>
      <c r="I738" s="140" t="s">
        <v>1118</v>
      </c>
      <c r="J738" s="171">
        <v>2660</v>
      </c>
      <c r="K738" s="140" t="s">
        <v>1119</v>
      </c>
      <c r="L738" s="170">
        <v>412</v>
      </c>
      <c r="M738" s="140" t="s">
        <v>1120</v>
      </c>
      <c r="N738" s="170">
        <v>160</v>
      </c>
    </row>
    <row r="739" spans="1:14" x14ac:dyDescent="0.75">
      <c r="A739" s="137" t="s">
        <v>1121</v>
      </c>
      <c r="B739" s="154" t="s">
        <v>1122</v>
      </c>
      <c r="C739" s="155">
        <v>13.4</v>
      </c>
      <c r="D739" s="149">
        <v>0.16</v>
      </c>
      <c r="E739" s="137" t="s">
        <v>1123</v>
      </c>
      <c r="F739" s="168">
        <v>3710</v>
      </c>
      <c r="G739" s="137" t="s">
        <v>1124</v>
      </c>
      <c r="H739" s="169">
        <v>1300</v>
      </c>
      <c r="I739" s="137" t="s">
        <v>940</v>
      </c>
      <c r="J739" s="169">
        <v>3050</v>
      </c>
      <c r="K739" s="137" t="s">
        <v>1125</v>
      </c>
      <c r="L739" s="168">
        <v>703</v>
      </c>
      <c r="M739" s="137" t="s">
        <v>1126</v>
      </c>
      <c r="N739" s="168">
        <v>201</v>
      </c>
    </row>
    <row r="740" spans="1:14" x14ac:dyDescent="0.75">
      <c r="A740" s="140" t="s">
        <v>1127</v>
      </c>
      <c r="B740" s="156" t="s">
        <v>1128</v>
      </c>
      <c r="C740" s="160">
        <v>3.5</v>
      </c>
      <c r="D740" s="152">
        <v>0.13</v>
      </c>
      <c r="E740" s="140" t="s">
        <v>1129</v>
      </c>
      <c r="F740" s="170">
        <v>1200</v>
      </c>
      <c r="G740" s="140" t="s">
        <v>1130</v>
      </c>
      <c r="H740" s="170">
        <v>328</v>
      </c>
      <c r="I740" s="140" t="s">
        <v>1131</v>
      </c>
      <c r="J740" s="170">
        <v>549</v>
      </c>
      <c r="K740" s="140" t="s">
        <v>1132</v>
      </c>
      <c r="L740" s="170">
        <v>62</v>
      </c>
      <c r="M740" s="140" t="s">
        <v>931</v>
      </c>
      <c r="N740" s="170">
        <v>46</v>
      </c>
    </row>
    <row r="741" spans="1:14" x14ac:dyDescent="0.75">
      <c r="A741" s="137" t="s">
        <v>1133</v>
      </c>
      <c r="B741" s="138" t="s">
        <v>1134</v>
      </c>
      <c r="C741" s="155">
        <v>47.1</v>
      </c>
      <c r="D741" s="149">
        <v>0.16</v>
      </c>
      <c r="E741" s="137" t="s">
        <v>1135</v>
      </c>
      <c r="F741" s="168">
        <v>6940</v>
      </c>
      <c r="G741" s="137" t="s">
        <v>1136</v>
      </c>
      <c r="H741" s="169">
        <v>4800</v>
      </c>
      <c r="I741" s="137" t="s">
        <v>1137</v>
      </c>
      <c r="J741" s="169">
        <v>6960</v>
      </c>
      <c r="K741" s="137" t="s">
        <v>1138</v>
      </c>
      <c r="L741" s="168">
        <v>5060</v>
      </c>
      <c r="M741" s="137" t="s">
        <v>1139</v>
      </c>
      <c r="N741" s="169">
        <v>2500</v>
      </c>
    </row>
    <row r="742" spans="1:14" x14ac:dyDescent="0.75">
      <c r="A742" s="140" t="s">
        <v>1140</v>
      </c>
      <c r="B742" s="156" t="s">
        <v>1141</v>
      </c>
      <c r="C742" s="160">
        <v>0.4</v>
      </c>
      <c r="D742" s="152">
        <v>0.04</v>
      </c>
      <c r="E742" s="140" t="s">
        <v>1142</v>
      </c>
      <c r="F742" s="170">
        <v>60</v>
      </c>
      <c r="G742" s="140" t="s">
        <v>1142</v>
      </c>
      <c r="H742" s="170">
        <v>16</v>
      </c>
      <c r="I742" s="140" t="s">
        <v>1143</v>
      </c>
      <c r="J742" s="170">
        <v>18</v>
      </c>
      <c r="K742" s="140" t="s">
        <v>1144</v>
      </c>
      <c r="L742" s="170">
        <v>3</v>
      </c>
      <c r="M742" s="140" t="s">
        <v>1145</v>
      </c>
      <c r="N742" s="170">
        <v>2</v>
      </c>
    </row>
    <row r="743" spans="1:14" x14ac:dyDescent="0.75">
      <c r="A743" s="137" t="s">
        <v>1146</v>
      </c>
      <c r="B743" s="154" t="s">
        <v>1147</v>
      </c>
      <c r="C743" s="155">
        <v>1.5</v>
      </c>
      <c r="D743" s="149">
        <v>0.1</v>
      </c>
      <c r="E743" s="137" t="s">
        <v>1148</v>
      </c>
      <c r="F743" s="168">
        <v>506</v>
      </c>
      <c r="G743" s="137" t="s">
        <v>1148</v>
      </c>
      <c r="H743" s="168">
        <v>138</v>
      </c>
      <c r="I743" s="137" t="s">
        <v>1149</v>
      </c>
      <c r="J743" s="168">
        <v>174</v>
      </c>
      <c r="K743" s="137" t="s">
        <v>1150</v>
      </c>
      <c r="L743" s="168">
        <v>24</v>
      </c>
      <c r="M743" s="137" t="s">
        <v>1151</v>
      </c>
      <c r="N743" s="168">
        <v>19</v>
      </c>
    </row>
    <row r="744" spans="1:14" x14ac:dyDescent="0.75">
      <c r="A744" s="140" t="s">
        <v>1152</v>
      </c>
      <c r="B744" s="156" t="s">
        <v>1153</v>
      </c>
      <c r="C744" s="140" t="s">
        <v>1154</v>
      </c>
      <c r="D744" s="152">
        <v>0.02</v>
      </c>
      <c r="E744" s="140" t="s">
        <v>1155</v>
      </c>
      <c r="F744" s="170">
        <v>13</v>
      </c>
      <c r="G744" s="140" t="s">
        <v>1155</v>
      </c>
      <c r="H744" s="170">
        <v>4</v>
      </c>
      <c r="I744" s="140" t="s">
        <v>1156</v>
      </c>
      <c r="J744" s="170">
        <v>4</v>
      </c>
      <c r="K744" s="140" t="s">
        <v>1157</v>
      </c>
      <c r="L744" s="172" t="s">
        <v>1158</v>
      </c>
      <c r="M744" s="140" t="s">
        <v>1159</v>
      </c>
      <c r="N744" s="172" t="s">
        <v>1158</v>
      </c>
    </row>
    <row r="745" spans="1:14" x14ac:dyDescent="0.75">
      <c r="A745" s="137" t="s">
        <v>1160</v>
      </c>
      <c r="B745" s="154" t="s">
        <v>1161</v>
      </c>
      <c r="C745" s="155">
        <v>28.2</v>
      </c>
      <c r="D745" s="149">
        <v>0.27</v>
      </c>
      <c r="E745" s="137" t="s">
        <v>1162</v>
      </c>
      <c r="F745" s="168">
        <v>5080</v>
      </c>
      <c r="G745" s="137" t="s">
        <v>1163</v>
      </c>
      <c r="H745" s="169">
        <v>2640</v>
      </c>
      <c r="I745" s="137" t="s">
        <v>1164</v>
      </c>
      <c r="J745" s="169">
        <v>4830</v>
      </c>
      <c r="K745" s="137" t="s">
        <v>1165</v>
      </c>
      <c r="L745" s="168">
        <v>2480</v>
      </c>
      <c r="M745" s="137" t="s">
        <v>1166</v>
      </c>
      <c r="N745" s="168">
        <v>806</v>
      </c>
    </row>
    <row r="746" spans="1:14" x14ac:dyDescent="0.75">
      <c r="A746" s="140" t="s">
        <v>1167</v>
      </c>
      <c r="B746" s="156" t="s">
        <v>1168</v>
      </c>
      <c r="C746" s="160">
        <v>38.9</v>
      </c>
      <c r="D746" s="152">
        <v>0.26</v>
      </c>
      <c r="E746" s="140" t="s">
        <v>1169</v>
      </c>
      <c r="F746" s="170">
        <v>5360</v>
      </c>
      <c r="G746" s="140" t="s">
        <v>1170</v>
      </c>
      <c r="H746" s="171">
        <v>3350</v>
      </c>
      <c r="I746" s="140" t="s">
        <v>1171</v>
      </c>
      <c r="J746" s="171">
        <v>5280</v>
      </c>
      <c r="K746" s="140" t="s">
        <v>1172</v>
      </c>
      <c r="L746" s="170">
        <v>3440</v>
      </c>
      <c r="M746" s="140" t="s">
        <v>1173</v>
      </c>
      <c r="N746" s="171">
        <v>1460</v>
      </c>
    </row>
    <row r="747" spans="1:14" x14ac:dyDescent="0.75">
      <c r="A747" s="137" t="s">
        <v>1174</v>
      </c>
      <c r="B747" s="154" t="s">
        <v>1175</v>
      </c>
      <c r="C747" s="155">
        <v>13.1</v>
      </c>
      <c r="D747" s="149">
        <v>0.23</v>
      </c>
      <c r="E747" s="137" t="s">
        <v>1176</v>
      </c>
      <c r="F747" s="168">
        <v>3480</v>
      </c>
      <c r="G747" s="137" t="s">
        <v>1177</v>
      </c>
      <c r="H747" s="169">
        <v>1210</v>
      </c>
      <c r="I747" s="137" t="s">
        <v>1178</v>
      </c>
      <c r="J747" s="169">
        <v>2840</v>
      </c>
      <c r="K747" s="137" t="s">
        <v>1179</v>
      </c>
      <c r="L747" s="168">
        <v>636</v>
      </c>
      <c r="M747" s="137" t="s">
        <v>1180</v>
      </c>
      <c r="N747" s="168">
        <v>185</v>
      </c>
    </row>
    <row r="748" spans="1:14" x14ac:dyDescent="0.75">
      <c r="A748" s="140" t="s">
        <v>1181</v>
      </c>
      <c r="B748" s="156" t="s">
        <v>1182</v>
      </c>
      <c r="C748" s="160">
        <v>11</v>
      </c>
      <c r="D748" s="141" t="s">
        <v>1183</v>
      </c>
      <c r="E748" s="140" t="s">
        <v>1184</v>
      </c>
      <c r="F748" s="170">
        <v>4110</v>
      </c>
      <c r="G748" s="140" t="s">
        <v>1185</v>
      </c>
      <c r="H748" s="171">
        <v>1330</v>
      </c>
      <c r="I748" s="140" t="s">
        <v>1186</v>
      </c>
      <c r="J748" s="171">
        <v>3190</v>
      </c>
      <c r="K748" s="140" t="s">
        <v>1187</v>
      </c>
      <c r="L748" s="170">
        <v>573</v>
      </c>
      <c r="M748" s="140" t="s">
        <v>1188</v>
      </c>
      <c r="N748" s="170">
        <v>195</v>
      </c>
    </row>
    <row r="749" spans="1:14" x14ac:dyDescent="0.75">
      <c r="A749" s="137" t="s">
        <v>1189</v>
      </c>
      <c r="B749" s="154" t="s">
        <v>1190</v>
      </c>
      <c r="C749" s="148">
        <v>242</v>
      </c>
      <c r="D749" s="149">
        <v>0.24</v>
      </c>
      <c r="E749" s="137" t="s">
        <v>1135</v>
      </c>
      <c r="F749" s="168">
        <v>6940</v>
      </c>
      <c r="G749" s="137" t="s">
        <v>1191</v>
      </c>
      <c r="H749" s="169">
        <v>8060</v>
      </c>
      <c r="I749" s="137" t="s">
        <v>1192</v>
      </c>
      <c r="J749" s="169">
        <v>7400</v>
      </c>
      <c r="K749" s="137" t="s">
        <v>1193</v>
      </c>
      <c r="L749" s="168">
        <v>8400</v>
      </c>
      <c r="M749" s="137" t="s">
        <v>1194</v>
      </c>
      <c r="N749" s="169">
        <v>8380</v>
      </c>
    </row>
    <row r="750" spans="1:14" x14ac:dyDescent="0.75">
      <c r="A750" s="140" t="s">
        <v>1195</v>
      </c>
      <c r="B750" s="156" t="s">
        <v>1196</v>
      </c>
      <c r="C750" s="160">
        <v>6.5</v>
      </c>
      <c r="D750" s="141" t="s">
        <v>1197</v>
      </c>
      <c r="E750" s="140" t="s">
        <v>1198</v>
      </c>
      <c r="F750" s="170">
        <v>2510</v>
      </c>
      <c r="G750" s="140" t="s">
        <v>1199</v>
      </c>
      <c r="H750" s="170">
        <v>716</v>
      </c>
      <c r="I750" s="140" t="s">
        <v>1200</v>
      </c>
      <c r="J750" s="171">
        <v>1570</v>
      </c>
      <c r="K750" s="140" t="s">
        <v>1201</v>
      </c>
      <c r="L750" s="170">
        <v>176</v>
      </c>
      <c r="M750" s="140" t="s">
        <v>1202</v>
      </c>
      <c r="N750" s="170">
        <v>100</v>
      </c>
    </row>
    <row r="751" spans="1:14" x14ac:dyDescent="0.75">
      <c r="A751" s="137" t="s">
        <v>1203</v>
      </c>
      <c r="B751" s="154" t="s">
        <v>1204</v>
      </c>
      <c r="C751" s="155">
        <v>47.1</v>
      </c>
      <c r="D751" s="149">
        <v>0.24</v>
      </c>
      <c r="E751" s="137" t="s">
        <v>1205</v>
      </c>
      <c r="F751" s="168">
        <v>6680</v>
      </c>
      <c r="G751" s="137" t="s">
        <v>1206</v>
      </c>
      <c r="H751" s="169">
        <v>4620</v>
      </c>
      <c r="I751" s="137" t="s">
        <v>1194</v>
      </c>
      <c r="J751" s="169">
        <v>6690</v>
      </c>
      <c r="K751" s="137" t="s">
        <v>1207</v>
      </c>
      <c r="L751" s="168">
        <v>4870</v>
      </c>
      <c r="M751" s="137" t="s">
        <v>1208</v>
      </c>
      <c r="N751" s="169">
        <v>2410</v>
      </c>
    </row>
    <row r="752" spans="1:14" x14ac:dyDescent="0.75">
      <c r="A752" s="140" t="s">
        <v>1209</v>
      </c>
      <c r="B752" s="156" t="s">
        <v>1210</v>
      </c>
      <c r="C752" s="160">
        <v>3.2</v>
      </c>
      <c r="D752" s="141" t="s">
        <v>1211</v>
      </c>
      <c r="E752" s="140" t="s">
        <v>1212</v>
      </c>
      <c r="F752" s="170">
        <v>863</v>
      </c>
      <c r="G752" s="140" t="s">
        <v>1213</v>
      </c>
      <c r="H752" s="170">
        <v>235</v>
      </c>
      <c r="I752" s="140" t="s">
        <v>1214</v>
      </c>
      <c r="J752" s="170">
        <v>378</v>
      </c>
      <c r="K752" s="140" t="s">
        <v>1215</v>
      </c>
      <c r="L752" s="170">
        <v>44</v>
      </c>
      <c r="M752" s="140" t="s">
        <v>1216</v>
      </c>
      <c r="N752" s="170">
        <v>33</v>
      </c>
    </row>
    <row r="753" spans="1:14" x14ac:dyDescent="0.75">
      <c r="A753" s="137" t="s">
        <v>1217</v>
      </c>
      <c r="B753" s="154" t="s">
        <v>1218</v>
      </c>
      <c r="C753" s="155">
        <v>3.1</v>
      </c>
      <c r="D753" s="138" t="s">
        <v>1219</v>
      </c>
      <c r="E753" s="137" t="s">
        <v>1220</v>
      </c>
      <c r="F753" s="168">
        <v>1070</v>
      </c>
      <c r="G753" s="137" t="s">
        <v>1220</v>
      </c>
      <c r="H753" s="168">
        <v>290</v>
      </c>
      <c r="I753" s="137" t="s">
        <v>1221</v>
      </c>
      <c r="J753" s="168">
        <v>460</v>
      </c>
      <c r="K753" s="137" t="s">
        <v>1222</v>
      </c>
      <c r="L753" s="168">
        <v>54</v>
      </c>
      <c r="M753" s="137" t="s">
        <v>1223</v>
      </c>
      <c r="N753" s="168">
        <v>40</v>
      </c>
    </row>
    <row r="754" spans="1:14" x14ac:dyDescent="0.75">
      <c r="A754" s="140" t="s">
        <v>1224</v>
      </c>
      <c r="B754" s="156" t="s">
        <v>1225</v>
      </c>
      <c r="C754" s="160">
        <v>7.7</v>
      </c>
      <c r="D754" s="152">
        <v>0.24</v>
      </c>
      <c r="E754" s="140" t="s">
        <v>1226</v>
      </c>
      <c r="F754" s="170">
        <v>2920</v>
      </c>
      <c r="G754" s="140" t="s">
        <v>1227</v>
      </c>
      <c r="H754" s="170">
        <v>858</v>
      </c>
      <c r="I754" s="140" t="s">
        <v>1228</v>
      </c>
      <c r="J754" s="171">
        <v>1970</v>
      </c>
      <c r="K754" s="140" t="s">
        <v>1229</v>
      </c>
      <c r="L754" s="170">
        <v>245</v>
      </c>
      <c r="M754" s="140" t="s">
        <v>1230</v>
      </c>
      <c r="N754" s="170">
        <v>121</v>
      </c>
    </row>
    <row r="755" spans="1:14" x14ac:dyDescent="0.75">
      <c r="A755" s="137" t="s">
        <v>1231</v>
      </c>
      <c r="B755" s="154" t="s">
        <v>1232</v>
      </c>
      <c r="C755" s="155">
        <v>1.2</v>
      </c>
      <c r="D755" s="138" t="s">
        <v>1233</v>
      </c>
      <c r="E755" s="137" t="s">
        <v>1234</v>
      </c>
      <c r="F755" s="168">
        <v>278</v>
      </c>
      <c r="G755" s="137" t="s">
        <v>1234</v>
      </c>
      <c r="H755" s="168">
        <v>76</v>
      </c>
      <c r="I755" s="137" t="s">
        <v>1235</v>
      </c>
      <c r="J755" s="168">
        <v>92</v>
      </c>
      <c r="K755" s="137" t="s">
        <v>1236</v>
      </c>
      <c r="L755" s="168">
        <v>13</v>
      </c>
      <c r="M755" s="137" t="s">
        <v>1237</v>
      </c>
      <c r="N755" s="168">
        <v>10</v>
      </c>
    </row>
    <row r="756" spans="1:14" x14ac:dyDescent="0.75">
      <c r="A756" s="140" t="s">
        <v>1238</v>
      </c>
      <c r="B756" s="156" t="s">
        <v>1239</v>
      </c>
      <c r="C756" s="160">
        <v>2.6</v>
      </c>
      <c r="D756" s="152">
        <v>7.0000000000000007E-2</v>
      </c>
      <c r="E756" s="140" t="s">
        <v>1240</v>
      </c>
      <c r="F756" s="170">
        <v>530</v>
      </c>
      <c r="G756" s="140" t="s">
        <v>1240</v>
      </c>
      <c r="H756" s="170">
        <v>144</v>
      </c>
      <c r="I756" s="140" t="s">
        <v>1241</v>
      </c>
      <c r="J756" s="170">
        <v>213</v>
      </c>
      <c r="K756" s="140" t="s">
        <v>1242</v>
      </c>
      <c r="L756" s="170">
        <v>26</v>
      </c>
      <c r="M756" s="140" t="s">
        <v>1243</v>
      </c>
      <c r="N756" s="170">
        <v>20</v>
      </c>
    </row>
    <row r="757" spans="1:14" x14ac:dyDescent="0.75">
      <c r="A757" s="137" t="s">
        <v>1244</v>
      </c>
      <c r="B757" s="154" t="s">
        <v>1245</v>
      </c>
      <c r="C757" s="155">
        <v>28.4</v>
      </c>
      <c r="D757" s="149">
        <v>0.31</v>
      </c>
      <c r="E757" s="137" t="s">
        <v>1246</v>
      </c>
      <c r="F757" s="168">
        <v>4510</v>
      </c>
      <c r="G757" s="137" t="s">
        <v>1247</v>
      </c>
      <c r="H757" s="169">
        <v>2360</v>
      </c>
      <c r="I757" s="137" t="s">
        <v>1248</v>
      </c>
      <c r="J757" s="169">
        <v>4290</v>
      </c>
      <c r="K757" s="137" t="s">
        <v>1139</v>
      </c>
      <c r="L757" s="168">
        <v>2220</v>
      </c>
      <c r="M757" s="137" t="s">
        <v>1249</v>
      </c>
      <c r="N757" s="168">
        <v>725</v>
      </c>
    </row>
    <row r="758" spans="1:14" x14ac:dyDescent="0.75">
      <c r="A758" s="140" t="s">
        <v>1250</v>
      </c>
      <c r="B758" s="156" t="s">
        <v>1251</v>
      </c>
      <c r="C758" s="160">
        <v>8.6999999999999993</v>
      </c>
      <c r="D758" s="152">
        <v>0.22</v>
      </c>
      <c r="E758" s="140" t="s">
        <v>1252</v>
      </c>
      <c r="F758" s="170">
        <v>2660</v>
      </c>
      <c r="G758" s="140" t="s">
        <v>1253</v>
      </c>
      <c r="H758" s="170">
        <v>804</v>
      </c>
      <c r="I758" s="140" t="s">
        <v>1254</v>
      </c>
      <c r="J758" s="171">
        <v>1890</v>
      </c>
      <c r="K758" s="140" t="s">
        <v>1255</v>
      </c>
      <c r="L758" s="170">
        <v>262</v>
      </c>
      <c r="M758" s="140" t="s">
        <v>1256</v>
      </c>
      <c r="N758" s="170">
        <v>114</v>
      </c>
    </row>
    <row r="759" spans="1:14" x14ac:dyDescent="0.75">
      <c r="A759" s="137" t="s">
        <v>1257</v>
      </c>
      <c r="B759" s="154" t="s">
        <v>1258</v>
      </c>
      <c r="C759" s="155">
        <v>16.100000000000001</v>
      </c>
      <c r="D759" s="138" t="s">
        <v>1259</v>
      </c>
      <c r="E759" s="137" t="s">
        <v>1260</v>
      </c>
      <c r="F759" s="168">
        <v>4310</v>
      </c>
      <c r="G759" s="137" t="s">
        <v>1261</v>
      </c>
      <c r="H759" s="169">
        <v>1650</v>
      </c>
      <c r="I759" s="137" t="s">
        <v>1262</v>
      </c>
      <c r="J759" s="169">
        <v>3720</v>
      </c>
      <c r="K759" s="137" t="s">
        <v>1263</v>
      </c>
      <c r="L759" s="168">
        <v>1070</v>
      </c>
      <c r="M759" s="137" t="s">
        <v>1264</v>
      </c>
      <c r="N759" s="168">
        <v>281</v>
      </c>
    </row>
    <row r="760" spans="1:14" x14ac:dyDescent="0.75">
      <c r="A760" s="140" t="s">
        <v>1265</v>
      </c>
      <c r="B760" s="156" t="s">
        <v>1266</v>
      </c>
      <c r="C760" s="140" t="s">
        <v>1267</v>
      </c>
      <c r="D760" s="156" t="s">
        <v>1268</v>
      </c>
      <c r="E760" s="140" t="s">
        <v>1269</v>
      </c>
      <c r="F760" s="172" t="s">
        <v>1158</v>
      </c>
      <c r="G760" s="140" t="s">
        <v>1269</v>
      </c>
      <c r="H760" s="172" t="s">
        <v>1158</v>
      </c>
      <c r="I760" s="140" t="s">
        <v>1270</v>
      </c>
      <c r="J760" s="172" t="s">
        <v>1158</v>
      </c>
      <c r="K760" s="140" t="s">
        <v>1271</v>
      </c>
      <c r="L760" s="172" t="s">
        <v>1158</v>
      </c>
      <c r="M760" s="140" t="s">
        <v>1272</v>
      </c>
      <c r="N760" s="172" t="s">
        <v>1158</v>
      </c>
    </row>
    <row r="761" spans="1:14" x14ac:dyDescent="0.75">
      <c r="A761" s="137" t="s">
        <v>1273</v>
      </c>
      <c r="B761" s="154" t="s">
        <v>1274</v>
      </c>
      <c r="C761" s="137" t="s">
        <v>1275</v>
      </c>
      <c r="D761" s="154" t="s">
        <v>1276</v>
      </c>
      <c r="E761" s="137" t="s">
        <v>1277</v>
      </c>
      <c r="F761" s="173" t="s">
        <v>1158</v>
      </c>
      <c r="G761" s="137" t="s">
        <v>1277</v>
      </c>
      <c r="H761" s="173" t="s">
        <v>1158</v>
      </c>
      <c r="I761" s="137" t="s">
        <v>1278</v>
      </c>
      <c r="J761" s="173" t="s">
        <v>1158</v>
      </c>
      <c r="K761" s="137" t="s">
        <v>1279</v>
      </c>
      <c r="L761" s="173" t="s">
        <v>1158</v>
      </c>
      <c r="M761" s="137" t="s">
        <v>1280</v>
      </c>
      <c r="N761" s="173" t="s">
        <v>1158</v>
      </c>
    </row>
    <row r="762" spans="1:14" x14ac:dyDescent="0.75">
      <c r="A762" s="140" t="s">
        <v>1281</v>
      </c>
      <c r="B762" s="156" t="s">
        <v>1282</v>
      </c>
      <c r="C762" s="140" t="s">
        <v>1283</v>
      </c>
      <c r="D762" s="152">
        <v>0.02</v>
      </c>
      <c r="E762" s="140" t="s">
        <v>1284</v>
      </c>
      <c r="F762" s="172" t="s">
        <v>1158</v>
      </c>
      <c r="G762" s="140" t="s">
        <v>1284</v>
      </c>
      <c r="H762" s="172" t="s">
        <v>1158</v>
      </c>
      <c r="I762" s="140" t="s">
        <v>1285</v>
      </c>
      <c r="J762" s="172" t="s">
        <v>1158</v>
      </c>
      <c r="K762" s="140" t="s">
        <v>1286</v>
      </c>
      <c r="L762" s="172" t="s">
        <v>1158</v>
      </c>
      <c r="M762" s="140" t="s">
        <v>1287</v>
      </c>
      <c r="N762" s="172" t="s">
        <v>1158</v>
      </c>
    </row>
    <row r="763" spans="1:14" x14ac:dyDescent="0.75">
      <c r="A763" s="137" t="s">
        <v>1288</v>
      </c>
      <c r="B763" s="154" t="s">
        <v>1289</v>
      </c>
      <c r="C763" s="137" t="s">
        <v>1290</v>
      </c>
      <c r="D763" s="149">
        <v>0.01</v>
      </c>
      <c r="E763" s="137" t="s">
        <v>1291</v>
      </c>
      <c r="F763" s="173" t="s">
        <v>1158</v>
      </c>
      <c r="G763" s="137" t="s">
        <v>1291</v>
      </c>
      <c r="H763" s="173" t="s">
        <v>1158</v>
      </c>
      <c r="I763" s="137" t="s">
        <v>1292</v>
      </c>
      <c r="J763" s="173" t="s">
        <v>1158</v>
      </c>
      <c r="K763" s="137" t="s">
        <v>1293</v>
      </c>
      <c r="L763" s="173" t="s">
        <v>1158</v>
      </c>
      <c r="M763" s="137" t="s">
        <v>1294</v>
      </c>
      <c r="N763" s="173" t="s">
        <v>1158</v>
      </c>
    </row>
    <row r="764" spans="1:14" x14ac:dyDescent="0.75">
      <c r="A764" s="140" t="s">
        <v>1295</v>
      </c>
      <c r="B764" s="156" t="s">
        <v>1296</v>
      </c>
      <c r="C764" s="140" t="s">
        <v>1297</v>
      </c>
      <c r="D764" s="152">
        <v>0.02</v>
      </c>
      <c r="E764" s="140" t="s">
        <v>1298</v>
      </c>
      <c r="F764" s="170">
        <v>1</v>
      </c>
      <c r="G764" s="140" t="s">
        <v>1298</v>
      </c>
      <c r="H764" s="172" t="s">
        <v>1158</v>
      </c>
      <c r="I764" s="140" t="s">
        <v>1299</v>
      </c>
      <c r="J764" s="172" t="s">
        <v>1158</v>
      </c>
      <c r="K764" s="140" t="s">
        <v>1300</v>
      </c>
      <c r="L764" s="172" t="s">
        <v>1158</v>
      </c>
      <c r="M764" s="140" t="s">
        <v>1301</v>
      </c>
      <c r="N764" s="172" t="s">
        <v>1158</v>
      </c>
    </row>
    <row r="765" spans="1:14" x14ac:dyDescent="0.75">
      <c r="A765" s="137" t="s">
        <v>1302</v>
      </c>
      <c r="B765" s="154" t="s">
        <v>1303</v>
      </c>
      <c r="C765" s="137" t="s">
        <v>1304</v>
      </c>
      <c r="D765" s="149">
        <v>0.02</v>
      </c>
      <c r="E765" s="137" t="s">
        <v>1305</v>
      </c>
      <c r="F765" s="168">
        <v>1</v>
      </c>
      <c r="G765" s="137" t="s">
        <v>1305</v>
      </c>
      <c r="H765" s="173" t="s">
        <v>1158</v>
      </c>
      <c r="I765" s="137" t="s">
        <v>1306</v>
      </c>
      <c r="J765" s="173" t="s">
        <v>1158</v>
      </c>
      <c r="K765" s="137" t="s">
        <v>1307</v>
      </c>
      <c r="L765" s="173" t="s">
        <v>1158</v>
      </c>
      <c r="M765" s="137" t="s">
        <v>1308</v>
      </c>
      <c r="N765" s="173" t="s">
        <v>1158</v>
      </c>
    </row>
    <row r="766" spans="1:14" x14ac:dyDescent="0.75">
      <c r="A766" s="140" t="s">
        <v>1309</v>
      </c>
      <c r="B766" s="156" t="s">
        <v>1310</v>
      </c>
      <c r="C766" s="140" t="s">
        <v>1311</v>
      </c>
      <c r="D766" s="152">
        <v>0.04</v>
      </c>
      <c r="E766" s="140" t="s">
        <v>1312</v>
      </c>
      <c r="F766" s="170">
        <v>4</v>
      </c>
      <c r="G766" s="140" t="s">
        <v>1312</v>
      </c>
      <c r="H766" s="172" t="s">
        <v>1158</v>
      </c>
      <c r="I766" s="140" t="s">
        <v>1313</v>
      </c>
      <c r="J766" s="172" t="s">
        <v>1158</v>
      </c>
      <c r="K766" s="140" t="s">
        <v>1314</v>
      </c>
      <c r="L766" s="172" t="s">
        <v>1158</v>
      </c>
      <c r="M766" s="140" t="s">
        <v>1315</v>
      </c>
      <c r="N766" s="172" t="s">
        <v>1158</v>
      </c>
    </row>
    <row r="767" spans="1:14" x14ac:dyDescent="0.75">
      <c r="A767" s="143" t="s">
        <v>1316</v>
      </c>
      <c r="B767" s="157" t="s">
        <v>1317</v>
      </c>
      <c r="C767" s="143" t="s">
        <v>1318</v>
      </c>
      <c r="D767" s="144" t="s">
        <v>1319</v>
      </c>
      <c r="E767" s="143" t="s">
        <v>1264</v>
      </c>
      <c r="F767" s="174">
        <v>6</v>
      </c>
      <c r="G767" s="143" t="s">
        <v>1264</v>
      </c>
      <c r="H767" s="174">
        <v>2</v>
      </c>
      <c r="I767" s="143" t="s">
        <v>1320</v>
      </c>
      <c r="J767" s="174">
        <v>2</v>
      </c>
      <c r="K767" s="143" t="s">
        <v>1321</v>
      </c>
      <c r="L767" s="175" t="s">
        <v>1158</v>
      </c>
      <c r="M767" s="143" t="s">
        <v>1322</v>
      </c>
      <c r="N767" s="175" t="s">
        <v>1158</v>
      </c>
    </row>
    <row r="768" spans="1:14" x14ac:dyDescent="0.75">
      <c r="A768" s="133" t="s">
        <v>1323</v>
      </c>
      <c r="B768" s="176" t="s">
        <v>1324</v>
      </c>
      <c r="C768" s="133" t="s">
        <v>1325</v>
      </c>
      <c r="D768" s="177">
        <v>0.01</v>
      </c>
      <c r="E768" s="133" t="s">
        <v>1326</v>
      </c>
      <c r="F768" s="178">
        <v>1</v>
      </c>
      <c r="G768" s="133" t="s">
        <v>1326</v>
      </c>
      <c r="H768" s="179" t="s">
        <v>1158</v>
      </c>
      <c r="I768" s="133" t="s">
        <v>1327</v>
      </c>
      <c r="J768" s="179" t="s">
        <v>1158</v>
      </c>
      <c r="K768" s="133" t="s">
        <v>1328</v>
      </c>
      <c r="L768" s="179" t="s">
        <v>1158</v>
      </c>
      <c r="M768" s="133" t="s">
        <v>1329</v>
      </c>
      <c r="N768" s="179" t="s">
        <v>1158</v>
      </c>
    </row>
    <row r="769" spans="1:14" x14ac:dyDescent="0.75">
      <c r="A769" s="137" t="s">
        <v>1330</v>
      </c>
      <c r="B769" s="154" t="s">
        <v>1331</v>
      </c>
      <c r="C769" s="137" t="s">
        <v>1332</v>
      </c>
      <c r="D769" s="180">
        <v>0.01</v>
      </c>
      <c r="E769" s="137" t="s">
        <v>1333</v>
      </c>
      <c r="F769" s="173" t="s">
        <v>1158</v>
      </c>
      <c r="G769" s="137" t="s">
        <v>1333</v>
      </c>
      <c r="H769" s="173" t="s">
        <v>1158</v>
      </c>
      <c r="I769" s="137" t="s">
        <v>1334</v>
      </c>
      <c r="J769" s="173" t="s">
        <v>1158</v>
      </c>
      <c r="K769" s="137" t="s">
        <v>1335</v>
      </c>
      <c r="L769" s="173" t="s">
        <v>1158</v>
      </c>
      <c r="M769" s="137" t="s">
        <v>1336</v>
      </c>
      <c r="N769" s="173" t="s">
        <v>1158</v>
      </c>
    </row>
    <row r="770" spans="1:14" x14ac:dyDescent="0.75">
      <c r="A770" s="140" t="s">
        <v>1337</v>
      </c>
      <c r="B770" s="156" t="s">
        <v>1338</v>
      </c>
      <c r="C770" s="140" t="s">
        <v>1332</v>
      </c>
      <c r="D770" s="181">
        <v>0.03</v>
      </c>
      <c r="E770" s="140" t="s">
        <v>1143</v>
      </c>
      <c r="F770" s="172" t="s">
        <v>1158</v>
      </c>
      <c r="G770" s="140" t="s">
        <v>1143</v>
      </c>
      <c r="H770" s="172" t="s">
        <v>1158</v>
      </c>
      <c r="I770" s="140" t="s">
        <v>1339</v>
      </c>
      <c r="J770" s="172" t="s">
        <v>1158</v>
      </c>
      <c r="K770" s="140" t="s">
        <v>1340</v>
      </c>
      <c r="L770" s="172" t="s">
        <v>1158</v>
      </c>
      <c r="M770" s="140" t="s">
        <v>1341</v>
      </c>
      <c r="N770" s="172" t="s">
        <v>1158</v>
      </c>
    </row>
    <row r="771" spans="1:14" x14ac:dyDescent="0.75">
      <c r="A771" s="137" t="s">
        <v>1342</v>
      </c>
      <c r="B771" s="154" t="s">
        <v>1343</v>
      </c>
      <c r="C771" s="137" t="s">
        <v>1332</v>
      </c>
      <c r="D771" s="180">
        <v>0.03</v>
      </c>
      <c r="E771" s="137" t="s">
        <v>1344</v>
      </c>
      <c r="F771" s="173" t="s">
        <v>1158</v>
      </c>
      <c r="G771" s="137" t="s">
        <v>1344</v>
      </c>
      <c r="H771" s="173" t="s">
        <v>1158</v>
      </c>
      <c r="I771" s="137" t="s">
        <v>1345</v>
      </c>
      <c r="J771" s="173" t="s">
        <v>1158</v>
      </c>
      <c r="K771" s="137" t="s">
        <v>1346</v>
      </c>
      <c r="L771" s="173" t="s">
        <v>1158</v>
      </c>
      <c r="M771" s="137" t="s">
        <v>1347</v>
      </c>
      <c r="N771" s="173" t="s">
        <v>1158</v>
      </c>
    </row>
    <row r="772" spans="1:14" ht="19.5" x14ac:dyDescent="0.75">
      <c r="A772" s="161" t="s">
        <v>1348</v>
      </c>
      <c r="B772" s="161" t="s">
        <v>1349</v>
      </c>
      <c r="C772" s="162" t="s">
        <v>1332</v>
      </c>
      <c r="D772" s="182">
        <v>0.03</v>
      </c>
      <c r="E772" s="162" t="s">
        <v>1350</v>
      </c>
      <c r="F772" s="183" t="s">
        <v>1158</v>
      </c>
      <c r="G772" s="162" t="s">
        <v>1350</v>
      </c>
      <c r="H772" s="183" t="s">
        <v>1158</v>
      </c>
      <c r="I772" s="162" t="s">
        <v>1351</v>
      </c>
      <c r="J772" s="183" t="s">
        <v>1158</v>
      </c>
      <c r="K772" s="162" t="s">
        <v>1352</v>
      </c>
      <c r="L772" s="183" t="s">
        <v>1158</v>
      </c>
      <c r="M772" s="162" t="s">
        <v>1353</v>
      </c>
      <c r="N772" s="183" t="s">
        <v>1158</v>
      </c>
    </row>
    <row r="773" spans="1:14" x14ac:dyDescent="0.75">
      <c r="A773" s="133" t="s">
        <v>1354</v>
      </c>
      <c r="B773" s="134" t="s">
        <v>1355</v>
      </c>
      <c r="C773" s="146">
        <v>5</v>
      </c>
      <c r="D773" s="177">
        <v>7.0000000000000007E-2</v>
      </c>
      <c r="E773" s="133" t="s">
        <v>1356</v>
      </c>
      <c r="F773" s="178">
        <v>578</v>
      </c>
      <c r="G773" s="133" t="s">
        <v>1357</v>
      </c>
      <c r="H773" s="178">
        <v>160</v>
      </c>
      <c r="I773" s="133" t="s">
        <v>1358</v>
      </c>
      <c r="J773" s="178">
        <v>317</v>
      </c>
      <c r="K773" s="133" t="s">
        <v>1359</v>
      </c>
      <c r="L773" s="178">
        <v>34</v>
      </c>
      <c r="M773" s="133" t="s">
        <v>1360</v>
      </c>
      <c r="N773" s="178">
        <v>22</v>
      </c>
    </row>
    <row r="774" spans="1:14" x14ac:dyDescent="0.75">
      <c r="A774" s="137" t="s">
        <v>1361</v>
      </c>
      <c r="B774" s="138" t="s">
        <v>1362</v>
      </c>
      <c r="C774" s="148">
        <v>26</v>
      </c>
      <c r="D774" s="180">
        <v>0.17</v>
      </c>
      <c r="E774" s="137" t="s">
        <v>1363</v>
      </c>
      <c r="F774" s="169">
        <v>3480</v>
      </c>
      <c r="G774" s="137" t="s">
        <v>1364</v>
      </c>
      <c r="H774" s="169">
        <v>1730</v>
      </c>
      <c r="I774" s="137" t="s">
        <v>1365</v>
      </c>
      <c r="J774" s="169">
        <v>3280</v>
      </c>
      <c r="K774" s="137" t="s">
        <v>1366</v>
      </c>
      <c r="L774" s="169">
        <v>1570</v>
      </c>
      <c r="M774" s="137" t="s">
        <v>1367</v>
      </c>
      <c r="N774" s="168">
        <v>479</v>
      </c>
    </row>
    <row r="775" spans="1:14" x14ac:dyDescent="0.75">
      <c r="A775" s="140" t="s">
        <v>1368</v>
      </c>
      <c r="B775" s="141" t="s">
        <v>1369</v>
      </c>
      <c r="C775" s="160">
        <v>1</v>
      </c>
      <c r="D775" s="156" t="s">
        <v>1370</v>
      </c>
      <c r="E775" s="140" t="s">
        <v>1371</v>
      </c>
      <c r="F775" s="170">
        <v>45</v>
      </c>
      <c r="G775" s="140" t="s">
        <v>1371</v>
      </c>
      <c r="H775" s="170">
        <v>12</v>
      </c>
      <c r="I775" s="140" t="s">
        <v>1372</v>
      </c>
      <c r="J775" s="170">
        <v>15</v>
      </c>
      <c r="K775" s="140" t="s">
        <v>1373</v>
      </c>
      <c r="L775" s="170">
        <v>2</v>
      </c>
      <c r="M775" s="140" t="s">
        <v>1374</v>
      </c>
      <c r="N775" s="170">
        <v>2</v>
      </c>
    </row>
    <row r="776" spans="1:14" x14ac:dyDescent="0.75">
      <c r="A776" s="137" t="s">
        <v>1375</v>
      </c>
      <c r="B776" s="138" t="s">
        <v>1376</v>
      </c>
      <c r="C776" s="155">
        <v>0.4</v>
      </c>
      <c r="D776" s="154" t="s">
        <v>1377</v>
      </c>
      <c r="E776" s="137" t="s">
        <v>1378</v>
      </c>
      <c r="F776" s="168">
        <v>33</v>
      </c>
      <c r="G776" s="137" t="s">
        <v>1378</v>
      </c>
      <c r="H776" s="168">
        <v>9</v>
      </c>
      <c r="I776" s="137" t="s">
        <v>1379</v>
      </c>
      <c r="J776" s="168">
        <v>10</v>
      </c>
      <c r="K776" s="137" t="s">
        <v>1380</v>
      </c>
      <c r="L776" s="168">
        <v>2</v>
      </c>
      <c r="M776" s="137" t="s">
        <v>1381</v>
      </c>
      <c r="N776" s="168">
        <v>1</v>
      </c>
    </row>
    <row r="777" spans="1:14" x14ac:dyDescent="0.75">
      <c r="A777" s="140" t="s">
        <v>1382</v>
      </c>
      <c r="B777" s="141" t="s">
        <v>1383</v>
      </c>
      <c r="C777" s="160">
        <v>0.4</v>
      </c>
      <c r="D777" s="181">
        <v>0.08</v>
      </c>
      <c r="E777" s="140" t="s">
        <v>1384</v>
      </c>
      <c r="F777" s="170">
        <v>60</v>
      </c>
      <c r="G777" s="140" t="s">
        <v>1384</v>
      </c>
      <c r="H777" s="170">
        <v>16</v>
      </c>
      <c r="I777" s="140" t="s">
        <v>1143</v>
      </c>
      <c r="J777" s="170">
        <v>18</v>
      </c>
      <c r="K777" s="140" t="s">
        <v>1385</v>
      </c>
      <c r="L777" s="170">
        <v>3</v>
      </c>
      <c r="M777" s="140" t="s">
        <v>1145</v>
      </c>
      <c r="N777" s="170">
        <v>2</v>
      </c>
    </row>
    <row r="778" spans="1:14" x14ac:dyDescent="0.75">
      <c r="A778" s="143" t="s">
        <v>1386</v>
      </c>
      <c r="B778" s="157" t="s">
        <v>1387</v>
      </c>
      <c r="C778" s="143" t="s">
        <v>1388</v>
      </c>
      <c r="D778" s="184">
        <v>0.01</v>
      </c>
      <c r="E778" s="143" t="s">
        <v>1389</v>
      </c>
      <c r="F778" s="174">
        <v>3</v>
      </c>
      <c r="G778" s="143" t="s">
        <v>1389</v>
      </c>
      <c r="H778" s="175" t="s">
        <v>1158</v>
      </c>
      <c r="I778" s="143" t="s">
        <v>1390</v>
      </c>
      <c r="J778" s="175" t="s">
        <v>1158</v>
      </c>
      <c r="K778" s="143" t="s">
        <v>1391</v>
      </c>
      <c r="L778" s="175" t="s">
        <v>1158</v>
      </c>
      <c r="M778" s="143" t="s">
        <v>1392</v>
      </c>
      <c r="N778" s="175" t="s">
        <v>1158</v>
      </c>
    </row>
    <row r="779" spans="1:14" x14ac:dyDescent="0.75">
      <c r="A779" s="133" t="s">
        <v>1393</v>
      </c>
      <c r="B779" s="134" t="s">
        <v>1394</v>
      </c>
      <c r="C779" s="146">
        <v>0.8</v>
      </c>
      <c r="D779" s="185">
        <v>4.0000000000000001E-3</v>
      </c>
      <c r="E779" s="133" t="s">
        <v>1395</v>
      </c>
      <c r="F779" s="178">
        <v>9</v>
      </c>
      <c r="G779" s="133" t="s">
        <v>1395</v>
      </c>
      <c r="H779" s="178">
        <v>2</v>
      </c>
      <c r="I779" s="133" t="s">
        <v>1396</v>
      </c>
      <c r="J779" s="178">
        <v>3</v>
      </c>
      <c r="K779" s="133" t="s">
        <v>1397</v>
      </c>
      <c r="L779" s="179" t="s">
        <v>1158</v>
      </c>
      <c r="M779" s="133" t="s">
        <v>1398</v>
      </c>
      <c r="N779" s="179" t="s">
        <v>1158</v>
      </c>
    </row>
    <row r="780" spans="1:14" x14ac:dyDescent="0.75">
      <c r="A780" s="137" t="s">
        <v>1399</v>
      </c>
      <c r="B780" s="138" t="s">
        <v>1400</v>
      </c>
      <c r="C780" s="155">
        <v>0.3</v>
      </c>
      <c r="D780" s="180">
        <v>0.01</v>
      </c>
      <c r="E780" s="137" t="s">
        <v>1401</v>
      </c>
      <c r="F780" s="168">
        <v>4</v>
      </c>
      <c r="G780" s="137" t="s">
        <v>1401</v>
      </c>
      <c r="H780" s="168">
        <v>1</v>
      </c>
      <c r="I780" s="137" t="s">
        <v>1402</v>
      </c>
      <c r="J780" s="168">
        <v>1</v>
      </c>
      <c r="K780" s="137" t="s">
        <v>1403</v>
      </c>
      <c r="L780" s="173" t="s">
        <v>1158</v>
      </c>
      <c r="M780" s="137" t="s">
        <v>1404</v>
      </c>
      <c r="N780" s="173" t="s">
        <v>1158</v>
      </c>
    </row>
    <row r="781" spans="1:14" x14ac:dyDescent="0.75">
      <c r="A781" s="140" t="s">
        <v>1405</v>
      </c>
      <c r="B781" s="141" t="s">
        <v>1406</v>
      </c>
      <c r="C781" s="160">
        <v>5.2</v>
      </c>
      <c r="D781" s="181">
        <v>0.15</v>
      </c>
      <c r="E781" s="140" t="s">
        <v>1035</v>
      </c>
      <c r="F781" s="171">
        <v>1350</v>
      </c>
      <c r="G781" s="140" t="s">
        <v>1407</v>
      </c>
      <c r="H781" s="170">
        <v>376</v>
      </c>
      <c r="I781" s="140" t="s">
        <v>1408</v>
      </c>
      <c r="J781" s="170">
        <v>756</v>
      </c>
      <c r="K781" s="140" t="s">
        <v>1409</v>
      </c>
      <c r="L781" s="170">
        <v>80</v>
      </c>
      <c r="M781" s="140" t="s">
        <v>1410</v>
      </c>
      <c r="N781" s="170">
        <v>52</v>
      </c>
    </row>
    <row r="782" spans="1:14" x14ac:dyDescent="0.75">
      <c r="A782" s="137" t="s">
        <v>1411</v>
      </c>
      <c r="B782" s="138" t="s">
        <v>1412</v>
      </c>
      <c r="C782" s="155">
        <v>2.9</v>
      </c>
      <c r="D782" s="180">
        <v>0.27</v>
      </c>
      <c r="E782" s="137" t="s">
        <v>1413</v>
      </c>
      <c r="F782" s="168">
        <v>848</v>
      </c>
      <c r="G782" s="137" t="s">
        <v>1413</v>
      </c>
      <c r="H782" s="168">
        <v>231</v>
      </c>
      <c r="I782" s="137" t="s">
        <v>1414</v>
      </c>
      <c r="J782" s="168">
        <v>356</v>
      </c>
      <c r="K782" s="137" t="s">
        <v>1298</v>
      </c>
      <c r="L782" s="168">
        <v>42</v>
      </c>
      <c r="M782" s="137" t="s">
        <v>1415</v>
      </c>
      <c r="N782" s="168">
        <v>32</v>
      </c>
    </row>
    <row r="783" spans="1:14" x14ac:dyDescent="0.75">
      <c r="A783" s="140" t="s">
        <v>1416</v>
      </c>
      <c r="B783" s="141" t="s">
        <v>1417</v>
      </c>
      <c r="C783" s="151">
        <v>16</v>
      </c>
      <c r="D783" s="181">
        <v>0.28999999999999998</v>
      </c>
      <c r="E783" s="140" t="s">
        <v>1418</v>
      </c>
      <c r="F783" s="171">
        <v>4590</v>
      </c>
      <c r="G783" s="140" t="s">
        <v>1419</v>
      </c>
      <c r="H783" s="171">
        <v>1750</v>
      </c>
      <c r="I783" s="140" t="s">
        <v>1420</v>
      </c>
      <c r="J783" s="171">
        <v>3950</v>
      </c>
      <c r="K783" s="140" t="s">
        <v>1421</v>
      </c>
      <c r="L783" s="171">
        <v>1130</v>
      </c>
      <c r="M783" s="140" t="s">
        <v>1255</v>
      </c>
      <c r="N783" s="170">
        <v>297</v>
      </c>
    </row>
    <row r="784" spans="1:14" x14ac:dyDescent="0.75">
      <c r="A784" s="137" t="s">
        <v>1422</v>
      </c>
      <c r="B784" s="138" t="s">
        <v>1423</v>
      </c>
      <c r="C784" s="148">
        <v>65</v>
      </c>
      <c r="D784" s="180">
        <v>0.3</v>
      </c>
      <c r="E784" s="137" t="s">
        <v>1424</v>
      </c>
      <c r="F784" s="169">
        <v>7800</v>
      </c>
      <c r="G784" s="137" t="s">
        <v>1425</v>
      </c>
      <c r="H784" s="169">
        <v>6290</v>
      </c>
      <c r="I784" s="137" t="s">
        <v>1426</v>
      </c>
      <c r="J784" s="169">
        <v>7990</v>
      </c>
      <c r="K784" s="137" t="s">
        <v>1427</v>
      </c>
      <c r="L784" s="169">
        <v>6750</v>
      </c>
      <c r="M784" s="137" t="s">
        <v>1428</v>
      </c>
      <c r="N784" s="168">
        <v>4170</v>
      </c>
    </row>
    <row r="785" spans="1:14" x14ac:dyDescent="0.75">
      <c r="A785" s="140" t="s">
        <v>1429</v>
      </c>
      <c r="B785" s="156" t="s">
        <v>1430</v>
      </c>
      <c r="C785" s="160">
        <v>3.4</v>
      </c>
      <c r="D785" s="181">
        <v>0.14000000000000001</v>
      </c>
      <c r="E785" s="140" t="s">
        <v>1431</v>
      </c>
      <c r="F785" s="170">
        <v>635</v>
      </c>
      <c r="G785" s="140" t="s">
        <v>1431</v>
      </c>
      <c r="H785" s="170">
        <v>173</v>
      </c>
      <c r="I785" s="140" t="s">
        <v>1432</v>
      </c>
      <c r="J785" s="170">
        <v>286</v>
      </c>
      <c r="K785" s="140" t="s">
        <v>1433</v>
      </c>
      <c r="L785" s="170">
        <v>33</v>
      </c>
      <c r="M785" s="140" t="s">
        <v>1434</v>
      </c>
      <c r="N785" s="170">
        <v>24</v>
      </c>
    </row>
    <row r="786" spans="1:14" x14ac:dyDescent="0.75">
      <c r="A786" s="137" t="s">
        <v>1435</v>
      </c>
      <c r="B786" s="154" t="s">
        <v>1436</v>
      </c>
      <c r="C786" s="155">
        <v>1</v>
      </c>
      <c r="D786" s="180">
        <v>0.13</v>
      </c>
      <c r="E786" s="137" t="s">
        <v>1437</v>
      </c>
      <c r="F786" s="168">
        <v>151</v>
      </c>
      <c r="G786" s="137" t="s">
        <v>1437</v>
      </c>
      <c r="H786" s="168">
        <v>41</v>
      </c>
      <c r="I786" s="137" t="s">
        <v>1438</v>
      </c>
      <c r="J786" s="168">
        <v>49</v>
      </c>
      <c r="K786" s="137" t="s">
        <v>1439</v>
      </c>
      <c r="L786" s="168">
        <v>7</v>
      </c>
      <c r="M786" s="137" t="s">
        <v>1440</v>
      </c>
      <c r="N786" s="168">
        <v>6</v>
      </c>
    </row>
    <row r="787" spans="1:14" x14ac:dyDescent="0.75">
      <c r="A787" s="140" t="s">
        <v>1441</v>
      </c>
      <c r="B787" s="156" t="s">
        <v>1442</v>
      </c>
      <c r="C787" s="160">
        <v>2.9</v>
      </c>
      <c r="D787" s="181">
        <v>0.19</v>
      </c>
      <c r="E787" s="140" t="s">
        <v>1443</v>
      </c>
      <c r="F787" s="170">
        <v>674</v>
      </c>
      <c r="G787" s="140" t="s">
        <v>1443</v>
      </c>
      <c r="H787" s="170">
        <v>184</v>
      </c>
      <c r="I787" s="140" t="s">
        <v>1444</v>
      </c>
      <c r="J787" s="170">
        <v>283</v>
      </c>
      <c r="K787" s="140" t="s">
        <v>1359</v>
      </c>
      <c r="L787" s="170">
        <v>34</v>
      </c>
      <c r="M787" s="140" t="s">
        <v>1445</v>
      </c>
      <c r="N787" s="170">
        <v>25</v>
      </c>
    </row>
    <row r="788" spans="1:14" x14ac:dyDescent="0.75">
      <c r="A788" s="143" t="s">
        <v>1446</v>
      </c>
      <c r="B788" s="157" t="s">
        <v>1447</v>
      </c>
      <c r="C788" s="186">
        <v>20</v>
      </c>
      <c r="D788" s="184">
        <v>0.31</v>
      </c>
      <c r="E788" s="143" t="s">
        <v>1448</v>
      </c>
      <c r="F788" s="187">
        <v>3440</v>
      </c>
      <c r="G788" s="143" t="s">
        <v>1449</v>
      </c>
      <c r="H788" s="187">
        <v>1470</v>
      </c>
      <c r="I788" s="143" t="s">
        <v>1172</v>
      </c>
      <c r="J788" s="187">
        <v>3100</v>
      </c>
      <c r="K788" s="143" t="s">
        <v>1450</v>
      </c>
      <c r="L788" s="187">
        <v>1150</v>
      </c>
      <c r="M788" s="143" t="s">
        <v>1451</v>
      </c>
      <c r="N788" s="174">
        <v>304</v>
      </c>
    </row>
    <row r="789" spans="1:14" x14ac:dyDescent="0.75">
      <c r="A789" s="133" t="s">
        <v>1452</v>
      </c>
      <c r="B789" s="134" t="s">
        <v>1453</v>
      </c>
      <c r="C789" s="166">
        <v>500</v>
      </c>
      <c r="D789" s="177">
        <v>0.2</v>
      </c>
      <c r="E789" s="133" t="s">
        <v>1454</v>
      </c>
      <c r="F789" s="167">
        <v>12800</v>
      </c>
      <c r="G789" s="133" t="s">
        <v>1455</v>
      </c>
      <c r="H789" s="167">
        <v>16100</v>
      </c>
      <c r="I789" s="133" t="s">
        <v>1456</v>
      </c>
      <c r="J789" s="167">
        <v>13700</v>
      </c>
      <c r="K789" s="133" t="s">
        <v>1457</v>
      </c>
      <c r="L789" s="167">
        <v>16500</v>
      </c>
      <c r="M789" s="133" t="s">
        <v>1458</v>
      </c>
      <c r="N789" s="167">
        <v>18100</v>
      </c>
    </row>
    <row r="790" spans="1:14" x14ac:dyDescent="0.75">
      <c r="A790" s="137" t="s">
        <v>1459</v>
      </c>
      <c r="B790" s="138" t="s">
        <v>1460</v>
      </c>
      <c r="C790" s="188">
        <v>3200</v>
      </c>
      <c r="D790" s="180">
        <v>0.56999999999999995</v>
      </c>
      <c r="E790" s="137" t="s">
        <v>1461</v>
      </c>
      <c r="F790" s="189">
        <v>17500</v>
      </c>
      <c r="G790" s="137" t="s">
        <v>1462</v>
      </c>
      <c r="H790" s="189">
        <v>23500</v>
      </c>
      <c r="I790" s="137" t="s">
        <v>1463</v>
      </c>
      <c r="J790" s="189">
        <v>18900</v>
      </c>
      <c r="K790" s="137" t="s">
        <v>1357</v>
      </c>
      <c r="L790" s="189">
        <v>23800</v>
      </c>
      <c r="M790" s="137" t="s">
        <v>1464</v>
      </c>
      <c r="N790" s="189">
        <v>28200</v>
      </c>
    </row>
    <row r="791" spans="1:14" x14ac:dyDescent="0.75">
      <c r="A791" s="140" t="s">
        <v>1465</v>
      </c>
      <c r="B791" s="141" t="s">
        <v>1466</v>
      </c>
      <c r="C791" s="151">
        <v>800</v>
      </c>
      <c r="D791" s="181">
        <v>0.59</v>
      </c>
      <c r="E791" s="140" t="s">
        <v>1467</v>
      </c>
      <c r="F791" s="190">
        <v>13500</v>
      </c>
      <c r="G791" s="140" t="s">
        <v>1468</v>
      </c>
      <c r="H791" s="190">
        <v>17400</v>
      </c>
      <c r="I791" s="140" t="s">
        <v>1469</v>
      </c>
      <c r="J791" s="190">
        <v>14500</v>
      </c>
      <c r="K791" s="140" t="s">
        <v>1470</v>
      </c>
      <c r="L791" s="190">
        <v>17800</v>
      </c>
      <c r="M791" s="140" t="s">
        <v>1471</v>
      </c>
      <c r="N791" s="190">
        <v>20200</v>
      </c>
    </row>
    <row r="792" spans="1:14" x14ac:dyDescent="0.75">
      <c r="A792" s="137" t="s">
        <v>1472</v>
      </c>
      <c r="B792" s="138" t="s">
        <v>1473</v>
      </c>
      <c r="C792" s="148">
        <v>36</v>
      </c>
      <c r="D792" s="180">
        <v>0.2</v>
      </c>
      <c r="E792" s="137" t="s">
        <v>1474</v>
      </c>
      <c r="F792" s="169">
        <v>6840</v>
      </c>
      <c r="G792" s="137" t="s">
        <v>1475</v>
      </c>
      <c r="H792" s="169">
        <v>4090</v>
      </c>
      <c r="I792" s="137" t="s">
        <v>1194</v>
      </c>
      <c r="J792" s="169">
        <v>6690</v>
      </c>
      <c r="K792" s="137" t="s">
        <v>1476</v>
      </c>
      <c r="L792" s="169">
        <v>4140</v>
      </c>
      <c r="M792" s="137" t="s">
        <v>1477</v>
      </c>
      <c r="N792" s="168">
        <v>1650</v>
      </c>
    </row>
    <row r="793" spans="1:14" x14ac:dyDescent="0.75">
      <c r="A793" s="140" t="s">
        <v>1478</v>
      </c>
      <c r="B793" s="141" t="s">
        <v>1479</v>
      </c>
      <c r="C793" s="191">
        <v>50000</v>
      </c>
      <c r="D793" s="181">
        <v>0.09</v>
      </c>
      <c r="E793" s="140" t="s">
        <v>1185</v>
      </c>
      <c r="F793" s="171">
        <v>4880</v>
      </c>
      <c r="G793" s="140" t="s">
        <v>1480</v>
      </c>
      <c r="H793" s="171">
        <v>6630</v>
      </c>
      <c r="I793" s="140" t="s">
        <v>1171</v>
      </c>
      <c r="J793" s="171">
        <v>5270</v>
      </c>
      <c r="K793" s="140" t="s">
        <v>1481</v>
      </c>
      <c r="L793" s="171">
        <v>6690</v>
      </c>
      <c r="M793" s="140" t="s">
        <v>1482</v>
      </c>
      <c r="N793" s="170">
        <v>8040</v>
      </c>
    </row>
    <row r="794" spans="1:14" x14ac:dyDescent="0.75">
      <c r="A794" s="137" t="s">
        <v>1483</v>
      </c>
      <c r="B794" s="138" t="s">
        <v>1484</v>
      </c>
      <c r="C794" s="188">
        <v>10000</v>
      </c>
      <c r="D794" s="180">
        <v>0.25</v>
      </c>
      <c r="E794" s="137" t="s">
        <v>1485</v>
      </c>
      <c r="F794" s="169">
        <v>8210</v>
      </c>
      <c r="G794" s="137" t="s">
        <v>1486</v>
      </c>
      <c r="H794" s="189">
        <v>11100</v>
      </c>
      <c r="I794" s="137" t="s">
        <v>1487</v>
      </c>
      <c r="J794" s="169">
        <v>8880</v>
      </c>
      <c r="K794" s="137" t="s">
        <v>1234</v>
      </c>
      <c r="L794" s="189">
        <v>11200</v>
      </c>
      <c r="M794" s="137" t="s">
        <v>1488</v>
      </c>
      <c r="N794" s="189">
        <v>13500</v>
      </c>
    </row>
    <row r="795" spans="1:14" x14ac:dyDescent="0.75">
      <c r="A795" s="140" t="s">
        <v>1489</v>
      </c>
      <c r="B795" s="141" t="s">
        <v>1490</v>
      </c>
      <c r="C795" s="191">
        <v>3000</v>
      </c>
      <c r="D795" s="156" t="s">
        <v>1491</v>
      </c>
      <c r="E795" s="140" t="s">
        <v>1474</v>
      </c>
      <c r="F795" s="171">
        <v>6850</v>
      </c>
      <c r="G795" s="140" t="s">
        <v>1492</v>
      </c>
      <c r="H795" s="171">
        <v>9200</v>
      </c>
      <c r="I795" s="140" t="s">
        <v>1192</v>
      </c>
      <c r="J795" s="171">
        <v>7400</v>
      </c>
      <c r="K795" s="140" t="s">
        <v>1493</v>
      </c>
      <c r="L795" s="171">
        <v>9310</v>
      </c>
      <c r="M795" s="140" t="s">
        <v>1494</v>
      </c>
      <c r="N795" s="190">
        <v>11000</v>
      </c>
    </row>
    <row r="796" spans="1:14" x14ac:dyDescent="0.75">
      <c r="A796" s="137" t="s">
        <v>1495</v>
      </c>
      <c r="B796" s="138" t="s">
        <v>1496</v>
      </c>
      <c r="C796" s="188">
        <v>2600</v>
      </c>
      <c r="D796" s="180">
        <v>0.28000000000000003</v>
      </c>
      <c r="E796" s="137" t="s">
        <v>1497</v>
      </c>
      <c r="F796" s="169">
        <v>6640</v>
      </c>
      <c r="G796" s="137" t="s">
        <v>1498</v>
      </c>
      <c r="H796" s="169">
        <v>8900</v>
      </c>
      <c r="I796" s="137" t="s">
        <v>1001</v>
      </c>
      <c r="J796" s="169">
        <v>7180</v>
      </c>
      <c r="K796" s="137" t="s">
        <v>993</v>
      </c>
      <c r="L796" s="169">
        <v>9010</v>
      </c>
      <c r="M796" s="137" t="s">
        <v>1499</v>
      </c>
      <c r="N796" s="189">
        <v>10700</v>
      </c>
    </row>
    <row r="797" spans="1:14" x14ac:dyDescent="0.75">
      <c r="A797" s="162" t="s">
        <v>1500</v>
      </c>
      <c r="B797" s="192" t="s">
        <v>1501</v>
      </c>
      <c r="C797" s="193">
        <v>3200</v>
      </c>
      <c r="D797" s="182">
        <v>0.32</v>
      </c>
      <c r="E797" s="162" t="s">
        <v>1502</v>
      </c>
      <c r="F797" s="194">
        <v>7110</v>
      </c>
      <c r="G797" s="162" t="s">
        <v>1503</v>
      </c>
      <c r="H797" s="194">
        <v>9540</v>
      </c>
      <c r="I797" s="162" t="s">
        <v>1504</v>
      </c>
      <c r="J797" s="194">
        <v>7680</v>
      </c>
      <c r="K797" s="162" t="s">
        <v>1505</v>
      </c>
      <c r="L797" s="194">
        <v>9660</v>
      </c>
      <c r="M797" s="162" t="s">
        <v>1506</v>
      </c>
      <c r="N797" s="195">
        <v>11500</v>
      </c>
    </row>
    <row r="798" spans="1:14" x14ac:dyDescent="0.75">
      <c r="A798" s="133" t="s">
        <v>1507</v>
      </c>
      <c r="B798" s="134" t="s">
        <v>1508</v>
      </c>
      <c r="C798" s="196">
        <v>2600</v>
      </c>
      <c r="D798" s="177">
        <v>0.36</v>
      </c>
      <c r="E798" s="133" t="s">
        <v>1474</v>
      </c>
      <c r="F798" s="197">
        <v>6870</v>
      </c>
      <c r="G798" s="133" t="s">
        <v>1492</v>
      </c>
      <c r="H798" s="197">
        <v>9200</v>
      </c>
      <c r="I798" s="133" t="s">
        <v>1509</v>
      </c>
      <c r="J798" s="197">
        <v>7420</v>
      </c>
      <c r="K798" s="133" t="s">
        <v>1510</v>
      </c>
      <c r="L798" s="197">
        <v>9320</v>
      </c>
      <c r="M798" s="133" t="s">
        <v>1511</v>
      </c>
      <c r="N798" s="167">
        <v>11000</v>
      </c>
    </row>
    <row r="799" spans="1:14" x14ac:dyDescent="0.75">
      <c r="A799" s="137" t="s">
        <v>1512</v>
      </c>
      <c r="B799" s="138" t="s">
        <v>1513</v>
      </c>
      <c r="C799" s="137" t="s">
        <v>1514</v>
      </c>
      <c r="D799" s="154" t="s">
        <v>1515</v>
      </c>
      <c r="E799" s="137" t="s">
        <v>1516</v>
      </c>
      <c r="F799" s="168">
        <v>7</v>
      </c>
      <c r="G799" s="137" t="s">
        <v>1516</v>
      </c>
      <c r="H799" s="168">
        <v>2</v>
      </c>
      <c r="I799" s="137" t="s">
        <v>1517</v>
      </c>
      <c r="J799" s="168">
        <v>2</v>
      </c>
      <c r="K799" s="137" t="s">
        <v>1518</v>
      </c>
      <c r="L799" s="173" t="s">
        <v>1158</v>
      </c>
      <c r="M799" s="137" t="s">
        <v>1519</v>
      </c>
      <c r="N799" s="173" t="s">
        <v>1158</v>
      </c>
    </row>
    <row r="800" spans="1:14" x14ac:dyDescent="0.75">
      <c r="A800" s="140" t="s">
        <v>1520</v>
      </c>
      <c r="B800" s="141" t="s">
        <v>1521</v>
      </c>
      <c r="C800" s="191">
        <v>4100</v>
      </c>
      <c r="D800" s="181">
        <v>0.41</v>
      </c>
      <c r="E800" s="140" t="s">
        <v>1522</v>
      </c>
      <c r="F800" s="171">
        <v>6350</v>
      </c>
      <c r="G800" s="140" t="s">
        <v>1523</v>
      </c>
      <c r="H800" s="171">
        <v>8550</v>
      </c>
      <c r="I800" s="140" t="s">
        <v>1524</v>
      </c>
      <c r="J800" s="171">
        <v>6860</v>
      </c>
      <c r="K800" s="140" t="s">
        <v>1525</v>
      </c>
      <c r="L800" s="171">
        <v>8650</v>
      </c>
      <c r="M800" s="140" t="s">
        <v>1526</v>
      </c>
      <c r="N800" s="190">
        <v>10300</v>
      </c>
    </row>
    <row r="801" spans="1:14" x14ac:dyDescent="0.75">
      <c r="A801" s="137" t="s">
        <v>1527</v>
      </c>
      <c r="B801" s="138" t="s">
        <v>1528</v>
      </c>
      <c r="C801" s="188">
        <v>3100</v>
      </c>
      <c r="D801" s="180">
        <v>0.44</v>
      </c>
      <c r="E801" s="137" t="s">
        <v>1529</v>
      </c>
      <c r="F801" s="169">
        <v>5890</v>
      </c>
      <c r="G801" s="137" t="s">
        <v>1530</v>
      </c>
      <c r="H801" s="169">
        <v>7910</v>
      </c>
      <c r="I801" s="137" t="s">
        <v>1531</v>
      </c>
      <c r="J801" s="169">
        <v>6370</v>
      </c>
      <c r="K801" s="137" t="s">
        <v>1532</v>
      </c>
      <c r="L801" s="169">
        <v>8010</v>
      </c>
      <c r="M801" s="137" t="s">
        <v>1533</v>
      </c>
      <c r="N801" s="168">
        <v>9490</v>
      </c>
    </row>
    <row r="802" spans="1:14" x14ac:dyDescent="0.75">
      <c r="A802" s="140" t="s">
        <v>1534</v>
      </c>
      <c r="B802" s="141" t="s">
        <v>1535</v>
      </c>
      <c r="C802" s="191">
        <v>3000</v>
      </c>
      <c r="D802" s="181">
        <v>0.5</v>
      </c>
      <c r="E802" s="140" t="s">
        <v>1536</v>
      </c>
      <c r="F802" s="171">
        <v>5830</v>
      </c>
      <c r="G802" s="140" t="s">
        <v>1537</v>
      </c>
      <c r="H802" s="171">
        <v>7820</v>
      </c>
      <c r="I802" s="140" t="s">
        <v>1538</v>
      </c>
      <c r="J802" s="171">
        <v>6290</v>
      </c>
      <c r="K802" s="140" t="s">
        <v>1539</v>
      </c>
      <c r="L802" s="171">
        <v>7920</v>
      </c>
      <c r="M802" s="140" t="s">
        <v>1540</v>
      </c>
      <c r="N802" s="170">
        <v>9380</v>
      </c>
    </row>
    <row r="803" spans="1:14" x14ac:dyDescent="0.75">
      <c r="A803" s="137" t="s">
        <v>1541</v>
      </c>
      <c r="B803" s="138" t="s">
        <v>1542</v>
      </c>
      <c r="C803" s="188">
        <v>3000</v>
      </c>
      <c r="D803" s="180">
        <v>0.55000000000000004</v>
      </c>
      <c r="E803" s="137" t="s">
        <v>1543</v>
      </c>
      <c r="F803" s="169">
        <v>5680</v>
      </c>
      <c r="G803" s="137" t="s">
        <v>1544</v>
      </c>
      <c r="H803" s="169">
        <v>7620</v>
      </c>
      <c r="I803" s="137" t="s">
        <v>1545</v>
      </c>
      <c r="J803" s="169">
        <v>6130</v>
      </c>
      <c r="K803" s="137" t="s">
        <v>1137</v>
      </c>
      <c r="L803" s="169">
        <v>7710</v>
      </c>
      <c r="M803" s="137" t="s">
        <v>1546</v>
      </c>
      <c r="N803" s="168">
        <v>9140</v>
      </c>
    </row>
    <row r="804" spans="1:14" x14ac:dyDescent="0.75">
      <c r="A804" s="140" t="s">
        <v>1547</v>
      </c>
      <c r="B804" s="141" t="s">
        <v>1548</v>
      </c>
      <c r="C804" s="191">
        <v>2000</v>
      </c>
      <c r="D804" s="181">
        <v>0.55000000000000004</v>
      </c>
      <c r="E804" s="140" t="s">
        <v>1169</v>
      </c>
      <c r="F804" s="171">
        <v>5390</v>
      </c>
      <c r="G804" s="140" t="s">
        <v>1549</v>
      </c>
      <c r="H804" s="171">
        <v>7190</v>
      </c>
      <c r="I804" s="140" t="s">
        <v>1550</v>
      </c>
      <c r="J804" s="171">
        <v>5820</v>
      </c>
      <c r="K804" s="140" t="s">
        <v>1551</v>
      </c>
      <c r="L804" s="171">
        <v>7290</v>
      </c>
      <c r="M804" s="140" t="s">
        <v>994</v>
      </c>
      <c r="N804" s="170">
        <v>8570</v>
      </c>
    </row>
    <row r="805" spans="1:14" x14ac:dyDescent="0.75">
      <c r="A805" s="137" t="s">
        <v>1552</v>
      </c>
      <c r="B805" s="138" t="s">
        <v>1553</v>
      </c>
      <c r="C805" s="188">
        <v>2000</v>
      </c>
      <c r="D805" s="180">
        <v>0.56000000000000005</v>
      </c>
      <c r="E805" s="137" t="s">
        <v>1449</v>
      </c>
      <c r="F805" s="169">
        <v>5430</v>
      </c>
      <c r="G805" s="137" t="s">
        <v>1554</v>
      </c>
      <c r="H805" s="169">
        <v>7240</v>
      </c>
      <c r="I805" s="137" t="s">
        <v>1555</v>
      </c>
      <c r="J805" s="169">
        <v>5860</v>
      </c>
      <c r="K805" s="137" t="s">
        <v>1556</v>
      </c>
      <c r="L805" s="169">
        <v>7340</v>
      </c>
      <c r="M805" s="137" t="s">
        <v>1557</v>
      </c>
      <c r="N805" s="168">
        <v>8630</v>
      </c>
    </row>
    <row r="806" spans="1:14" x14ac:dyDescent="0.75">
      <c r="A806" s="140" t="s">
        <v>1558</v>
      </c>
      <c r="B806" s="141" t="s">
        <v>1559</v>
      </c>
      <c r="C806" s="191">
        <v>2000</v>
      </c>
      <c r="D806" s="181">
        <v>0.48</v>
      </c>
      <c r="E806" s="140" t="s">
        <v>1560</v>
      </c>
      <c r="F806" s="171">
        <v>4720</v>
      </c>
      <c r="G806" s="140" t="s">
        <v>1425</v>
      </c>
      <c r="H806" s="171">
        <v>6290</v>
      </c>
      <c r="I806" s="140" t="s">
        <v>1561</v>
      </c>
      <c r="J806" s="171">
        <v>5090</v>
      </c>
      <c r="K806" s="140" t="s">
        <v>1562</v>
      </c>
      <c r="L806" s="171">
        <v>6380</v>
      </c>
      <c r="M806" s="140" t="s">
        <v>1563</v>
      </c>
      <c r="N806" s="170">
        <v>7500</v>
      </c>
    </row>
    <row r="807" spans="1:14" x14ac:dyDescent="0.75">
      <c r="A807" s="137" t="s">
        <v>1564</v>
      </c>
      <c r="B807" s="138" t="s">
        <v>1565</v>
      </c>
      <c r="C807" s="137" t="s">
        <v>1566</v>
      </c>
      <c r="D807" s="198">
        <v>2E-3</v>
      </c>
      <c r="E807" s="137" t="s">
        <v>1567</v>
      </c>
      <c r="F807" s="173" t="s">
        <v>1158</v>
      </c>
      <c r="G807" s="137" t="s">
        <v>1567</v>
      </c>
      <c r="H807" s="173" t="s">
        <v>1158</v>
      </c>
      <c r="I807" s="137" t="s">
        <v>1568</v>
      </c>
      <c r="J807" s="173" t="s">
        <v>1158</v>
      </c>
      <c r="K807" s="137" t="s">
        <v>1569</v>
      </c>
      <c r="L807" s="173" t="s">
        <v>1158</v>
      </c>
      <c r="M807" s="137" t="s">
        <v>1570</v>
      </c>
      <c r="N807" s="173" t="s">
        <v>1158</v>
      </c>
    </row>
    <row r="808" spans="1:14" x14ac:dyDescent="0.75">
      <c r="A808" s="140" t="s">
        <v>1571</v>
      </c>
      <c r="B808" s="156" t="s">
        <v>1572</v>
      </c>
      <c r="C808" s="140" t="s">
        <v>1290</v>
      </c>
      <c r="D808" s="181">
        <v>0.01</v>
      </c>
      <c r="E808" s="140" t="s">
        <v>1573</v>
      </c>
      <c r="F808" s="172" t="s">
        <v>1158</v>
      </c>
      <c r="G808" s="140" t="s">
        <v>1573</v>
      </c>
      <c r="H808" s="172" t="s">
        <v>1158</v>
      </c>
      <c r="I808" s="140" t="s">
        <v>1574</v>
      </c>
      <c r="J808" s="172" t="s">
        <v>1158</v>
      </c>
      <c r="K808" s="140" t="s">
        <v>1575</v>
      </c>
      <c r="L808" s="172" t="s">
        <v>1158</v>
      </c>
      <c r="M808" s="140" t="s">
        <v>1576</v>
      </c>
      <c r="N808" s="172" t="s">
        <v>1158</v>
      </c>
    </row>
    <row r="809" spans="1:14" x14ac:dyDescent="0.75">
      <c r="A809" s="137" t="s">
        <v>1577</v>
      </c>
      <c r="B809" s="154" t="s">
        <v>1578</v>
      </c>
      <c r="C809" s="137" t="s">
        <v>1566</v>
      </c>
      <c r="D809" s="198">
        <v>3.0000000000000001E-3</v>
      </c>
      <c r="E809" s="137" t="s">
        <v>1579</v>
      </c>
      <c r="F809" s="173" t="s">
        <v>1158</v>
      </c>
      <c r="G809" s="137" t="s">
        <v>1579</v>
      </c>
      <c r="H809" s="173" t="s">
        <v>1158</v>
      </c>
      <c r="I809" s="137" t="s">
        <v>1580</v>
      </c>
      <c r="J809" s="173" t="s">
        <v>1158</v>
      </c>
      <c r="K809" s="137" t="s">
        <v>1581</v>
      </c>
      <c r="L809" s="173" t="s">
        <v>1158</v>
      </c>
      <c r="M809" s="137" t="s">
        <v>1582</v>
      </c>
      <c r="N809" s="173" t="s">
        <v>1158</v>
      </c>
    </row>
    <row r="810" spans="1:14" x14ac:dyDescent="0.75">
      <c r="A810" s="140" t="s">
        <v>1583</v>
      </c>
      <c r="B810" s="156" t="s">
        <v>1584</v>
      </c>
      <c r="C810" s="140" t="s">
        <v>1585</v>
      </c>
      <c r="D810" s="181">
        <v>0.02</v>
      </c>
      <c r="E810" s="140" t="s">
        <v>1586</v>
      </c>
      <c r="F810" s="172" t="s">
        <v>1158</v>
      </c>
      <c r="G810" s="140" t="s">
        <v>1586</v>
      </c>
      <c r="H810" s="172" t="s">
        <v>1158</v>
      </c>
      <c r="I810" s="140" t="s">
        <v>1587</v>
      </c>
      <c r="J810" s="172" t="s">
        <v>1158</v>
      </c>
      <c r="K810" s="140" t="s">
        <v>1588</v>
      </c>
      <c r="L810" s="172" t="s">
        <v>1158</v>
      </c>
      <c r="M810" s="140" t="s">
        <v>1589</v>
      </c>
      <c r="N810" s="172" t="s">
        <v>1158</v>
      </c>
    </row>
    <row r="811" spans="1:14" x14ac:dyDescent="0.75">
      <c r="A811" s="143" t="s">
        <v>1590</v>
      </c>
      <c r="B811" s="157" t="s">
        <v>1591</v>
      </c>
      <c r="C811" s="143" t="s">
        <v>1514</v>
      </c>
      <c r="D811" s="184">
        <v>7.0000000000000007E-2</v>
      </c>
      <c r="E811" s="143" t="s">
        <v>1255</v>
      </c>
      <c r="F811" s="174">
        <v>6</v>
      </c>
      <c r="G811" s="143" t="s">
        <v>1255</v>
      </c>
      <c r="H811" s="174">
        <v>2</v>
      </c>
      <c r="I811" s="143" t="s">
        <v>1592</v>
      </c>
      <c r="J811" s="174">
        <v>2</v>
      </c>
      <c r="K811" s="143" t="s">
        <v>1593</v>
      </c>
      <c r="L811" s="175" t="s">
        <v>1158</v>
      </c>
      <c r="M811" s="143" t="s">
        <v>1594</v>
      </c>
      <c r="N811" s="175" t="s">
        <v>1158</v>
      </c>
    </row>
    <row r="812" spans="1:14" x14ac:dyDescent="0.75">
      <c r="A812" s="133" t="s">
        <v>1595</v>
      </c>
      <c r="B812" s="176" t="s">
        <v>1596</v>
      </c>
      <c r="C812" s="166">
        <v>119</v>
      </c>
      <c r="D812" s="177">
        <v>0.41</v>
      </c>
      <c r="E812" s="133" t="s">
        <v>1597</v>
      </c>
      <c r="F812" s="167">
        <v>12400</v>
      </c>
      <c r="G812" s="133" t="s">
        <v>1091</v>
      </c>
      <c r="H812" s="167">
        <v>12400</v>
      </c>
      <c r="I812" s="133" t="s">
        <v>1598</v>
      </c>
      <c r="J812" s="167">
        <v>13000</v>
      </c>
      <c r="K812" s="133" t="s">
        <v>1599</v>
      </c>
      <c r="L812" s="167">
        <v>13200</v>
      </c>
      <c r="M812" s="133" t="s">
        <v>1600</v>
      </c>
      <c r="N812" s="167">
        <v>10900</v>
      </c>
    </row>
    <row r="813" spans="1:14" x14ac:dyDescent="0.75">
      <c r="A813" s="137" t="s">
        <v>1601</v>
      </c>
      <c r="B813" s="154" t="s">
        <v>1602</v>
      </c>
      <c r="C813" s="148">
        <v>24.4</v>
      </c>
      <c r="D813" s="180">
        <v>0.44</v>
      </c>
      <c r="E813" s="137" t="s">
        <v>1603</v>
      </c>
      <c r="F813" s="189">
        <v>11600</v>
      </c>
      <c r="G813" s="137" t="s">
        <v>1604</v>
      </c>
      <c r="H813" s="169">
        <v>5560</v>
      </c>
      <c r="I813" s="137" t="s">
        <v>1605</v>
      </c>
      <c r="J813" s="189">
        <v>10800</v>
      </c>
      <c r="K813" s="137" t="s">
        <v>1606</v>
      </c>
      <c r="L813" s="169">
        <v>4900</v>
      </c>
      <c r="M813" s="137" t="s">
        <v>1607</v>
      </c>
      <c r="N813" s="168">
        <v>1430</v>
      </c>
    </row>
    <row r="814" spans="1:14" x14ac:dyDescent="0.75">
      <c r="A814" s="140" t="s">
        <v>1608</v>
      </c>
      <c r="B814" s="141" t="s">
        <v>1609</v>
      </c>
      <c r="C814" s="160">
        <v>4.8</v>
      </c>
      <c r="D814" s="181">
        <v>0.18</v>
      </c>
      <c r="E814" s="140" t="s">
        <v>1610</v>
      </c>
      <c r="F814" s="171">
        <v>1890</v>
      </c>
      <c r="G814" s="140" t="s">
        <v>1611</v>
      </c>
      <c r="H814" s="170">
        <v>523</v>
      </c>
      <c r="I814" s="140" t="s">
        <v>1612</v>
      </c>
      <c r="J814" s="171">
        <v>1020</v>
      </c>
      <c r="K814" s="140" t="s">
        <v>1613</v>
      </c>
      <c r="L814" s="170">
        <v>108</v>
      </c>
      <c r="M814" s="140" t="s">
        <v>1614</v>
      </c>
      <c r="N814" s="170">
        <v>73</v>
      </c>
    </row>
    <row r="815" spans="1:14" x14ac:dyDescent="0.75">
      <c r="A815" s="137" t="s">
        <v>1615</v>
      </c>
      <c r="B815" s="154" t="s">
        <v>1616</v>
      </c>
      <c r="C815" s="148">
        <v>51.6</v>
      </c>
      <c r="D815" s="180">
        <v>0.44</v>
      </c>
      <c r="E815" s="137" t="s">
        <v>1617</v>
      </c>
      <c r="F815" s="169">
        <v>8900</v>
      </c>
      <c r="G815" s="137" t="s">
        <v>1618</v>
      </c>
      <c r="H815" s="169">
        <v>6450</v>
      </c>
      <c r="I815" s="137" t="s">
        <v>1619</v>
      </c>
      <c r="J815" s="169">
        <v>8980</v>
      </c>
      <c r="K815" s="137" t="s">
        <v>1620</v>
      </c>
      <c r="L815" s="169">
        <v>6850</v>
      </c>
      <c r="M815" s="137" t="s">
        <v>1621</v>
      </c>
      <c r="N815" s="168">
        <v>3630</v>
      </c>
    </row>
    <row r="816" spans="1:14" x14ac:dyDescent="0.75">
      <c r="A816" s="140" t="s">
        <v>1622</v>
      </c>
      <c r="B816" s="156" t="s">
        <v>1623</v>
      </c>
      <c r="C816" s="160">
        <v>4.3</v>
      </c>
      <c r="D816" s="181">
        <v>0.41</v>
      </c>
      <c r="E816" s="140" t="s">
        <v>1624</v>
      </c>
      <c r="F816" s="171">
        <v>2120</v>
      </c>
      <c r="G816" s="140" t="s">
        <v>1625</v>
      </c>
      <c r="H816" s="170">
        <v>583</v>
      </c>
      <c r="I816" s="140" t="s">
        <v>1626</v>
      </c>
      <c r="J816" s="171">
        <v>1080</v>
      </c>
      <c r="K816" s="140" t="s">
        <v>1627</v>
      </c>
      <c r="L816" s="170">
        <v>116</v>
      </c>
      <c r="M816" s="140" t="s">
        <v>1038</v>
      </c>
      <c r="N816" s="170">
        <v>81</v>
      </c>
    </row>
    <row r="817" spans="1:14" x14ac:dyDescent="0.75">
      <c r="A817" s="137" t="s">
        <v>1628</v>
      </c>
      <c r="B817" s="154" t="s">
        <v>1629</v>
      </c>
      <c r="C817" s="155">
        <v>3.5</v>
      </c>
      <c r="D817" s="180">
        <v>0.42</v>
      </c>
      <c r="E817" s="137" t="s">
        <v>1630</v>
      </c>
      <c r="F817" s="169">
        <v>1800</v>
      </c>
      <c r="G817" s="137" t="s">
        <v>1631</v>
      </c>
      <c r="H817" s="168">
        <v>491</v>
      </c>
      <c r="I817" s="137" t="s">
        <v>1632</v>
      </c>
      <c r="J817" s="168">
        <v>822</v>
      </c>
      <c r="K817" s="137" t="s">
        <v>1633</v>
      </c>
      <c r="L817" s="168">
        <v>93</v>
      </c>
      <c r="M817" s="137" t="s">
        <v>1634</v>
      </c>
      <c r="N817" s="168">
        <v>68</v>
      </c>
    </row>
    <row r="818" spans="1:14" x14ac:dyDescent="0.75">
      <c r="A818" s="140" t="s">
        <v>1635</v>
      </c>
      <c r="B818" s="156" t="s">
        <v>1636</v>
      </c>
      <c r="C818" s="151">
        <v>20.8</v>
      </c>
      <c r="D818" s="156" t="s">
        <v>1637</v>
      </c>
      <c r="E818" s="140" t="s">
        <v>1163</v>
      </c>
      <c r="F818" s="171">
        <v>9710</v>
      </c>
      <c r="G818" s="140" t="s">
        <v>1638</v>
      </c>
      <c r="H818" s="171">
        <v>4240</v>
      </c>
      <c r="I818" s="140" t="s">
        <v>1494</v>
      </c>
      <c r="J818" s="171">
        <v>8820</v>
      </c>
      <c r="K818" s="140" t="s">
        <v>1639</v>
      </c>
      <c r="L818" s="171">
        <v>3400</v>
      </c>
      <c r="M818" s="140" t="s">
        <v>1640</v>
      </c>
      <c r="N818" s="170">
        <v>912</v>
      </c>
    </row>
    <row r="819" spans="1:14" x14ac:dyDescent="0.75">
      <c r="A819" s="137" t="s">
        <v>1641</v>
      </c>
      <c r="B819" s="154" t="s">
        <v>1642</v>
      </c>
      <c r="C819" s="148">
        <v>10.8</v>
      </c>
      <c r="D819" s="180">
        <v>0.45</v>
      </c>
      <c r="E819" s="137" t="s">
        <v>1643</v>
      </c>
      <c r="F819" s="169">
        <v>5550</v>
      </c>
      <c r="G819" s="137" t="s">
        <v>1644</v>
      </c>
      <c r="H819" s="169">
        <v>1790</v>
      </c>
      <c r="I819" s="137" t="s">
        <v>1645</v>
      </c>
      <c r="J819" s="169">
        <v>4280</v>
      </c>
      <c r="K819" s="137" t="s">
        <v>1646</v>
      </c>
      <c r="L819" s="168">
        <v>753</v>
      </c>
      <c r="M819" s="137" t="s">
        <v>1647</v>
      </c>
      <c r="N819" s="168">
        <v>260</v>
      </c>
    </row>
    <row r="820" spans="1:14" x14ac:dyDescent="0.75">
      <c r="A820" s="140" t="s">
        <v>1648</v>
      </c>
      <c r="B820" s="156" t="s">
        <v>1649</v>
      </c>
      <c r="C820" s="160">
        <v>7.5</v>
      </c>
      <c r="D820" s="181">
        <v>0.36</v>
      </c>
      <c r="E820" s="140" t="s">
        <v>1650</v>
      </c>
      <c r="F820" s="171">
        <v>3350</v>
      </c>
      <c r="G820" s="140" t="s">
        <v>1651</v>
      </c>
      <c r="H820" s="170">
        <v>979</v>
      </c>
      <c r="I820" s="140" t="s">
        <v>1165</v>
      </c>
      <c r="J820" s="171">
        <v>2240</v>
      </c>
      <c r="K820" s="140" t="s">
        <v>1652</v>
      </c>
      <c r="L820" s="170">
        <v>273</v>
      </c>
      <c r="M820" s="140" t="s">
        <v>1653</v>
      </c>
      <c r="N820" s="170">
        <v>138</v>
      </c>
    </row>
    <row r="821" spans="1:14" x14ac:dyDescent="0.75">
      <c r="A821" s="137" t="s">
        <v>1654</v>
      </c>
      <c r="B821" s="154" t="s">
        <v>1655</v>
      </c>
      <c r="C821" s="155">
        <v>4.9000000000000004</v>
      </c>
      <c r="D821" s="180">
        <v>0.33</v>
      </c>
      <c r="E821" s="137" t="s">
        <v>1656</v>
      </c>
      <c r="F821" s="169">
        <v>2360</v>
      </c>
      <c r="G821" s="137" t="s">
        <v>1657</v>
      </c>
      <c r="H821" s="168">
        <v>654</v>
      </c>
      <c r="I821" s="137" t="s">
        <v>1658</v>
      </c>
      <c r="J821" s="169">
        <v>1280</v>
      </c>
      <c r="K821" s="137" t="s">
        <v>1659</v>
      </c>
      <c r="L821" s="168">
        <v>136</v>
      </c>
      <c r="M821" s="137" t="s">
        <v>1660</v>
      </c>
      <c r="N821" s="168">
        <v>91</v>
      </c>
    </row>
    <row r="822" spans="1:14" x14ac:dyDescent="0.75">
      <c r="A822" s="140" t="s">
        <v>1661</v>
      </c>
      <c r="B822" s="156" t="s">
        <v>1662</v>
      </c>
      <c r="C822" s="160">
        <v>6.6</v>
      </c>
      <c r="D822" s="181">
        <v>0.31</v>
      </c>
      <c r="E822" s="140" t="s">
        <v>1663</v>
      </c>
      <c r="F822" s="171">
        <v>2900</v>
      </c>
      <c r="G822" s="140" t="s">
        <v>1664</v>
      </c>
      <c r="H822" s="170">
        <v>828</v>
      </c>
      <c r="I822" s="140" t="s">
        <v>1665</v>
      </c>
      <c r="J822" s="171">
        <v>1820</v>
      </c>
      <c r="K822" s="140" t="s">
        <v>1666</v>
      </c>
      <c r="L822" s="170">
        <v>206</v>
      </c>
      <c r="M822" s="140" t="s">
        <v>1667</v>
      </c>
      <c r="N822" s="170">
        <v>116</v>
      </c>
    </row>
    <row r="823" spans="1:14" x14ac:dyDescent="0.75">
      <c r="A823" s="137" t="s">
        <v>1668</v>
      </c>
      <c r="B823" s="154" t="s">
        <v>1669</v>
      </c>
      <c r="C823" s="155">
        <v>5.5</v>
      </c>
      <c r="D823" s="180">
        <v>0.36</v>
      </c>
      <c r="E823" s="137" t="s">
        <v>1670</v>
      </c>
      <c r="F823" s="169">
        <v>2910</v>
      </c>
      <c r="G823" s="137" t="s">
        <v>1671</v>
      </c>
      <c r="H823" s="168">
        <v>812</v>
      </c>
      <c r="I823" s="137" t="s">
        <v>1672</v>
      </c>
      <c r="J823" s="169">
        <v>1670</v>
      </c>
      <c r="K823" s="137" t="s">
        <v>1126</v>
      </c>
      <c r="L823" s="168">
        <v>179</v>
      </c>
      <c r="M823" s="137" t="s">
        <v>1673</v>
      </c>
      <c r="N823" s="168">
        <v>114</v>
      </c>
    </row>
    <row r="824" spans="1:14" x14ac:dyDescent="0.75">
      <c r="A824" s="140" t="s">
        <v>1674</v>
      </c>
      <c r="B824" s="156" t="s">
        <v>1675</v>
      </c>
      <c r="C824" s="160">
        <v>0.3</v>
      </c>
      <c r="D824" s="181">
        <v>0.14000000000000001</v>
      </c>
      <c r="E824" s="140" t="s">
        <v>1676</v>
      </c>
      <c r="F824" s="170">
        <v>69</v>
      </c>
      <c r="G824" s="140" t="s">
        <v>1676</v>
      </c>
      <c r="H824" s="170">
        <v>19</v>
      </c>
      <c r="I824" s="140" t="s">
        <v>1677</v>
      </c>
      <c r="J824" s="170">
        <v>21</v>
      </c>
      <c r="K824" s="140" t="s">
        <v>1678</v>
      </c>
      <c r="L824" s="170">
        <v>3</v>
      </c>
      <c r="M824" s="140" t="s">
        <v>1679</v>
      </c>
      <c r="N824" s="170">
        <v>3</v>
      </c>
    </row>
    <row r="825" spans="1:14" x14ac:dyDescent="0.75">
      <c r="A825" s="137" t="s">
        <v>1680</v>
      </c>
      <c r="B825" s="154" t="s">
        <v>1681</v>
      </c>
      <c r="C825" s="155">
        <v>2.5</v>
      </c>
      <c r="D825" s="180">
        <v>0.26</v>
      </c>
      <c r="E825" s="137" t="s">
        <v>1682</v>
      </c>
      <c r="F825" s="169">
        <v>1110</v>
      </c>
      <c r="G825" s="137" t="s">
        <v>1682</v>
      </c>
      <c r="H825" s="168">
        <v>301</v>
      </c>
      <c r="I825" s="137" t="s">
        <v>1683</v>
      </c>
      <c r="J825" s="168">
        <v>438</v>
      </c>
      <c r="K825" s="137" t="s">
        <v>1684</v>
      </c>
      <c r="L825" s="168">
        <v>54</v>
      </c>
      <c r="M825" s="137" t="s">
        <v>1685</v>
      </c>
      <c r="N825" s="168">
        <v>42</v>
      </c>
    </row>
    <row r="826" spans="1:14" x14ac:dyDescent="0.75">
      <c r="A826" s="140" t="s">
        <v>1686</v>
      </c>
      <c r="B826" s="156" t="s">
        <v>1687</v>
      </c>
      <c r="C826" s="140" t="s">
        <v>1688</v>
      </c>
      <c r="D826" s="181">
        <v>0.04</v>
      </c>
      <c r="E826" s="140" t="s">
        <v>1689</v>
      </c>
      <c r="F826" s="170">
        <v>5</v>
      </c>
      <c r="G826" s="140" t="s">
        <v>1689</v>
      </c>
      <c r="H826" s="170">
        <v>1</v>
      </c>
      <c r="I826" s="140" t="s">
        <v>1690</v>
      </c>
      <c r="J826" s="170">
        <v>1</v>
      </c>
      <c r="K826" s="140" t="s">
        <v>1691</v>
      </c>
      <c r="L826" s="172" t="s">
        <v>1158</v>
      </c>
      <c r="M826" s="140" t="s">
        <v>1692</v>
      </c>
      <c r="N826" s="172" t="s">
        <v>1158</v>
      </c>
    </row>
    <row r="827" spans="1:14" x14ac:dyDescent="0.75">
      <c r="A827" s="137" t="s">
        <v>1693</v>
      </c>
      <c r="B827" s="154" t="s">
        <v>1694</v>
      </c>
      <c r="C827" s="155">
        <v>0.4</v>
      </c>
      <c r="D827" s="180">
        <v>0.13</v>
      </c>
      <c r="E827" s="137" t="s">
        <v>1420</v>
      </c>
      <c r="F827" s="168">
        <v>108</v>
      </c>
      <c r="G827" s="137" t="s">
        <v>1420</v>
      </c>
      <c r="H827" s="168">
        <v>29</v>
      </c>
      <c r="I827" s="137" t="s">
        <v>1695</v>
      </c>
      <c r="J827" s="168">
        <v>33</v>
      </c>
      <c r="K827" s="137" t="s">
        <v>1696</v>
      </c>
      <c r="L827" s="168">
        <v>5</v>
      </c>
      <c r="M827" s="137" t="s">
        <v>1697</v>
      </c>
      <c r="N827" s="168">
        <v>4</v>
      </c>
    </row>
    <row r="828" spans="1:14" x14ac:dyDescent="0.75">
      <c r="A828" s="140" t="s">
        <v>1698</v>
      </c>
      <c r="B828" s="156" t="s">
        <v>1699</v>
      </c>
      <c r="C828" s="140" t="s">
        <v>1700</v>
      </c>
      <c r="D828" s="181">
        <v>0.02</v>
      </c>
      <c r="E828" s="140" t="s">
        <v>1701</v>
      </c>
      <c r="F828" s="170">
        <v>1</v>
      </c>
      <c r="G828" s="140" t="s">
        <v>1701</v>
      </c>
      <c r="H828" s="172" t="s">
        <v>1158</v>
      </c>
      <c r="I828" s="140" t="s">
        <v>1702</v>
      </c>
      <c r="J828" s="172" t="s">
        <v>1158</v>
      </c>
      <c r="K828" s="140" t="s">
        <v>1703</v>
      </c>
      <c r="L828" s="172" t="s">
        <v>1158</v>
      </c>
      <c r="M828" s="140" t="s">
        <v>1300</v>
      </c>
      <c r="N828" s="172" t="s">
        <v>1158</v>
      </c>
    </row>
    <row r="829" spans="1:14" x14ac:dyDescent="0.75">
      <c r="A829" s="137" t="s">
        <v>1704</v>
      </c>
      <c r="B829" s="154" t="s">
        <v>1705</v>
      </c>
      <c r="C829" s="148">
        <v>22.5</v>
      </c>
      <c r="D829" s="180">
        <v>0.53</v>
      </c>
      <c r="E829" s="137" t="s">
        <v>1706</v>
      </c>
      <c r="F829" s="169">
        <v>6720</v>
      </c>
      <c r="G829" s="137" t="s">
        <v>1707</v>
      </c>
      <c r="H829" s="169">
        <v>3070</v>
      </c>
      <c r="I829" s="137" t="s">
        <v>1708</v>
      </c>
      <c r="J829" s="169">
        <v>6180</v>
      </c>
      <c r="K829" s="137" t="s">
        <v>1709</v>
      </c>
      <c r="L829" s="169">
        <v>2580</v>
      </c>
      <c r="M829" s="137" t="s">
        <v>1710</v>
      </c>
      <c r="N829" s="168">
        <v>718</v>
      </c>
    </row>
    <row r="830" spans="1:14" x14ac:dyDescent="0.75">
      <c r="A830" s="162" t="s">
        <v>1711</v>
      </c>
      <c r="B830" s="161" t="s">
        <v>1712</v>
      </c>
      <c r="C830" s="199">
        <v>21.2</v>
      </c>
      <c r="D830" s="182">
        <v>0.44</v>
      </c>
      <c r="E830" s="162" t="s">
        <v>1713</v>
      </c>
      <c r="F830" s="194">
        <v>5940</v>
      </c>
      <c r="G830" s="162" t="s">
        <v>1714</v>
      </c>
      <c r="H830" s="194">
        <v>2620</v>
      </c>
      <c r="I830" s="162" t="s">
        <v>1715</v>
      </c>
      <c r="J830" s="194">
        <v>5410</v>
      </c>
      <c r="K830" s="162" t="s">
        <v>1716</v>
      </c>
      <c r="L830" s="194">
        <v>2130</v>
      </c>
      <c r="M830" s="162" t="s">
        <v>1717</v>
      </c>
      <c r="N830" s="200">
        <v>575</v>
      </c>
    </row>
    <row r="831" spans="1:14" x14ac:dyDescent="0.75">
      <c r="A831" s="133" t="s">
        <v>1718</v>
      </c>
      <c r="B831" s="176" t="s">
        <v>1719</v>
      </c>
      <c r="C831" s="146">
        <v>7.5</v>
      </c>
      <c r="D831" s="177">
        <v>0.44</v>
      </c>
      <c r="E831" s="133" t="s">
        <v>1720</v>
      </c>
      <c r="F831" s="197">
        <v>3180</v>
      </c>
      <c r="G831" s="133" t="s">
        <v>1721</v>
      </c>
      <c r="H831" s="178">
        <v>929</v>
      </c>
      <c r="I831" s="133" t="s">
        <v>1722</v>
      </c>
      <c r="J831" s="197">
        <v>2120</v>
      </c>
      <c r="K831" s="133" t="s">
        <v>1723</v>
      </c>
      <c r="L831" s="178">
        <v>259</v>
      </c>
      <c r="M831" s="133" t="s">
        <v>1724</v>
      </c>
      <c r="N831" s="178">
        <v>131</v>
      </c>
    </row>
    <row r="832" spans="1:14" x14ac:dyDescent="0.75">
      <c r="A832" s="137" t="s">
        <v>1725</v>
      </c>
      <c r="B832" s="154" t="s">
        <v>1726</v>
      </c>
      <c r="C832" s="155">
        <v>2.2000000000000002</v>
      </c>
      <c r="D832" s="180">
        <v>0.32</v>
      </c>
      <c r="E832" s="137" t="s">
        <v>1727</v>
      </c>
      <c r="F832" s="168">
        <v>795</v>
      </c>
      <c r="G832" s="137" t="s">
        <v>1727</v>
      </c>
      <c r="H832" s="168">
        <v>216</v>
      </c>
      <c r="I832" s="137" t="s">
        <v>1728</v>
      </c>
      <c r="J832" s="168">
        <v>302</v>
      </c>
      <c r="K832" s="137" t="s">
        <v>1729</v>
      </c>
      <c r="L832" s="168">
        <v>38</v>
      </c>
      <c r="M832" s="137" t="s">
        <v>1730</v>
      </c>
      <c r="N832" s="168">
        <v>30</v>
      </c>
    </row>
    <row r="833" spans="1:14" x14ac:dyDescent="0.75">
      <c r="A833" s="140" t="s">
        <v>1731</v>
      </c>
      <c r="B833" s="156" t="s">
        <v>1732</v>
      </c>
      <c r="C833" s="160">
        <v>5</v>
      </c>
      <c r="D833" s="181">
        <v>0.35</v>
      </c>
      <c r="E833" s="140" t="s">
        <v>1733</v>
      </c>
      <c r="F833" s="171">
        <v>1910</v>
      </c>
      <c r="G833" s="140" t="s">
        <v>1734</v>
      </c>
      <c r="H833" s="170">
        <v>530</v>
      </c>
      <c r="I833" s="140" t="s">
        <v>1735</v>
      </c>
      <c r="J833" s="171">
        <v>1050</v>
      </c>
      <c r="K833" s="140" t="s">
        <v>1736</v>
      </c>
      <c r="L833" s="170">
        <v>111</v>
      </c>
      <c r="M833" s="140" t="s">
        <v>1737</v>
      </c>
      <c r="N833" s="170">
        <v>74</v>
      </c>
    </row>
    <row r="834" spans="1:14" x14ac:dyDescent="0.75">
      <c r="A834" s="137" t="s">
        <v>1738</v>
      </c>
      <c r="B834" s="154" t="s">
        <v>1739</v>
      </c>
      <c r="C834" s="155">
        <v>6.6</v>
      </c>
      <c r="D834" s="180">
        <v>0.42</v>
      </c>
      <c r="E834" s="137" t="s">
        <v>1671</v>
      </c>
      <c r="F834" s="169">
        <v>2990</v>
      </c>
      <c r="G834" s="137" t="s">
        <v>1740</v>
      </c>
      <c r="H834" s="168">
        <v>854</v>
      </c>
      <c r="I834" s="137" t="s">
        <v>1741</v>
      </c>
      <c r="J834" s="169">
        <v>1880</v>
      </c>
      <c r="K834" s="137" t="s">
        <v>1005</v>
      </c>
      <c r="L834" s="168">
        <v>212</v>
      </c>
      <c r="M834" s="137" t="s">
        <v>1742</v>
      </c>
      <c r="N834" s="168">
        <v>120</v>
      </c>
    </row>
    <row r="835" spans="1:14" x14ac:dyDescent="0.75">
      <c r="A835" s="140" t="s">
        <v>1743</v>
      </c>
      <c r="B835" s="156" t="s">
        <v>1744</v>
      </c>
      <c r="C835" s="160">
        <v>6</v>
      </c>
      <c r="D835" s="156" t="s">
        <v>1745</v>
      </c>
      <c r="E835" s="140" t="s">
        <v>1746</v>
      </c>
      <c r="F835" s="171">
        <v>3150</v>
      </c>
      <c r="G835" s="140" t="s">
        <v>1747</v>
      </c>
      <c r="H835" s="170">
        <v>889</v>
      </c>
      <c r="I835" s="140" t="s">
        <v>1254</v>
      </c>
      <c r="J835" s="171">
        <v>1900</v>
      </c>
      <c r="K835" s="140" t="s">
        <v>1666</v>
      </c>
      <c r="L835" s="170">
        <v>206</v>
      </c>
      <c r="M835" s="140" t="s">
        <v>1748</v>
      </c>
      <c r="N835" s="170">
        <v>124</v>
      </c>
    </row>
    <row r="836" spans="1:14" x14ac:dyDescent="0.75">
      <c r="A836" s="137" t="s">
        <v>1749</v>
      </c>
      <c r="B836" s="154" t="s">
        <v>1750</v>
      </c>
      <c r="C836" s="155">
        <v>3.7</v>
      </c>
      <c r="D836" s="180">
        <v>0.32</v>
      </c>
      <c r="E836" s="137" t="s">
        <v>1751</v>
      </c>
      <c r="F836" s="169">
        <v>1330</v>
      </c>
      <c r="G836" s="137" t="s">
        <v>1752</v>
      </c>
      <c r="H836" s="168">
        <v>363</v>
      </c>
      <c r="I836" s="137" t="s">
        <v>1051</v>
      </c>
      <c r="J836" s="168">
        <v>624</v>
      </c>
      <c r="K836" s="137" t="s">
        <v>1753</v>
      </c>
      <c r="L836" s="168">
        <v>69</v>
      </c>
      <c r="M836" s="137" t="s">
        <v>1754</v>
      </c>
      <c r="N836" s="168">
        <v>51</v>
      </c>
    </row>
    <row r="837" spans="1:14" x14ac:dyDescent="0.75">
      <c r="A837" s="140" t="s">
        <v>1755</v>
      </c>
      <c r="B837" s="156" t="s">
        <v>1756</v>
      </c>
      <c r="C837" s="160">
        <v>3.8</v>
      </c>
      <c r="D837" s="181">
        <v>0.3</v>
      </c>
      <c r="E837" s="140" t="s">
        <v>1757</v>
      </c>
      <c r="F837" s="171">
        <v>1410</v>
      </c>
      <c r="G837" s="140" t="s">
        <v>1758</v>
      </c>
      <c r="H837" s="170">
        <v>387</v>
      </c>
      <c r="I837" s="140" t="s">
        <v>1759</v>
      </c>
      <c r="J837" s="170">
        <v>673</v>
      </c>
      <c r="K837" s="140" t="s">
        <v>1760</v>
      </c>
      <c r="L837" s="170">
        <v>74</v>
      </c>
      <c r="M837" s="140" t="s">
        <v>1761</v>
      </c>
      <c r="N837" s="170">
        <v>54</v>
      </c>
    </row>
    <row r="838" spans="1:14" ht="19.5" x14ac:dyDescent="0.75">
      <c r="A838" s="137" t="s">
        <v>1762</v>
      </c>
      <c r="B838" s="154" t="s">
        <v>1763</v>
      </c>
      <c r="C838" s="154" t="s">
        <v>1764</v>
      </c>
      <c r="D838" s="180">
        <v>0.17</v>
      </c>
      <c r="E838" s="137" t="s">
        <v>1765</v>
      </c>
      <c r="F838" s="168">
        <v>62</v>
      </c>
      <c r="G838" s="137" t="s">
        <v>1765</v>
      </c>
      <c r="H838" s="168">
        <v>17</v>
      </c>
      <c r="I838" s="137" t="s">
        <v>1766</v>
      </c>
      <c r="J838" s="168">
        <v>18</v>
      </c>
      <c r="K838" s="137" t="s">
        <v>1767</v>
      </c>
      <c r="L838" s="168">
        <v>3</v>
      </c>
      <c r="M838" s="137" t="s">
        <v>1768</v>
      </c>
      <c r="N838" s="168">
        <v>2</v>
      </c>
    </row>
    <row r="839" spans="1:14" x14ac:dyDescent="0.75">
      <c r="A839" s="140" t="s">
        <v>1769</v>
      </c>
      <c r="B839" s="156" t="s">
        <v>1770</v>
      </c>
      <c r="C839" s="160">
        <v>5.7</v>
      </c>
      <c r="D839" s="181">
        <v>0.37</v>
      </c>
      <c r="E839" s="140" t="s">
        <v>1771</v>
      </c>
      <c r="F839" s="171">
        <v>2560</v>
      </c>
      <c r="G839" s="140" t="s">
        <v>1772</v>
      </c>
      <c r="H839" s="170">
        <v>719</v>
      </c>
      <c r="I839" s="140" t="s">
        <v>1773</v>
      </c>
      <c r="J839" s="171">
        <v>1500</v>
      </c>
      <c r="K839" s="140" t="s">
        <v>1774</v>
      </c>
      <c r="L839" s="170">
        <v>162</v>
      </c>
      <c r="M839" s="140" t="s">
        <v>1775</v>
      </c>
      <c r="N839" s="170">
        <v>101</v>
      </c>
    </row>
    <row r="840" spans="1:14" x14ac:dyDescent="0.75">
      <c r="A840" s="137" t="s">
        <v>1776</v>
      </c>
      <c r="B840" s="154" t="s">
        <v>1777</v>
      </c>
      <c r="C840" s="155">
        <v>3.5</v>
      </c>
      <c r="D840" s="180">
        <v>0.38</v>
      </c>
      <c r="E840" s="137" t="s">
        <v>1778</v>
      </c>
      <c r="F840" s="169">
        <v>1640</v>
      </c>
      <c r="G840" s="137" t="s">
        <v>1779</v>
      </c>
      <c r="H840" s="168">
        <v>446</v>
      </c>
      <c r="I840" s="137" t="s">
        <v>1780</v>
      </c>
      <c r="J840" s="168">
        <v>747</v>
      </c>
      <c r="K840" s="137" t="s">
        <v>1781</v>
      </c>
      <c r="L840" s="168">
        <v>84</v>
      </c>
      <c r="M840" s="137" t="s">
        <v>1782</v>
      </c>
      <c r="N840" s="168">
        <v>62</v>
      </c>
    </row>
    <row r="841" spans="1:14" x14ac:dyDescent="0.75">
      <c r="A841" s="140" t="s">
        <v>1783</v>
      </c>
      <c r="B841" s="156" t="s">
        <v>1784</v>
      </c>
      <c r="C841" s="160">
        <v>3.8</v>
      </c>
      <c r="D841" s="181">
        <v>0.32</v>
      </c>
      <c r="E841" s="140" t="s">
        <v>1785</v>
      </c>
      <c r="F841" s="171">
        <v>1510</v>
      </c>
      <c r="G841" s="140" t="s">
        <v>1786</v>
      </c>
      <c r="H841" s="170">
        <v>413</v>
      </c>
      <c r="I841" s="140" t="s">
        <v>1787</v>
      </c>
      <c r="J841" s="170">
        <v>718</v>
      </c>
      <c r="K841" s="140" t="s">
        <v>1788</v>
      </c>
      <c r="L841" s="170">
        <v>79</v>
      </c>
      <c r="M841" s="140" t="s">
        <v>1789</v>
      </c>
      <c r="N841" s="170">
        <v>57</v>
      </c>
    </row>
    <row r="842" spans="1:14" x14ac:dyDescent="0.75">
      <c r="A842" s="137" t="s">
        <v>1790</v>
      </c>
      <c r="B842" s="154" t="s">
        <v>1791</v>
      </c>
      <c r="C842" s="137" t="s">
        <v>1792</v>
      </c>
      <c r="D842" s="180">
        <v>0.15</v>
      </c>
      <c r="E842" s="137" t="s">
        <v>1665</v>
      </c>
      <c r="F842" s="168">
        <v>50</v>
      </c>
      <c r="G842" s="137" t="s">
        <v>1665</v>
      </c>
      <c r="H842" s="168">
        <v>14</v>
      </c>
      <c r="I842" s="137" t="s">
        <v>1793</v>
      </c>
      <c r="J842" s="168">
        <v>15</v>
      </c>
      <c r="K842" s="137" t="s">
        <v>1794</v>
      </c>
      <c r="L842" s="168">
        <v>2</v>
      </c>
      <c r="M842" s="137" t="s">
        <v>1795</v>
      </c>
      <c r="N842" s="168">
        <v>2</v>
      </c>
    </row>
    <row r="843" spans="1:14" x14ac:dyDescent="0.75">
      <c r="A843" s="140" t="s">
        <v>1796</v>
      </c>
      <c r="B843" s="156" t="s">
        <v>1797</v>
      </c>
      <c r="C843" s="140" t="s">
        <v>1798</v>
      </c>
      <c r="D843" s="181">
        <v>0.05</v>
      </c>
      <c r="E843" s="140" t="s">
        <v>1799</v>
      </c>
      <c r="F843" s="170">
        <v>3</v>
      </c>
      <c r="G843" s="140" t="s">
        <v>1799</v>
      </c>
      <c r="H843" s="172" t="s">
        <v>1158</v>
      </c>
      <c r="I843" s="140" t="s">
        <v>1800</v>
      </c>
      <c r="J843" s="172" t="s">
        <v>1158</v>
      </c>
      <c r="K843" s="140" t="s">
        <v>1801</v>
      </c>
      <c r="L843" s="172" t="s">
        <v>1158</v>
      </c>
      <c r="M843" s="140" t="s">
        <v>1802</v>
      </c>
      <c r="N843" s="172" t="s">
        <v>1158</v>
      </c>
    </row>
    <row r="844" spans="1:14" x14ac:dyDescent="0.75">
      <c r="A844" s="137" t="s">
        <v>1803</v>
      </c>
      <c r="B844" s="154" t="s">
        <v>1804</v>
      </c>
      <c r="C844" s="155">
        <v>0.6</v>
      </c>
      <c r="D844" s="154" t="s">
        <v>1805</v>
      </c>
      <c r="E844" s="137" t="s">
        <v>1806</v>
      </c>
      <c r="F844" s="168">
        <v>215</v>
      </c>
      <c r="G844" s="137" t="s">
        <v>1806</v>
      </c>
      <c r="H844" s="168">
        <v>58</v>
      </c>
      <c r="I844" s="137" t="s">
        <v>1807</v>
      </c>
      <c r="J844" s="168">
        <v>66</v>
      </c>
      <c r="K844" s="137" t="s">
        <v>1808</v>
      </c>
      <c r="L844" s="168">
        <v>10</v>
      </c>
      <c r="M844" s="137" t="s">
        <v>1809</v>
      </c>
      <c r="N844" s="168">
        <v>8</v>
      </c>
    </row>
    <row r="845" spans="1:14" x14ac:dyDescent="0.75">
      <c r="A845" s="140" t="s">
        <v>1810</v>
      </c>
      <c r="B845" s="156" t="s">
        <v>1811</v>
      </c>
      <c r="C845" s="160">
        <v>5</v>
      </c>
      <c r="D845" s="181">
        <v>0.3</v>
      </c>
      <c r="E845" s="140" t="s">
        <v>1812</v>
      </c>
      <c r="F845" s="171">
        <v>2260</v>
      </c>
      <c r="G845" s="140" t="s">
        <v>1813</v>
      </c>
      <c r="H845" s="170">
        <v>627</v>
      </c>
      <c r="I845" s="140" t="s">
        <v>1814</v>
      </c>
      <c r="J845" s="171">
        <v>1240</v>
      </c>
      <c r="K845" s="140" t="s">
        <v>1815</v>
      </c>
      <c r="L845" s="170">
        <v>132</v>
      </c>
      <c r="M845" s="140" t="s">
        <v>1816</v>
      </c>
      <c r="N845" s="170">
        <v>88</v>
      </c>
    </row>
    <row r="846" spans="1:14" x14ac:dyDescent="0.75">
      <c r="A846" s="137" t="s">
        <v>1817</v>
      </c>
      <c r="B846" s="154" t="s">
        <v>1818</v>
      </c>
      <c r="C846" s="137" t="s">
        <v>1267</v>
      </c>
      <c r="D846" s="180">
        <v>0.01</v>
      </c>
      <c r="E846" s="137" t="s">
        <v>1819</v>
      </c>
      <c r="F846" s="173" t="s">
        <v>1158</v>
      </c>
      <c r="G846" s="137" t="s">
        <v>1819</v>
      </c>
      <c r="H846" s="173" t="s">
        <v>1158</v>
      </c>
      <c r="I846" s="137" t="s">
        <v>1820</v>
      </c>
      <c r="J846" s="173" t="s">
        <v>1158</v>
      </c>
      <c r="K846" s="137" t="s">
        <v>1821</v>
      </c>
      <c r="L846" s="173" t="s">
        <v>1158</v>
      </c>
      <c r="M846" s="137" t="s">
        <v>1822</v>
      </c>
      <c r="N846" s="173" t="s">
        <v>1158</v>
      </c>
    </row>
    <row r="847" spans="1:14" x14ac:dyDescent="0.75">
      <c r="A847" s="140" t="s">
        <v>1823</v>
      </c>
      <c r="B847" s="156" t="s">
        <v>1824</v>
      </c>
      <c r="C847" s="160">
        <v>0.3</v>
      </c>
      <c r="D847" s="181">
        <v>0.16</v>
      </c>
      <c r="E847" s="140" t="s">
        <v>1825</v>
      </c>
      <c r="F847" s="170">
        <v>47</v>
      </c>
      <c r="G847" s="140" t="s">
        <v>1825</v>
      </c>
      <c r="H847" s="170">
        <v>13</v>
      </c>
      <c r="I847" s="140" t="s">
        <v>1826</v>
      </c>
      <c r="J847" s="170">
        <v>14</v>
      </c>
      <c r="K847" s="140" t="s">
        <v>1827</v>
      </c>
      <c r="L847" s="170">
        <v>2</v>
      </c>
      <c r="M847" s="140" t="s">
        <v>1828</v>
      </c>
      <c r="N847" s="170">
        <v>2</v>
      </c>
    </row>
    <row r="848" spans="1:14" ht="19.5" x14ac:dyDescent="0.75">
      <c r="A848" s="137" t="s">
        <v>1829</v>
      </c>
      <c r="B848" s="154" t="s">
        <v>1830</v>
      </c>
      <c r="C848" s="148">
        <v>13.5</v>
      </c>
      <c r="D848" s="180">
        <v>1.02</v>
      </c>
      <c r="E848" s="137" t="s">
        <v>1831</v>
      </c>
      <c r="F848" s="169">
        <v>8010</v>
      </c>
      <c r="G848" s="137" t="s">
        <v>1832</v>
      </c>
      <c r="H848" s="169">
        <v>2820</v>
      </c>
      <c r="I848" s="137" t="s">
        <v>1556</v>
      </c>
      <c r="J848" s="169">
        <v>6600</v>
      </c>
      <c r="K848" s="137" t="s">
        <v>1833</v>
      </c>
      <c r="L848" s="169">
        <v>1530</v>
      </c>
      <c r="M848" s="137" t="s">
        <v>1834</v>
      </c>
      <c r="N848" s="168">
        <v>436</v>
      </c>
    </row>
    <row r="849" spans="1:14" x14ac:dyDescent="0.75">
      <c r="A849" s="140" t="s">
        <v>1835</v>
      </c>
      <c r="B849" s="156" t="s">
        <v>1836</v>
      </c>
      <c r="C849" s="160">
        <v>4.7</v>
      </c>
      <c r="D849" s="181">
        <v>0.36</v>
      </c>
      <c r="E849" s="140" t="s">
        <v>1837</v>
      </c>
      <c r="F849" s="171">
        <v>1530</v>
      </c>
      <c r="G849" s="140" t="s">
        <v>1838</v>
      </c>
      <c r="H849" s="170">
        <v>421</v>
      </c>
      <c r="I849" s="140" t="s">
        <v>1839</v>
      </c>
      <c r="J849" s="170">
        <v>809</v>
      </c>
      <c r="K849" s="140" t="s">
        <v>1840</v>
      </c>
      <c r="L849" s="170">
        <v>86</v>
      </c>
      <c r="M849" s="140" t="s">
        <v>1841</v>
      </c>
      <c r="N849" s="170">
        <v>59</v>
      </c>
    </row>
    <row r="850" spans="1:14" x14ac:dyDescent="0.75">
      <c r="A850" s="137" t="s">
        <v>1842</v>
      </c>
      <c r="B850" s="154" t="s">
        <v>1843</v>
      </c>
      <c r="C850" s="155">
        <v>4.7</v>
      </c>
      <c r="D850" s="180">
        <v>0.42</v>
      </c>
      <c r="E850" s="137" t="s">
        <v>1844</v>
      </c>
      <c r="F850" s="169">
        <v>1760</v>
      </c>
      <c r="G850" s="137" t="s">
        <v>1845</v>
      </c>
      <c r="H850" s="168">
        <v>486</v>
      </c>
      <c r="I850" s="137" t="s">
        <v>1846</v>
      </c>
      <c r="J850" s="168">
        <v>934</v>
      </c>
      <c r="K850" s="137" t="s">
        <v>1847</v>
      </c>
      <c r="L850" s="168">
        <v>99</v>
      </c>
      <c r="M850" s="137" t="s">
        <v>1848</v>
      </c>
      <c r="N850" s="168">
        <v>68</v>
      </c>
    </row>
    <row r="851" spans="1:14" x14ac:dyDescent="0.75">
      <c r="A851" s="140" t="s">
        <v>1849</v>
      </c>
      <c r="B851" s="156" t="s">
        <v>1850</v>
      </c>
      <c r="C851" s="160">
        <v>4.7</v>
      </c>
      <c r="D851" s="181">
        <v>0.35</v>
      </c>
      <c r="E851" s="140" t="s">
        <v>1851</v>
      </c>
      <c r="F851" s="171">
        <v>1480</v>
      </c>
      <c r="G851" s="140" t="s">
        <v>1852</v>
      </c>
      <c r="H851" s="170">
        <v>407</v>
      </c>
      <c r="I851" s="140" t="s">
        <v>1853</v>
      </c>
      <c r="J851" s="170">
        <v>783</v>
      </c>
      <c r="K851" s="140" t="s">
        <v>1854</v>
      </c>
      <c r="L851" s="170">
        <v>83</v>
      </c>
      <c r="M851" s="140" t="s">
        <v>1855</v>
      </c>
      <c r="N851" s="170">
        <v>57</v>
      </c>
    </row>
    <row r="852" spans="1:14" x14ac:dyDescent="0.75">
      <c r="A852" s="137" t="s">
        <v>1856</v>
      </c>
      <c r="B852" s="154" t="s">
        <v>1857</v>
      </c>
      <c r="C852" s="155">
        <v>0.8</v>
      </c>
      <c r="D852" s="180">
        <v>0.3</v>
      </c>
      <c r="E852" s="137" t="s">
        <v>1858</v>
      </c>
      <c r="F852" s="168">
        <v>209</v>
      </c>
      <c r="G852" s="137" t="s">
        <v>1858</v>
      </c>
      <c r="H852" s="168">
        <v>57</v>
      </c>
      <c r="I852" s="137" t="s">
        <v>1859</v>
      </c>
      <c r="J852" s="168">
        <v>66</v>
      </c>
      <c r="K852" s="137" t="s">
        <v>1860</v>
      </c>
      <c r="L852" s="168">
        <v>10</v>
      </c>
      <c r="M852" s="137" t="s">
        <v>1861</v>
      </c>
      <c r="N852" s="168">
        <v>8</v>
      </c>
    </row>
    <row r="853" spans="1:14" x14ac:dyDescent="0.75">
      <c r="A853" s="140" t="s">
        <v>1862</v>
      </c>
      <c r="B853" s="156" t="s">
        <v>1863</v>
      </c>
      <c r="C853" s="160">
        <v>0.8</v>
      </c>
      <c r="D853" s="156" t="s">
        <v>1864</v>
      </c>
      <c r="E853" s="140" t="s">
        <v>1865</v>
      </c>
      <c r="F853" s="170">
        <v>237</v>
      </c>
      <c r="G853" s="140" t="s">
        <v>1865</v>
      </c>
      <c r="H853" s="170">
        <v>65</v>
      </c>
      <c r="I853" s="140" t="s">
        <v>1854</v>
      </c>
      <c r="J853" s="170">
        <v>75</v>
      </c>
      <c r="K853" s="140" t="s">
        <v>1379</v>
      </c>
      <c r="L853" s="170">
        <v>11</v>
      </c>
      <c r="M853" s="140" t="s">
        <v>1866</v>
      </c>
      <c r="N853" s="170">
        <v>9</v>
      </c>
    </row>
    <row r="854" spans="1:14" x14ac:dyDescent="0.75">
      <c r="A854" s="137" t="s">
        <v>1867</v>
      </c>
      <c r="B854" s="154" t="s">
        <v>1868</v>
      </c>
      <c r="C854" s="155">
        <v>0.8</v>
      </c>
      <c r="D854" s="180">
        <v>0.24</v>
      </c>
      <c r="E854" s="137" t="s">
        <v>1869</v>
      </c>
      <c r="F854" s="168">
        <v>163</v>
      </c>
      <c r="G854" s="137" t="s">
        <v>1869</v>
      </c>
      <c r="H854" s="168">
        <v>44</v>
      </c>
      <c r="I854" s="137" t="s">
        <v>1870</v>
      </c>
      <c r="J854" s="168">
        <v>52</v>
      </c>
      <c r="K854" s="137" t="s">
        <v>1871</v>
      </c>
      <c r="L854" s="168">
        <v>8</v>
      </c>
      <c r="M854" s="137" t="s">
        <v>1872</v>
      </c>
      <c r="N854" s="168">
        <v>6</v>
      </c>
    </row>
    <row r="855" spans="1:14" x14ac:dyDescent="0.75">
      <c r="A855" s="140" t="s">
        <v>1873</v>
      </c>
      <c r="B855" s="156" t="s">
        <v>1874</v>
      </c>
      <c r="C855" s="151">
        <v>25</v>
      </c>
      <c r="D855" s="181">
        <v>0.65</v>
      </c>
      <c r="E855" s="140" t="s">
        <v>1875</v>
      </c>
      <c r="F855" s="190">
        <v>11000</v>
      </c>
      <c r="G855" s="140" t="s">
        <v>1876</v>
      </c>
      <c r="H855" s="171">
        <v>5350</v>
      </c>
      <c r="I855" s="140" t="s">
        <v>1877</v>
      </c>
      <c r="J855" s="190">
        <v>10300</v>
      </c>
      <c r="K855" s="140" t="s">
        <v>1248</v>
      </c>
      <c r="L855" s="171">
        <v>4770</v>
      </c>
      <c r="M855" s="140" t="s">
        <v>1878</v>
      </c>
      <c r="N855" s="170">
        <v>1420</v>
      </c>
    </row>
    <row r="856" spans="1:14" ht="15.5" x14ac:dyDescent="0.75">
      <c r="A856" s="137" t="s">
        <v>1879</v>
      </c>
      <c r="B856" s="154" t="s">
        <v>1880</v>
      </c>
      <c r="C856" s="148">
        <v>12.9</v>
      </c>
      <c r="D856" s="180">
        <v>0.86</v>
      </c>
      <c r="E856" s="137" t="s">
        <v>1881</v>
      </c>
      <c r="F856" s="169">
        <v>8430</v>
      </c>
      <c r="G856" s="137" t="s">
        <v>1882</v>
      </c>
      <c r="H856" s="169">
        <v>2910</v>
      </c>
      <c r="I856" s="137" t="s">
        <v>1524</v>
      </c>
      <c r="J856" s="169">
        <v>6860</v>
      </c>
      <c r="K856" s="137" t="s">
        <v>1883</v>
      </c>
      <c r="L856" s="169">
        <v>1500</v>
      </c>
      <c r="M856" s="137" t="s">
        <v>1884</v>
      </c>
      <c r="N856" s="168">
        <v>442</v>
      </c>
    </row>
    <row r="857" spans="1:14" x14ac:dyDescent="0.75">
      <c r="A857" s="140" t="s">
        <v>1885</v>
      </c>
      <c r="B857" s="156" t="s">
        <v>1886</v>
      </c>
      <c r="C857" s="160">
        <v>1.9</v>
      </c>
      <c r="D857" s="181">
        <v>0.26</v>
      </c>
      <c r="E857" s="140" t="s">
        <v>1887</v>
      </c>
      <c r="F857" s="170">
        <v>668</v>
      </c>
      <c r="G857" s="140" t="s">
        <v>1887</v>
      </c>
      <c r="H857" s="170">
        <v>182</v>
      </c>
      <c r="I857" s="140" t="s">
        <v>1451</v>
      </c>
      <c r="J857" s="170">
        <v>243</v>
      </c>
      <c r="K857" s="140" t="s">
        <v>1888</v>
      </c>
      <c r="L857" s="170">
        <v>32</v>
      </c>
      <c r="M857" s="140" t="s">
        <v>1071</v>
      </c>
      <c r="N857" s="170">
        <v>25</v>
      </c>
    </row>
    <row r="858" spans="1:14" ht="19.5" x14ac:dyDescent="0.75">
      <c r="A858" s="137" t="s">
        <v>1889</v>
      </c>
      <c r="B858" s="154" t="s">
        <v>1890</v>
      </c>
      <c r="C858" s="148">
        <v>12.9</v>
      </c>
      <c r="D858" s="154" t="s">
        <v>1891</v>
      </c>
      <c r="E858" s="137" t="s">
        <v>1892</v>
      </c>
      <c r="F858" s="169">
        <v>7900</v>
      </c>
      <c r="G858" s="137" t="s">
        <v>1893</v>
      </c>
      <c r="H858" s="169">
        <v>2730</v>
      </c>
      <c r="I858" s="137" t="s">
        <v>1482</v>
      </c>
      <c r="J858" s="169">
        <v>6430</v>
      </c>
      <c r="K858" s="137" t="s">
        <v>1894</v>
      </c>
      <c r="L858" s="169">
        <v>1410</v>
      </c>
      <c r="M858" s="137" t="s">
        <v>1895</v>
      </c>
      <c r="N858" s="168">
        <v>415</v>
      </c>
    </row>
    <row r="859" spans="1:14" ht="19.5" x14ac:dyDescent="0.75">
      <c r="A859" s="140" t="s">
        <v>1896</v>
      </c>
      <c r="B859" s="156" t="s">
        <v>1897</v>
      </c>
      <c r="C859" s="151">
        <v>12.9</v>
      </c>
      <c r="D859" s="156" t="s">
        <v>1898</v>
      </c>
      <c r="E859" s="140" t="s">
        <v>1899</v>
      </c>
      <c r="F859" s="171">
        <v>8270</v>
      </c>
      <c r="G859" s="140" t="s">
        <v>1900</v>
      </c>
      <c r="H859" s="171">
        <v>2850</v>
      </c>
      <c r="I859" s="140" t="s">
        <v>985</v>
      </c>
      <c r="J859" s="171">
        <v>6730</v>
      </c>
      <c r="K859" s="140" t="s">
        <v>1901</v>
      </c>
      <c r="L859" s="171">
        <v>1480</v>
      </c>
      <c r="M859" s="140" t="s">
        <v>1902</v>
      </c>
      <c r="N859" s="170">
        <v>434</v>
      </c>
    </row>
    <row r="860" spans="1:14" ht="19.5" x14ac:dyDescent="0.75">
      <c r="A860" s="137" t="s">
        <v>1903</v>
      </c>
      <c r="B860" s="154" t="s">
        <v>1904</v>
      </c>
      <c r="C860" s="148">
        <v>25</v>
      </c>
      <c r="D860" s="154" t="s">
        <v>1905</v>
      </c>
      <c r="E860" s="137" t="s">
        <v>1906</v>
      </c>
      <c r="F860" s="189">
        <v>10900</v>
      </c>
      <c r="G860" s="137" t="s">
        <v>1907</v>
      </c>
      <c r="H860" s="169">
        <v>5300</v>
      </c>
      <c r="I860" s="137" t="s">
        <v>1908</v>
      </c>
      <c r="J860" s="189">
        <v>10200</v>
      </c>
      <c r="K860" s="137" t="s">
        <v>1909</v>
      </c>
      <c r="L860" s="169">
        <v>4730</v>
      </c>
      <c r="M860" s="137" t="s">
        <v>1910</v>
      </c>
      <c r="N860" s="168">
        <v>1400</v>
      </c>
    </row>
    <row r="861" spans="1:14" ht="19.5" x14ac:dyDescent="0.75">
      <c r="A861" s="162" t="s">
        <v>1911</v>
      </c>
      <c r="B861" s="161" t="s">
        <v>1912</v>
      </c>
      <c r="C861" s="199">
        <v>13.5</v>
      </c>
      <c r="D861" s="161" t="s">
        <v>1913</v>
      </c>
      <c r="E861" s="162" t="s">
        <v>1914</v>
      </c>
      <c r="F861" s="195">
        <v>11100</v>
      </c>
      <c r="G861" s="162" t="s">
        <v>1915</v>
      </c>
      <c r="H861" s="194">
        <v>3890</v>
      </c>
      <c r="I861" s="162" t="s">
        <v>1916</v>
      </c>
      <c r="J861" s="194">
        <v>9110</v>
      </c>
      <c r="K861" s="162" t="s">
        <v>1716</v>
      </c>
      <c r="L861" s="194">
        <v>2120</v>
      </c>
      <c r="M861" s="162" t="s">
        <v>1917</v>
      </c>
      <c r="N861" s="200">
        <v>602</v>
      </c>
    </row>
    <row r="862" spans="1:14" ht="19.5" x14ac:dyDescent="0.75">
      <c r="A862" s="133" t="s">
        <v>1918</v>
      </c>
      <c r="B862" s="176" t="s">
        <v>1919</v>
      </c>
      <c r="C862" s="166">
        <v>25</v>
      </c>
      <c r="D862" s="176" t="s">
        <v>1920</v>
      </c>
      <c r="E862" s="133" t="s">
        <v>1921</v>
      </c>
      <c r="F862" s="167">
        <v>15100</v>
      </c>
      <c r="G862" s="133" t="s">
        <v>1922</v>
      </c>
      <c r="H862" s="197">
        <v>7330</v>
      </c>
      <c r="I862" s="133" t="s">
        <v>1923</v>
      </c>
      <c r="J862" s="167">
        <v>14100</v>
      </c>
      <c r="K862" s="133" t="s">
        <v>1924</v>
      </c>
      <c r="L862" s="197">
        <v>6530</v>
      </c>
      <c r="M862" s="133" t="s">
        <v>1925</v>
      </c>
      <c r="N862" s="178">
        <v>1940</v>
      </c>
    </row>
    <row r="863" spans="1:14" x14ac:dyDescent="0.75">
      <c r="A863" s="137" t="s">
        <v>1926</v>
      </c>
      <c r="B863" s="154" t="s">
        <v>1927</v>
      </c>
      <c r="C863" s="155">
        <v>0.8</v>
      </c>
      <c r="D863" s="154" t="s">
        <v>1928</v>
      </c>
      <c r="E863" s="137" t="s">
        <v>993</v>
      </c>
      <c r="F863" s="168">
        <v>223</v>
      </c>
      <c r="G863" s="137" t="s">
        <v>993</v>
      </c>
      <c r="H863" s="168">
        <v>61</v>
      </c>
      <c r="I863" s="137" t="s">
        <v>1929</v>
      </c>
      <c r="J863" s="168">
        <v>70</v>
      </c>
      <c r="K863" s="137" t="s">
        <v>1930</v>
      </c>
      <c r="L863" s="168">
        <v>10</v>
      </c>
      <c r="M863" s="137" t="s">
        <v>1931</v>
      </c>
      <c r="N863" s="168">
        <v>8</v>
      </c>
    </row>
    <row r="864" spans="1:14" x14ac:dyDescent="0.75">
      <c r="A864" s="140" t="s">
        <v>1932</v>
      </c>
      <c r="B864" s="156" t="s">
        <v>1933</v>
      </c>
      <c r="C864" s="140" t="s">
        <v>1934</v>
      </c>
      <c r="D864" s="156" t="s">
        <v>1935</v>
      </c>
      <c r="E864" s="140" t="s">
        <v>1936</v>
      </c>
      <c r="F864" s="172" t="s">
        <v>1158</v>
      </c>
      <c r="G864" s="140" t="s">
        <v>1936</v>
      </c>
      <c r="H864" s="172" t="s">
        <v>1158</v>
      </c>
      <c r="I864" s="140" t="s">
        <v>1937</v>
      </c>
      <c r="J864" s="172" t="s">
        <v>1158</v>
      </c>
      <c r="K864" s="140" t="s">
        <v>1938</v>
      </c>
      <c r="L864" s="172" t="s">
        <v>1158</v>
      </c>
      <c r="M864" s="140" t="s">
        <v>1939</v>
      </c>
      <c r="N864" s="172" t="s">
        <v>1158</v>
      </c>
    </row>
    <row r="865" spans="1:14" x14ac:dyDescent="0.75">
      <c r="A865" s="137" t="s">
        <v>1940</v>
      </c>
      <c r="B865" s="154" t="s">
        <v>1941</v>
      </c>
      <c r="C865" s="155">
        <v>6.2</v>
      </c>
      <c r="D865" s="154" t="s">
        <v>1942</v>
      </c>
      <c r="E865" s="137" t="s">
        <v>1943</v>
      </c>
      <c r="F865" s="169">
        <v>3080</v>
      </c>
      <c r="G865" s="137" t="s">
        <v>1944</v>
      </c>
      <c r="H865" s="168">
        <v>871</v>
      </c>
      <c r="I865" s="137" t="s">
        <v>1741</v>
      </c>
      <c r="J865" s="169">
        <v>1880</v>
      </c>
      <c r="K865" s="137" t="s">
        <v>959</v>
      </c>
      <c r="L865" s="168">
        <v>207</v>
      </c>
      <c r="M865" s="137" t="s">
        <v>1945</v>
      </c>
      <c r="N865" s="168">
        <v>122</v>
      </c>
    </row>
    <row r="866" spans="1:14" ht="19.5" x14ac:dyDescent="0.75">
      <c r="A866" s="140" t="s">
        <v>1946</v>
      </c>
      <c r="B866" s="156" t="s">
        <v>1947</v>
      </c>
      <c r="C866" s="160">
        <v>1</v>
      </c>
      <c r="D866" s="156" t="s">
        <v>1948</v>
      </c>
      <c r="E866" s="140" t="s">
        <v>1949</v>
      </c>
      <c r="F866" s="170">
        <v>204</v>
      </c>
      <c r="G866" s="140" t="s">
        <v>1949</v>
      </c>
      <c r="H866" s="170">
        <v>56</v>
      </c>
      <c r="I866" s="140" t="s">
        <v>1807</v>
      </c>
      <c r="J866" s="170">
        <v>66</v>
      </c>
      <c r="K866" s="140" t="s">
        <v>1950</v>
      </c>
      <c r="L866" s="170">
        <v>10</v>
      </c>
      <c r="M866" s="140" t="s">
        <v>1951</v>
      </c>
      <c r="N866" s="170">
        <v>8</v>
      </c>
    </row>
    <row r="867" spans="1:14" x14ac:dyDescent="0.75">
      <c r="A867" s="137" t="s">
        <v>1952</v>
      </c>
      <c r="B867" s="154" t="s">
        <v>1953</v>
      </c>
      <c r="C867" s="137" t="s">
        <v>1954</v>
      </c>
      <c r="D867" s="154" t="s">
        <v>1955</v>
      </c>
      <c r="E867" s="137" t="s">
        <v>1672</v>
      </c>
      <c r="F867" s="168">
        <v>46</v>
      </c>
      <c r="G867" s="137" t="s">
        <v>1672</v>
      </c>
      <c r="H867" s="168">
        <v>13</v>
      </c>
      <c r="I867" s="137" t="s">
        <v>1956</v>
      </c>
      <c r="J867" s="168">
        <v>14</v>
      </c>
      <c r="K867" s="137" t="s">
        <v>1592</v>
      </c>
      <c r="L867" s="168">
        <v>2</v>
      </c>
      <c r="M867" s="137" t="s">
        <v>1957</v>
      </c>
      <c r="N867" s="168">
        <v>2</v>
      </c>
    </row>
    <row r="868" spans="1:14" x14ac:dyDescent="0.75">
      <c r="A868" s="140" t="s">
        <v>1958</v>
      </c>
      <c r="B868" s="156" t="s">
        <v>1959</v>
      </c>
      <c r="C868" s="160">
        <v>1.1000000000000001</v>
      </c>
      <c r="D868" s="156" t="s">
        <v>1960</v>
      </c>
      <c r="E868" s="140" t="s">
        <v>1240</v>
      </c>
      <c r="F868" s="170">
        <v>528</v>
      </c>
      <c r="G868" s="140" t="s">
        <v>1240</v>
      </c>
      <c r="H868" s="170">
        <v>144</v>
      </c>
      <c r="I868" s="140" t="s">
        <v>1961</v>
      </c>
      <c r="J868" s="170">
        <v>173</v>
      </c>
      <c r="K868" s="140" t="s">
        <v>1962</v>
      </c>
      <c r="L868" s="170">
        <v>25</v>
      </c>
      <c r="M868" s="140" t="s">
        <v>1963</v>
      </c>
      <c r="N868" s="170">
        <v>20</v>
      </c>
    </row>
    <row r="869" spans="1:14" x14ac:dyDescent="0.75">
      <c r="A869" s="137" t="s">
        <v>1964</v>
      </c>
      <c r="B869" s="154" t="s">
        <v>1965</v>
      </c>
      <c r="C869" s="155">
        <v>0.9</v>
      </c>
      <c r="D869" s="154" t="s">
        <v>1966</v>
      </c>
      <c r="E869" s="137" t="s">
        <v>1967</v>
      </c>
      <c r="F869" s="168">
        <v>479</v>
      </c>
      <c r="G869" s="137" t="s">
        <v>1967</v>
      </c>
      <c r="H869" s="168">
        <v>130</v>
      </c>
      <c r="I869" s="137" t="s">
        <v>1968</v>
      </c>
      <c r="J869" s="168">
        <v>153</v>
      </c>
      <c r="K869" s="137" t="s">
        <v>1326</v>
      </c>
      <c r="L869" s="168">
        <v>22</v>
      </c>
      <c r="M869" s="137" t="s">
        <v>1969</v>
      </c>
      <c r="N869" s="168">
        <v>18</v>
      </c>
    </row>
    <row r="870" spans="1:14" x14ac:dyDescent="0.75">
      <c r="A870" s="140" t="s">
        <v>1970</v>
      </c>
      <c r="B870" s="156" t="s">
        <v>1971</v>
      </c>
      <c r="C870" s="160">
        <v>3.3</v>
      </c>
      <c r="D870" s="156" t="s">
        <v>1972</v>
      </c>
      <c r="E870" s="140" t="s">
        <v>1812</v>
      </c>
      <c r="F870" s="171">
        <v>2260</v>
      </c>
      <c r="G870" s="140" t="s">
        <v>1973</v>
      </c>
      <c r="H870" s="170">
        <v>617</v>
      </c>
      <c r="I870" s="140" t="s">
        <v>1974</v>
      </c>
      <c r="J870" s="171">
        <v>1010</v>
      </c>
      <c r="K870" s="140" t="s">
        <v>1975</v>
      </c>
      <c r="L870" s="170">
        <v>115</v>
      </c>
      <c r="M870" s="140" t="s">
        <v>1976</v>
      </c>
      <c r="N870" s="170">
        <v>86</v>
      </c>
    </row>
    <row r="871" spans="1:14" x14ac:dyDescent="0.75">
      <c r="A871" s="137" t="s">
        <v>1977</v>
      </c>
      <c r="B871" s="154" t="s">
        <v>1978</v>
      </c>
      <c r="C871" s="155">
        <v>4.4000000000000004</v>
      </c>
      <c r="D871" s="154" t="s">
        <v>1979</v>
      </c>
      <c r="E871" s="137" t="s">
        <v>1980</v>
      </c>
      <c r="F871" s="169">
        <v>2730</v>
      </c>
      <c r="G871" s="137" t="s">
        <v>1981</v>
      </c>
      <c r="H871" s="168">
        <v>751</v>
      </c>
      <c r="I871" s="137" t="s">
        <v>1982</v>
      </c>
      <c r="J871" s="169">
        <v>1400</v>
      </c>
      <c r="K871" s="137" t="s">
        <v>1983</v>
      </c>
      <c r="L871" s="168">
        <v>150</v>
      </c>
      <c r="M871" s="137" t="s">
        <v>1633</v>
      </c>
      <c r="N871" s="168">
        <v>105</v>
      </c>
    </row>
    <row r="872" spans="1:14" x14ac:dyDescent="0.75">
      <c r="A872" s="140" t="s">
        <v>1984</v>
      </c>
      <c r="B872" s="156" t="s">
        <v>1985</v>
      </c>
      <c r="C872" s="160">
        <v>2</v>
      </c>
      <c r="D872" s="181">
        <v>0.28999999999999998</v>
      </c>
      <c r="E872" s="140" t="s">
        <v>1986</v>
      </c>
      <c r="F872" s="170">
        <v>815</v>
      </c>
      <c r="G872" s="140" t="s">
        <v>1986</v>
      </c>
      <c r="H872" s="170">
        <v>222</v>
      </c>
      <c r="I872" s="140" t="s">
        <v>1728</v>
      </c>
      <c r="J872" s="170">
        <v>301</v>
      </c>
      <c r="K872" s="140" t="s">
        <v>1987</v>
      </c>
      <c r="L872" s="170">
        <v>39</v>
      </c>
      <c r="M872" s="140" t="s">
        <v>1988</v>
      </c>
      <c r="N872" s="170">
        <v>31</v>
      </c>
    </row>
    <row r="873" spans="1:14" ht="15.5" x14ac:dyDescent="0.75">
      <c r="A873" s="137" t="s">
        <v>1989</v>
      </c>
      <c r="B873" s="154" t="s">
        <v>1990</v>
      </c>
      <c r="C873" s="155">
        <v>2</v>
      </c>
      <c r="D873" s="180">
        <v>0.56000000000000005</v>
      </c>
      <c r="E873" s="137" t="s">
        <v>1213</v>
      </c>
      <c r="F873" s="168">
        <v>868</v>
      </c>
      <c r="G873" s="137" t="s">
        <v>1213</v>
      </c>
      <c r="H873" s="168">
        <v>236</v>
      </c>
      <c r="I873" s="137" t="s">
        <v>1991</v>
      </c>
      <c r="J873" s="168">
        <v>320</v>
      </c>
      <c r="K873" s="137" t="s">
        <v>1992</v>
      </c>
      <c r="L873" s="168">
        <v>42</v>
      </c>
      <c r="M873" s="137" t="s">
        <v>1216</v>
      </c>
      <c r="N873" s="168">
        <v>33</v>
      </c>
    </row>
    <row r="874" spans="1:14" ht="15.5" x14ac:dyDescent="0.75">
      <c r="A874" s="140" t="s">
        <v>1993</v>
      </c>
      <c r="B874" s="156" t="s">
        <v>1994</v>
      </c>
      <c r="C874" s="160">
        <v>2</v>
      </c>
      <c r="D874" s="181">
        <v>0.76</v>
      </c>
      <c r="E874" s="140" t="s">
        <v>1986</v>
      </c>
      <c r="F874" s="170">
        <v>812</v>
      </c>
      <c r="G874" s="140" t="s">
        <v>1986</v>
      </c>
      <c r="H874" s="170">
        <v>221</v>
      </c>
      <c r="I874" s="140" t="s">
        <v>1995</v>
      </c>
      <c r="J874" s="170">
        <v>299</v>
      </c>
      <c r="K874" s="140" t="s">
        <v>1996</v>
      </c>
      <c r="L874" s="170">
        <v>39</v>
      </c>
      <c r="M874" s="140" t="s">
        <v>1997</v>
      </c>
      <c r="N874" s="170">
        <v>31</v>
      </c>
    </row>
    <row r="875" spans="1:14" x14ac:dyDescent="0.75">
      <c r="A875" s="137" t="s">
        <v>1998</v>
      </c>
      <c r="B875" s="154" t="s">
        <v>1999</v>
      </c>
      <c r="C875" s="148">
        <v>40</v>
      </c>
      <c r="D875" s="180">
        <v>0.48</v>
      </c>
      <c r="E875" s="137" t="s">
        <v>2000</v>
      </c>
      <c r="F875" s="169">
        <v>7170</v>
      </c>
      <c r="G875" s="137" t="s">
        <v>2001</v>
      </c>
      <c r="H875" s="169">
        <v>4550</v>
      </c>
      <c r="I875" s="137" t="s">
        <v>2002</v>
      </c>
      <c r="J875" s="169">
        <v>7090</v>
      </c>
      <c r="K875" s="137" t="s">
        <v>2003</v>
      </c>
      <c r="L875" s="169">
        <v>4690</v>
      </c>
      <c r="M875" s="137" t="s">
        <v>1371</v>
      </c>
      <c r="N875" s="168">
        <v>2040</v>
      </c>
    </row>
    <row r="876" spans="1:14" ht="19.5" x14ac:dyDescent="0.75">
      <c r="A876" s="140" t="s">
        <v>2004</v>
      </c>
      <c r="B876" s="156" t="s">
        <v>2005</v>
      </c>
      <c r="C876" s="140" t="s">
        <v>2006</v>
      </c>
      <c r="D876" s="181">
        <v>0.06</v>
      </c>
      <c r="E876" s="140" t="s">
        <v>2007</v>
      </c>
      <c r="F876" s="170">
        <v>2</v>
      </c>
      <c r="G876" s="140" t="s">
        <v>2007</v>
      </c>
      <c r="H876" s="172" t="s">
        <v>1158</v>
      </c>
      <c r="I876" s="140" t="s">
        <v>2008</v>
      </c>
      <c r="J876" s="172" t="s">
        <v>1158</v>
      </c>
      <c r="K876" s="140" t="s">
        <v>2009</v>
      </c>
      <c r="L876" s="172" t="s">
        <v>1158</v>
      </c>
      <c r="M876" s="140" t="s">
        <v>2010</v>
      </c>
      <c r="N876" s="172" t="s">
        <v>1158</v>
      </c>
    </row>
    <row r="877" spans="1:14" ht="19.5" x14ac:dyDescent="0.75">
      <c r="A877" s="137" t="s">
        <v>2011</v>
      </c>
      <c r="B877" s="154" t="s">
        <v>2012</v>
      </c>
      <c r="C877" s="137" t="s">
        <v>2006</v>
      </c>
      <c r="D877" s="180">
        <v>7.0000000000000007E-2</v>
      </c>
      <c r="E877" s="137" t="s">
        <v>2013</v>
      </c>
      <c r="F877" s="168">
        <v>1</v>
      </c>
      <c r="G877" s="137" t="s">
        <v>2013</v>
      </c>
      <c r="H877" s="173" t="s">
        <v>1158</v>
      </c>
      <c r="I877" s="137" t="s">
        <v>2014</v>
      </c>
      <c r="J877" s="173" t="s">
        <v>1158</v>
      </c>
      <c r="K877" s="137" t="s">
        <v>2015</v>
      </c>
      <c r="L877" s="173" t="s">
        <v>1158</v>
      </c>
      <c r="M877" s="137" t="s">
        <v>2016</v>
      </c>
      <c r="N877" s="173" t="s">
        <v>1158</v>
      </c>
    </row>
    <row r="878" spans="1:14" ht="19.5" x14ac:dyDescent="0.75">
      <c r="A878" s="156" t="s">
        <v>2017</v>
      </c>
      <c r="B878" s="156" t="s">
        <v>2018</v>
      </c>
      <c r="C878" s="140" t="s">
        <v>2006</v>
      </c>
      <c r="D878" s="181">
        <v>0.05</v>
      </c>
      <c r="E878" s="140" t="s">
        <v>2019</v>
      </c>
      <c r="F878" s="172" t="s">
        <v>1158</v>
      </c>
      <c r="G878" s="140" t="s">
        <v>2019</v>
      </c>
      <c r="H878" s="172" t="s">
        <v>1158</v>
      </c>
      <c r="I878" s="140" t="s">
        <v>1691</v>
      </c>
      <c r="J878" s="172" t="s">
        <v>1158</v>
      </c>
      <c r="K878" s="140" t="s">
        <v>2020</v>
      </c>
      <c r="L878" s="172" t="s">
        <v>1158</v>
      </c>
      <c r="M878" s="140" t="s">
        <v>2021</v>
      </c>
      <c r="N878" s="172" t="s">
        <v>1158</v>
      </c>
    </row>
    <row r="879" spans="1:14" x14ac:dyDescent="0.75">
      <c r="A879" s="137" t="s">
        <v>2022</v>
      </c>
      <c r="B879" s="154" t="s">
        <v>2023</v>
      </c>
      <c r="C879" s="155">
        <v>1.4</v>
      </c>
      <c r="D879" s="180">
        <v>0.21</v>
      </c>
      <c r="E879" s="137" t="s">
        <v>2024</v>
      </c>
      <c r="F879" s="168">
        <v>449</v>
      </c>
      <c r="G879" s="137" t="s">
        <v>2024</v>
      </c>
      <c r="H879" s="168">
        <v>122</v>
      </c>
      <c r="I879" s="137" t="s">
        <v>1968</v>
      </c>
      <c r="J879" s="168">
        <v>153</v>
      </c>
      <c r="K879" s="137" t="s">
        <v>1105</v>
      </c>
      <c r="L879" s="168">
        <v>21</v>
      </c>
      <c r="M879" s="137" t="s">
        <v>2025</v>
      </c>
      <c r="N879" s="168">
        <v>17</v>
      </c>
    </row>
    <row r="880" spans="1:14" ht="19.5" x14ac:dyDescent="0.75">
      <c r="A880" s="140" t="s">
        <v>2026</v>
      </c>
      <c r="B880" s="156" t="s">
        <v>2027</v>
      </c>
      <c r="C880" s="151">
        <v>800</v>
      </c>
      <c r="D880" s="181">
        <v>0.65</v>
      </c>
      <c r="E880" s="140" t="s">
        <v>2028</v>
      </c>
      <c r="F880" s="171">
        <v>7500</v>
      </c>
      <c r="G880" s="140" t="s">
        <v>2029</v>
      </c>
      <c r="H880" s="171">
        <v>9710</v>
      </c>
      <c r="I880" s="140" t="s">
        <v>2030</v>
      </c>
      <c r="J880" s="171">
        <v>8070</v>
      </c>
      <c r="K880" s="140" t="s">
        <v>2031</v>
      </c>
      <c r="L880" s="171">
        <v>9910</v>
      </c>
      <c r="M880" s="140" t="s">
        <v>1619</v>
      </c>
      <c r="N880" s="190">
        <v>11300</v>
      </c>
    </row>
    <row r="881" spans="1:14" x14ac:dyDescent="0.75">
      <c r="A881" s="137" t="s">
        <v>2032</v>
      </c>
      <c r="B881" s="154" t="s">
        <v>2033</v>
      </c>
      <c r="C881" s="137" t="s">
        <v>2034</v>
      </c>
      <c r="D881" s="180">
        <v>0.02</v>
      </c>
      <c r="E881" s="137" t="s">
        <v>2035</v>
      </c>
      <c r="F881" s="173" t="s">
        <v>1158</v>
      </c>
      <c r="G881" s="137" t="s">
        <v>2035</v>
      </c>
      <c r="H881" s="173" t="s">
        <v>1158</v>
      </c>
      <c r="I881" s="137" t="s">
        <v>2036</v>
      </c>
      <c r="J881" s="173" t="s">
        <v>1158</v>
      </c>
      <c r="K881" s="137" t="s">
        <v>2037</v>
      </c>
      <c r="L881" s="173" t="s">
        <v>1158</v>
      </c>
      <c r="M881" s="137" t="s">
        <v>2038</v>
      </c>
      <c r="N881" s="173" t="s">
        <v>1158</v>
      </c>
    </row>
    <row r="882" spans="1:14" x14ac:dyDescent="0.75">
      <c r="A882" s="140" t="s">
        <v>2039</v>
      </c>
      <c r="B882" s="156" t="s">
        <v>2040</v>
      </c>
      <c r="C882" s="160">
        <v>3.5</v>
      </c>
      <c r="D882" s="156" t="s">
        <v>2041</v>
      </c>
      <c r="E882" s="140" t="s">
        <v>2042</v>
      </c>
      <c r="F882" s="171">
        <v>2150</v>
      </c>
      <c r="G882" s="140" t="s">
        <v>2043</v>
      </c>
      <c r="H882" s="170">
        <v>588</v>
      </c>
      <c r="I882" s="140" t="s">
        <v>2044</v>
      </c>
      <c r="J882" s="170">
        <v>984</v>
      </c>
      <c r="K882" s="140" t="s">
        <v>2045</v>
      </c>
      <c r="L882" s="170">
        <v>111</v>
      </c>
      <c r="M882" s="140" t="s">
        <v>2046</v>
      </c>
      <c r="N882" s="170">
        <v>82</v>
      </c>
    </row>
    <row r="883" spans="1:14" x14ac:dyDescent="0.75">
      <c r="A883" s="137" t="s">
        <v>2047</v>
      </c>
      <c r="B883" s="154" t="s">
        <v>2048</v>
      </c>
      <c r="C883" s="155">
        <v>3.5</v>
      </c>
      <c r="D883" s="154" t="s">
        <v>2049</v>
      </c>
      <c r="E883" s="137" t="s">
        <v>1624</v>
      </c>
      <c r="F883" s="169">
        <v>2130</v>
      </c>
      <c r="G883" s="137" t="s">
        <v>2050</v>
      </c>
      <c r="H883" s="168">
        <v>580</v>
      </c>
      <c r="I883" s="137" t="s">
        <v>2051</v>
      </c>
      <c r="J883" s="168">
        <v>971</v>
      </c>
      <c r="K883" s="137" t="s">
        <v>2052</v>
      </c>
      <c r="L883" s="168">
        <v>110</v>
      </c>
      <c r="M883" s="137" t="s">
        <v>2053</v>
      </c>
      <c r="N883" s="168">
        <v>81</v>
      </c>
    </row>
    <row r="884" spans="1:14" x14ac:dyDescent="0.75">
      <c r="A884" s="140" t="s">
        <v>2054</v>
      </c>
      <c r="B884" s="156" t="s">
        <v>2055</v>
      </c>
      <c r="C884" s="160">
        <v>2.6</v>
      </c>
      <c r="D884" s="156" t="s">
        <v>2056</v>
      </c>
      <c r="E884" s="140" t="s">
        <v>1407</v>
      </c>
      <c r="F884" s="171">
        <v>1380</v>
      </c>
      <c r="G884" s="140" t="s">
        <v>1407</v>
      </c>
      <c r="H884" s="170">
        <v>376</v>
      </c>
      <c r="I884" s="140" t="s">
        <v>2057</v>
      </c>
      <c r="J884" s="170">
        <v>555</v>
      </c>
      <c r="K884" s="140" t="s">
        <v>2058</v>
      </c>
      <c r="L884" s="170">
        <v>68</v>
      </c>
      <c r="M884" s="140" t="s">
        <v>2059</v>
      </c>
      <c r="N884" s="170">
        <v>52</v>
      </c>
    </row>
    <row r="885" spans="1:14" ht="15.5" x14ac:dyDescent="0.75">
      <c r="A885" s="137" t="s">
        <v>2060</v>
      </c>
      <c r="B885" s="154" t="s">
        <v>2061</v>
      </c>
      <c r="C885" s="155">
        <v>3</v>
      </c>
      <c r="D885" s="154" t="s">
        <v>2062</v>
      </c>
      <c r="E885" s="137" t="s">
        <v>2063</v>
      </c>
      <c r="F885" s="169">
        <v>1440</v>
      </c>
      <c r="G885" s="137" t="s">
        <v>2063</v>
      </c>
      <c r="H885" s="168">
        <v>392</v>
      </c>
      <c r="I885" s="137" t="s">
        <v>2064</v>
      </c>
      <c r="J885" s="168">
        <v>613</v>
      </c>
      <c r="K885" s="137" t="s">
        <v>2065</v>
      </c>
      <c r="L885" s="168">
        <v>72</v>
      </c>
      <c r="M885" s="137" t="s">
        <v>2066</v>
      </c>
      <c r="N885" s="168">
        <v>54</v>
      </c>
    </row>
    <row r="886" spans="1:14" x14ac:dyDescent="0.75">
      <c r="A886" s="140" t="s">
        <v>2067</v>
      </c>
      <c r="B886" s="156" t="s">
        <v>2068</v>
      </c>
      <c r="C886" s="160">
        <v>0.4</v>
      </c>
      <c r="D886" s="156" t="s">
        <v>2069</v>
      </c>
      <c r="E886" s="140" t="s">
        <v>2070</v>
      </c>
      <c r="F886" s="170">
        <v>123</v>
      </c>
      <c r="G886" s="140" t="s">
        <v>2070</v>
      </c>
      <c r="H886" s="170">
        <v>33</v>
      </c>
      <c r="I886" s="140" t="s">
        <v>2071</v>
      </c>
      <c r="J886" s="170">
        <v>37</v>
      </c>
      <c r="K886" s="140" t="s">
        <v>2072</v>
      </c>
      <c r="L886" s="170">
        <v>6</v>
      </c>
      <c r="M886" s="140" t="s">
        <v>2073</v>
      </c>
      <c r="N886" s="170">
        <v>5</v>
      </c>
    </row>
    <row r="887" spans="1:14" x14ac:dyDescent="0.75">
      <c r="A887" s="137" t="s">
        <v>2074</v>
      </c>
      <c r="B887" s="154" t="s">
        <v>2075</v>
      </c>
      <c r="C887" s="155">
        <v>0.3</v>
      </c>
      <c r="D887" s="154" t="s">
        <v>2076</v>
      </c>
      <c r="E887" s="137" t="s">
        <v>2077</v>
      </c>
      <c r="F887" s="168">
        <v>64</v>
      </c>
      <c r="G887" s="137" t="s">
        <v>2077</v>
      </c>
      <c r="H887" s="168">
        <v>17</v>
      </c>
      <c r="I887" s="137" t="s">
        <v>1105</v>
      </c>
      <c r="J887" s="168">
        <v>19</v>
      </c>
      <c r="K887" s="137" t="s">
        <v>2078</v>
      </c>
      <c r="L887" s="168">
        <v>3</v>
      </c>
      <c r="M887" s="137" t="s">
        <v>2079</v>
      </c>
      <c r="N887" s="168">
        <v>2</v>
      </c>
    </row>
    <row r="888" spans="1:14" x14ac:dyDescent="0.75">
      <c r="A888" s="140" t="s">
        <v>2080</v>
      </c>
      <c r="B888" s="156" t="s">
        <v>2081</v>
      </c>
      <c r="C888" s="160">
        <v>3.2</v>
      </c>
      <c r="D888" s="156" t="s">
        <v>1864</v>
      </c>
      <c r="E888" s="140" t="s">
        <v>2082</v>
      </c>
      <c r="F888" s="171">
        <v>1720</v>
      </c>
      <c r="G888" s="140" t="s">
        <v>2083</v>
      </c>
      <c r="H888" s="170">
        <v>470</v>
      </c>
      <c r="I888" s="140" t="s">
        <v>1408</v>
      </c>
      <c r="J888" s="170">
        <v>755</v>
      </c>
      <c r="K888" s="140" t="s">
        <v>2084</v>
      </c>
      <c r="L888" s="170">
        <v>87</v>
      </c>
      <c r="M888" s="140" t="s">
        <v>1701</v>
      </c>
      <c r="N888" s="170">
        <v>65</v>
      </c>
    </row>
    <row r="889" spans="1:14" x14ac:dyDescent="0.75">
      <c r="A889" s="137" t="s">
        <v>2085</v>
      </c>
      <c r="B889" s="154" t="s">
        <v>2086</v>
      </c>
      <c r="C889" s="155">
        <v>3.2</v>
      </c>
      <c r="D889" s="154" t="s">
        <v>2087</v>
      </c>
      <c r="E889" s="137" t="s">
        <v>2088</v>
      </c>
      <c r="F889" s="169">
        <v>1220</v>
      </c>
      <c r="G889" s="137" t="s">
        <v>2088</v>
      </c>
      <c r="H889" s="168">
        <v>333</v>
      </c>
      <c r="I889" s="137" t="s">
        <v>2089</v>
      </c>
      <c r="J889" s="168">
        <v>535</v>
      </c>
      <c r="K889" s="137" t="s">
        <v>2090</v>
      </c>
      <c r="L889" s="168">
        <v>62</v>
      </c>
      <c r="M889" s="137" t="s">
        <v>2091</v>
      </c>
      <c r="N889" s="168">
        <v>46</v>
      </c>
    </row>
    <row r="890" spans="1:14" ht="19.5" x14ac:dyDescent="0.75">
      <c r="A890" s="140" t="s">
        <v>2092</v>
      </c>
      <c r="B890" s="156" t="s">
        <v>2093</v>
      </c>
      <c r="C890" s="140" t="s">
        <v>2094</v>
      </c>
      <c r="D890" s="156" t="s">
        <v>2095</v>
      </c>
      <c r="E890" s="140" t="s">
        <v>2096</v>
      </c>
      <c r="F890" s="170">
        <v>6</v>
      </c>
      <c r="G890" s="140" t="s">
        <v>2096</v>
      </c>
      <c r="H890" s="170">
        <v>2</v>
      </c>
      <c r="I890" s="140" t="s">
        <v>2097</v>
      </c>
      <c r="J890" s="170">
        <v>2</v>
      </c>
      <c r="K890" s="140" t="s">
        <v>2098</v>
      </c>
      <c r="L890" s="172" t="s">
        <v>1158</v>
      </c>
      <c r="M890" s="140" t="s">
        <v>2099</v>
      </c>
      <c r="N890" s="172" t="s">
        <v>1158</v>
      </c>
    </row>
    <row r="891" spans="1:14" x14ac:dyDescent="0.75">
      <c r="A891" s="137" t="s">
        <v>2100</v>
      </c>
      <c r="B891" s="154" t="s">
        <v>2101</v>
      </c>
      <c r="C891" s="137" t="s">
        <v>2094</v>
      </c>
      <c r="D891" s="154" t="s">
        <v>2102</v>
      </c>
      <c r="E891" s="137" t="s">
        <v>2103</v>
      </c>
      <c r="F891" s="168">
        <v>6</v>
      </c>
      <c r="G891" s="137" t="s">
        <v>2103</v>
      </c>
      <c r="H891" s="168">
        <v>2</v>
      </c>
      <c r="I891" s="137" t="s">
        <v>2104</v>
      </c>
      <c r="J891" s="168">
        <v>2</v>
      </c>
      <c r="K891" s="137" t="s">
        <v>1398</v>
      </c>
      <c r="L891" s="173" t="s">
        <v>1158</v>
      </c>
      <c r="M891" s="137" t="s">
        <v>2105</v>
      </c>
      <c r="N891" s="173" t="s">
        <v>1158</v>
      </c>
    </row>
    <row r="892" spans="1:14" x14ac:dyDescent="0.75">
      <c r="A892" s="140" t="s">
        <v>2106</v>
      </c>
      <c r="B892" s="156" t="s">
        <v>2107</v>
      </c>
      <c r="C892" s="140" t="s">
        <v>2094</v>
      </c>
      <c r="D892" s="156" t="s">
        <v>2108</v>
      </c>
      <c r="E892" s="140" t="s">
        <v>957</v>
      </c>
      <c r="F892" s="170">
        <v>8</v>
      </c>
      <c r="G892" s="140" t="s">
        <v>957</v>
      </c>
      <c r="H892" s="170">
        <v>2</v>
      </c>
      <c r="I892" s="140" t="s">
        <v>2109</v>
      </c>
      <c r="J892" s="170">
        <v>2</v>
      </c>
      <c r="K892" s="140" t="s">
        <v>2110</v>
      </c>
      <c r="L892" s="172" t="s">
        <v>1158</v>
      </c>
      <c r="M892" s="140" t="s">
        <v>2111</v>
      </c>
      <c r="N892" s="172" t="s">
        <v>1158</v>
      </c>
    </row>
    <row r="893" spans="1:14" x14ac:dyDescent="0.75">
      <c r="A893" s="143" t="s">
        <v>2112</v>
      </c>
      <c r="B893" s="157" t="s">
        <v>2113</v>
      </c>
      <c r="C893" s="143" t="s">
        <v>2094</v>
      </c>
      <c r="D893" s="157" t="s">
        <v>2114</v>
      </c>
      <c r="E893" s="143" t="s">
        <v>2115</v>
      </c>
      <c r="F893" s="174">
        <v>8</v>
      </c>
      <c r="G893" s="143" t="s">
        <v>2115</v>
      </c>
      <c r="H893" s="174">
        <v>2</v>
      </c>
      <c r="I893" s="143" t="s">
        <v>2116</v>
      </c>
      <c r="J893" s="174">
        <v>2</v>
      </c>
      <c r="K893" s="143" t="s">
        <v>2117</v>
      </c>
      <c r="L893" s="175" t="s">
        <v>1158</v>
      </c>
      <c r="M893" s="143" t="s">
        <v>2118</v>
      </c>
      <c r="N893" s="175" t="s">
        <v>1158</v>
      </c>
    </row>
    <row r="894" spans="1:14" x14ac:dyDescent="0.75">
      <c r="A894" s="133" t="s">
        <v>2119</v>
      </c>
      <c r="B894" s="176" t="s">
        <v>2120</v>
      </c>
      <c r="C894" s="146">
        <v>1.8</v>
      </c>
      <c r="D894" s="176" t="s">
        <v>2114</v>
      </c>
      <c r="E894" s="133" t="s">
        <v>2121</v>
      </c>
      <c r="F894" s="178">
        <v>350</v>
      </c>
      <c r="G894" s="133" t="s">
        <v>2121</v>
      </c>
      <c r="H894" s="178">
        <v>95</v>
      </c>
      <c r="I894" s="133" t="s">
        <v>2122</v>
      </c>
      <c r="J894" s="178">
        <v>126</v>
      </c>
      <c r="K894" s="133" t="s">
        <v>2123</v>
      </c>
      <c r="L894" s="178">
        <v>17</v>
      </c>
      <c r="M894" s="133" t="s">
        <v>2124</v>
      </c>
      <c r="N894" s="178">
        <v>13</v>
      </c>
    </row>
    <row r="895" spans="1:14" x14ac:dyDescent="0.75">
      <c r="A895" s="137" t="s">
        <v>2125</v>
      </c>
      <c r="B895" s="154" t="s">
        <v>2126</v>
      </c>
      <c r="C895" s="155">
        <v>0.3</v>
      </c>
      <c r="D895" s="154" t="s">
        <v>2127</v>
      </c>
      <c r="E895" s="137" t="s">
        <v>2128</v>
      </c>
      <c r="F895" s="168">
        <v>99</v>
      </c>
      <c r="G895" s="137" t="s">
        <v>2128</v>
      </c>
      <c r="H895" s="168">
        <v>27</v>
      </c>
      <c r="I895" s="137" t="s">
        <v>2129</v>
      </c>
      <c r="J895" s="168">
        <v>30</v>
      </c>
      <c r="K895" s="137" t="s">
        <v>2130</v>
      </c>
      <c r="L895" s="168">
        <v>5</v>
      </c>
      <c r="M895" s="137" t="s">
        <v>2131</v>
      </c>
      <c r="N895" s="168">
        <v>4</v>
      </c>
    </row>
    <row r="896" spans="1:14" x14ac:dyDescent="0.75">
      <c r="A896" s="140" t="s">
        <v>2132</v>
      </c>
      <c r="B896" s="156" t="s">
        <v>2133</v>
      </c>
      <c r="C896" s="160">
        <v>0.3</v>
      </c>
      <c r="D896" s="156" t="s">
        <v>2134</v>
      </c>
      <c r="E896" s="140" t="s">
        <v>2135</v>
      </c>
      <c r="F896" s="170">
        <v>113</v>
      </c>
      <c r="G896" s="140" t="s">
        <v>2135</v>
      </c>
      <c r="H896" s="170">
        <v>31</v>
      </c>
      <c r="I896" s="140" t="s">
        <v>2136</v>
      </c>
      <c r="J896" s="170">
        <v>34</v>
      </c>
      <c r="K896" s="140" t="s">
        <v>2137</v>
      </c>
      <c r="L896" s="170">
        <v>5</v>
      </c>
      <c r="M896" s="140" t="s">
        <v>2138</v>
      </c>
      <c r="N896" s="170">
        <v>4</v>
      </c>
    </row>
    <row r="897" spans="1:14" x14ac:dyDescent="0.75">
      <c r="A897" s="137" t="s">
        <v>2139</v>
      </c>
      <c r="B897" s="154" t="s">
        <v>2140</v>
      </c>
      <c r="C897" s="137" t="s">
        <v>2094</v>
      </c>
      <c r="D897" s="154" t="s">
        <v>2141</v>
      </c>
      <c r="E897" s="137" t="s">
        <v>2142</v>
      </c>
      <c r="F897" s="168">
        <v>5</v>
      </c>
      <c r="G897" s="137" t="s">
        <v>2142</v>
      </c>
      <c r="H897" s="168">
        <v>1</v>
      </c>
      <c r="I897" s="137" t="s">
        <v>2143</v>
      </c>
      <c r="J897" s="168">
        <v>1</v>
      </c>
      <c r="K897" s="137" t="s">
        <v>2144</v>
      </c>
      <c r="L897" s="173" t="s">
        <v>1158</v>
      </c>
      <c r="M897" s="137" t="s">
        <v>2145</v>
      </c>
      <c r="N897" s="173" t="s">
        <v>1158</v>
      </c>
    </row>
    <row r="898" spans="1:14" x14ac:dyDescent="0.75">
      <c r="A898" s="140" t="s">
        <v>2146</v>
      </c>
      <c r="B898" s="156" t="s">
        <v>2147</v>
      </c>
      <c r="C898" s="140" t="s">
        <v>2148</v>
      </c>
      <c r="D898" s="156" t="s">
        <v>2149</v>
      </c>
      <c r="E898" s="140" t="s">
        <v>2150</v>
      </c>
      <c r="F898" s="170">
        <v>25</v>
      </c>
      <c r="G898" s="140" t="s">
        <v>2150</v>
      </c>
      <c r="H898" s="170">
        <v>7</v>
      </c>
      <c r="I898" s="140" t="s">
        <v>2151</v>
      </c>
      <c r="J898" s="170">
        <v>7</v>
      </c>
      <c r="K898" s="140" t="s">
        <v>2152</v>
      </c>
      <c r="L898" s="170">
        <v>1</v>
      </c>
      <c r="M898" s="140" t="s">
        <v>2153</v>
      </c>
      <c r="N898" s="172" t="s">
        <v>1158</v>
      </c>
    </row>
    <row r="899" spans="1:14" x14ac:dyDescent="0.75">
      <c r="A899" s="137" t="s">
        <v>2154</v>
      </c>
      <c r="B899" s="154" t="s">
        <v>2155</v>
      </c>
      <c r="C899" s="155">
        <v>0.6</v>
      </c>
      <c r="D899" s="154" t="s">
        <v>2156</v>
      </c>
      <c r="E899" s="137" t="s">
        <v>2157</v>
      </c>
      <c r="F899" s="168">
        <v>192</v>
      </c>
      <c r="G899" s="137" t="s">
        <v>2157</v>
      </c>
      <c r="H899" s="168">
        <v>52</v>
      </c>
      <c r="I899" s="137" t="s">
        <v>2158</v>
      </c>
      <c r="J899" s="168">
        <v>60</v>
      </c>
      <c r="K899" s="137" t="s">
        <v>2159</v>
      </c>
      <c r="L899" s="168">
        <v>9</v>
      </c>
      <c r="M899" s="137" t="s">
        <v>2160</v>
      </c>
      <c r="N899" s="168">
        <v>7</v>
      </c>
    </row>
    <row r="900" spans="1:14" x14ac:dyDescent="0.75">
      <c r="A900" s="140" t="s">
        <v>2161</v>
      </c>
      <c r="B900" s="156" t="s">
        <v>2162</v>
      </c>
      <c r="C900" s="140" t="s">
        <v>2163</v>
      </c>
      <c r="D900" s="156" t="s">
        <v>2141</v>
      </c>
      <c r="E900" s="140" t="s">
        <v>2164</v>
      </c>
      <c r="F900" s="170">
        <v>12</v>
      </c>
      <c r="G900" s="140" t="s">
        <v>2164</v>
      </c>
      <c r="H900" s="170">
        <v>3</v>
      </c>
      <c r="I900" s="140" t="s">
        <v>2165</v>
      </c>
      <c r="J900" s="170">
        <v>4</v>
      </c>
      <c r="K900" s="140" t="s">
        <v>2166</v>
      </c>
      <c r="L900" s="172" t="s">
        <v>1158</v>
      </c>
      <c r="M900" s="140" t="s">
        <v>1397</v>
      </c>
      <c r="N900" s="172" t="s">
        <v>1158</v>
      </c>
    </row>
    <row r="901" spans="1:14" x14ac:dyDescent="0.75">
      <c r="A901" s="137" t="s">
        <v>2167</v>
      </c>
      <c r="B901" s="154" t="s">
        <v>2168</v>
      </c>
      <c r="C901" s="155">
        <v>0.3</v>
      </c>
      <c r="D901" s="154" t="s">
        <v>2169</v>
      </c>
      <c r="E901" s="137" t="s">
        <v>2170</v>
      </c>
      <c r="F901" s="168">
        <v>99</v>
      </c>
      <c r="G901" s="137" t="s">
        <v>2170</v>
      </c>
      <c r="H901" s="168">
        <v>27</v>
      </c>
      <c r="I901" s="137" t="s">
        <v>2171</v>
      </c>
      <c r="J901" s="168">
        <v>30</v>
      </c>
      <c r="K901" s="137" t="s">
        <v>2172</v>
      </c>
      <c r="L901" s="168">
        <v>5</v>
      </c>
      <c r="M901" s="137" t="s">
        <v>2173</v>
      </c>
      <c r="N901" s="168">
        <v>4</v>
      </c>
    </row>
    <row r="902" spans="1:14" x14ac:dyDescent="0.75">
      <c r="A902" s="140" t="s">
        <v>2174</v>
      </c>
      <c r="B902" s="156" t="s">
        <v>2175</v>
      </c>
      <c r="C902" s="160">
        <v>0.6</v>
      </c>
      <c r="D902" s="181">
        <v>0.2</v>
      </c>
      <c r="E902" s="140" t="s">
        <v>2176</v>
      </c>
      <c r="F902" s="170">
        <v>124</v>
      </c>
      <c r="G902" s="140" t="s">
        <v>2176</v>
      </c>
      <c r="H902" s="170">
        <v>34</v>
      </c>
      <c r="I902" s="140" t="s">
        <v>1298</v>
      </c>
      <c r="J902" s="170">
        <v>38</v>
      </c>
      <c r="K902" s="140" t="s">
        <v>2177</v>
      </c>
      <c r="L902" s="170">
        <v>6</v>
      </c>
      <c r="M902" s="140" t="s">
        <v>2178</v>
      </c>
      <c r="N902" s="170">
        <v>5</v>
      </c>
    </row>
    <row r="903" spans="1:14" x14ac:dyDescent="0.75">
      <c r="A903" s="137" t="s">
        <v>2179</v>
      </c>
      <c r="B903" s="154" t="s">
        <v>2180</v>
      </c>
      <c r="C903" s="155">
        <v>9.8000000000000007</v>
      </c>
      <c r="D903" s="180">
        <v>0.35</v>
      </c>
      <c r="E903" s="137" t="s">
        <v>2181</v>
      </c>
      <c r="F903" s="169">
        <v>3970</v>
      </c>
      <c r="G903" s="137" t="s">
        <v>2182</v>
      </c>
      <c r="H903" s="169">
        <v>1240</v>
      </c>
      <c r="I903" s="137" t="s">
        <v>2183</v>
      </c>
      <c r="J903" s="169">
        <v>2960</v>
      </c>
      <c r="K903" s="137" t="s">
        <v>2184</v>
      </c>
      <c r="L903" s="168">
        <v>467</v>
      </c>
      <c r="M903" s="137" t="s">
        <v>2185</v>
      </c>
      <c r="N903" s="168">
        <v>178</v>
      </c>
    </row>
    <row r="904" spans="1:14" ht="15.5" x14ac:dyDescent="0.75">
      <c r="A904" s="140" t="s">
        <v>2186</v>
      </c>
      <c r="B904" s="156" t="s">
        <v>2187</v>
      </c>
      <c r="C904" s="160">
        <v>0.4</v>
      </c>
      <c r="D904" s="181">
        <v>0.19</v>
      </c>
      <c r="E904" s="140" t="s">
        <v>2188</v>
      </c>
      <c r="F904" s="170">
        <v>86</v>
      </c>
      <c r="G904" s="140" t="s">
        <v>2188</v>
      </c>
      <c r="H904" s="170">
        <v>23</v>
      </c>
      <c r="I904" s="140" t="s">
        <v>2189</v>
      </c>
      <c r="J904" s="170">
        <v>26</v>
      </c>
      <c r="K904" s="140" t="s">
        <v>2190</v>
      </c>
      <c r="L904" s="170">
        <v>4</v>
      </c>
      <c r="M904" s="140" t="s">
        <v>2191</v>
      </c>
      <c r="N904" s="170">
        <v>3</v>
      </c>
    </row>
    <row r="905" spans="1:14" ht="19.5" x14ac:dyDescent="0.75">
      <c r="A905" s="154" t="s">
        <v>2192</v>
      </c>
      <c r="B905" s="154" t="s">
        <v>2193</v>
      </c>
      <c r="C905" s="148">
        <v>67</v>
      </c>
      <c r="D905" s="180">
        <v>0.57999999999999996</v>
      </c>
      <c r="E905" s="137" t="s">
        <v>2194</v>
      </c>
      <c r="F905" s="169">
        <v>7940</v>
      </c>
      <c r="G905" s="137" t="s">
        <v>2195</v>
      </c>
      <c r="H905" s="169">
        <v>6490</v>
      </c>
      <c r="I905" s="137" t="s">
        <v>2196</v>
      </c>
      <c r="J905" s="169">
        <v>8140</v>
      </c>
      <c r="K905" s="137" t="s">
        <v>2197</v>
      </c>
      <c r="L905" s="169">
        <v>6960</v>
      </c>
      <c r="M905" s="137" t="s">
        <v>2198</v>
      </c>
      <c r="N905" s="168">
        <v>4380</v>
      </c>
    </row>
    <row r="906" spans="1:14" x14ac:dyDescent="0.75">
      <c r="A906" s="140" t="s">
        <v>2199</v>
      </c>
      <c r="B906" s="156" t="s">
        <v>2200</v>
      </c>
      <c r="C906" s="140" t="s">
        <v>2201</v>
      </c>
      <c r="D906" s="181">
        <v>0.11</v>
      </c>
      <c r="E906" s="140" t="s">
        <v>2202</v>
      </c>
      <c r="F906" s="170">
        <v>48</v>
      </c>
      <c r="G906" s="140" t="s">
        <v>2202</v>
      </c>
      <c r="H906" s="170">
        <v>13</v>
      </c>
      <c r="I906" s="140" t="s">
        <v>2203</v>
      </c>
      <c r="J906" s="170">
        <v>14</v>
      </c>
      <c r="K906" s="140" t="s">
        <v>2204</v>
      </c>
      <c r="L906" s="170">
        <v>2</v>
      </c>
      <c r="M906" s="140" t="s">
        <v>2205</v>
      </c>
      <c r="N906" s="170">
        <v>2</v>
      </c>
    </row>
    <row r="907" spans="1:14" x14ac:dyDescent="0.75">
      <c r="A907" s="137" t="s">
        <v>2206</v>
      </c>
      <c r="B907" s="154" t="s">
        <v>2207</v>
      </c>
      <c r="C907" s="137" t="s">
        <v>2208</v>
      </c>
      <c r="D907" s="180">
        <v>0.19</v>
      </c>
      <c r="E907" s="137" t="s">
        <v>2209</v>
      </c>
      <c r="F907" s="168">
        <v>63</v>
      </c>
      <c r="G907" s="137" t="s">
        <v>2209</v>
      </c>
      <c r="H907" s="168">
        <v>17</v>
      </c>
      <c r="I907" s="137" t="s">
        <v>2210</v>
      </c>
      <c r="J907" s="168">
        <v>19</v>
      </c>
      <c r="K907" s="137" t="s">
        <v>2191</v>
      </c>
      <c r="L907" s="168">
        <v>3</v>
      </c>
      <c r="M907" s="137" t="s">
        <v>2211</v>
      </c>
      <c r="N907" s="168">
        <v>2</v>
      </c>
    </row>
    <row r="908" spans="1:14" x14ac:dyDescent="0.75">
      <c r="A908" s="140" t="s">
        <v>2212</v>
      </c>
      <c r="B908" s="156" t="s">
        <v>2213</v>
      </c>
      <c r="C908" s="160">
        <v>0.3</v>
      </c>
      <c r="D908" s="181">
        <v>0.16</v>
      </c>
      <c r="E908" s="140" t="s">
        <v>2214</v>
      </c>
      <c r="F908" s="170">
        <v>60</v>
      </c>
      <c r="G908" s="140" t="s">
        <v>2214</v>
      </c>
      <c r="H908" s="170">
        <v>16</v>
      </c>
      <c r="I908" s="140" t="s">
        <v>2215</v>
      </c>
      <c r="J908" s="170">
        <v>18</v>
      </c>
      <c r="K908" s="140" t="s">
        <v>2216</v>
      </c>
      <c r="L908" s="170">
        <v>3</v>
      </c>
      <c r="M908" s="140" t="s">
        <v>1320</v>
      </c>
      <c r="N908" s="170">
        <v>2</v>
      </c>
    </row>
    <row r="909" spans="1:14" x14ac:dyDescent="0.75">
      <c r="A909" s="137" t="s">
        <v>2217</v>
      </c>
      <c r="B909" s="154" t="s">
        <v>2218</v>
      </c>
      <c r="C909" s="137" t="s">
        <v>2219</v>
      </c>
      <c r="D909" s="180">
        <v>0.03</v>
      </c>
      <c r="E909" s="137" t="s">
        <v>2220</v>
      </c>
      <c r="F909" s="168">
        <v>2</v>
      </c>
      <c r="G909" s="137" t="s">
        <v>2220</v>
      </c>
      <c r="H909" s="173" t="s">
        <v>1158</v>
      </c>
      <c r="I909" s="137" t="s">
        <v>2221</v>
      </c>
      <c r="J909" s="173" t="s">
        <v>1158</v>
      </c>
      <c r="K909" s="137" t="s">
        <v>2222</v>
      </c>
      <c r="L909" s="173" t="s">
        <v>1158</v>
      </c>
      <c r="M909" s="137" t="s">
        <v>2223</v>
      </c>
      <c r="N909" s="173" t="s">
        <v>1158</v>
      </c>
    </row>
    <row r="910" spans="1:14" ht="15.5" x14ac:dyDescent="0.75">
      <c r="A910" s="140" t="s">
        <v>2224</v>
      </c>
      <c r="B910" s="156" t="s">
        <v>2225</v>
      </c>
      <c r="C910" s="140" t="s">
        <v>1325</v>
      </c>
      <c r="D910" s="181">
        <v>0.03</v>
      </c>
      <c r="E910" s="140" t="s">
        <v>2226</v>
      </c>
      <c r="F910" s="172" t="s">
        <v>1158</v>
      </c>
      <c r="G910" s="140" t="s">
        <v>2226</v>
      </c>
      <c r="H910" s="172" t="s">
        <v>1158</v>
      </c>
      <c r="I910" s="140" t="s">
        <v>2227</v>
      </c>
      <c r="J910" s="172" t="s">
        <v>1158</v>
      </c>
      <c r="K910" s="140" t="s">
        <v>2228</v>
      </c>
      <c r="L910" s="172" t="s">
        <v>1158</v>
      </c>
      <c r="M910" s="140" t="s">
        <v>2229</v>
      </c>
      <c r="N910" s="172" t="s">
        <v>1158</v>
      </c>
    </row>
    <row r="911" spans="1:14" x14ac:dyDescent="0.75">
      <c r="A911" s="137" t="s">
        <v>2230</v>
      </c>
      <c r="B911" s="154" t="s">
        <v>2231</v>
      </c>
      <c r="C911" s="137" t="s">
        <v>2232</v>
      </c>
      <c r="D911" s="198">
        <v>4.0000000000000001E-3</v>
      </c>
      <c r="E911" s="137" t="s">
        <v>2233</v>
      </c>
      <c r="F911" s="173" t="s">
        <v>1158</v>
      </c>
      <c r="G911" s="137" t="s">
        <v>2233</v>
      </c>
      <c r="H911" s="173" t="s">
        <v>1158</v>
      </c>
      <c r="I911" s="137" t="s">
        <v>2234</v>
      </c>
      <c r="J911" s="173" t="s">
        <v>1158</v>
      </c>
      <c r="K911" s="137" t="s">
        <v>2235</v>
      </c>
      <c r="L911" s="173" t="s">
        <v>1158</v>
      </c>
      <c r="M911" s="137" t="s">
        <v>2236</v>
      </c>
      <c r="N911" s="173" t="s">
        <v>1158</v>
      </c>
    </row>
    <row r="912" spans="1:14" x14ac:dyDescent="0.75">
      <c r="A912" s="140" t="s">
        <v>2237</v>
      </c>
      <c r="B912" s="156" t="s">
        <v>2238</v>
      </c>
      <c r="C912" s="140" t="s">
        <v>2239</v>
      </c>
      <c r="D912" s="181">
        <v>0.02</v>
      </c>
      <c r="E912" s="140" t="s">
        <v>2240</v>
      </c>
      <c r="F912" s="170">
        <v>3</v>
      </c>
      <c r="G912" s="140" t="s">
        <v>2240</v>
      </c>
      <c r="H912" s="172" t="s">
        <v>1158</v>
      </c>
      <c r="I912" s="140" t="s">
        <v>2241</v>
      </c>
      <c r="J912" s="172" t="s">
        <v>1158</v>
      </c>
      <c r="K912" s="140" t="s">
        <v>2242</v>
      </c>
      <c r="L912" s="172" t="s">
        <v>1158</v>
      </c>
      <c r="M912" s="140" t="s">
        <v>2243</v>
      </c>
      <c r="N912" s="172" t="s">
        <v>1158</v>
      </c>
    </row>
    <row r="913" spans="1:14" x14ac:dyDescent="0.75">
      <c r="A913" s="137" t="s">
        <v>2244</v>
      </c>
      <c r="B913" s="154" t="s">
        <v>2245</v>
      </c>
      <c r="C913" s="137" t="s">
        <v>2246</v>
      </c>
      <c r="D913" s="180">
        <v>0.04</v>
      </c>
      <c r="E913" s="137" t="s">
        <v>2247</v>
      </c>
      <c r="F913" s="168">
        <v>11</v>
      </c>
      <c r="G913" s="137" t="s">
        <v>2247</v>
      </c>
      <c r="H913" s="168">
        <v>3</v>
      </c>
      <c r="I913" s="137" t="s">
        <v>2248</v>
      </c>
      <c r="J913" s="168">
        <v>3</v>
      </c>
      <c r="K913" s="137" t="s">
        <v>2008</v>
      </c>
      <c r="L913" s="173" t="s">
        <v>1158</v>
      </c>
      <c r="M913" s="137" t="s">
        <v>2249</v>
      </c>
      <c r="N913" s="173" t="s">
        <v>1158</v>
      </c>
    </row>
    <row r="914" spans="1:14" x14ac:dyDescent="0.75">
      <c r="A914" s="140" t="s">
        <v>2250</v>
      </c>
      <c r="B914" s="156" t="s">
        <v>2251</v>
      </c>
      <c r="C914" s="160">
        <v>0.3</v>
      </c>
      <c r="D914" s="181">
        <v>0.1</v>
      </c>
      <c r="E914" s="140" t="s">
        <v>2252</v>
      </c>
      <c r="F914" s="170">
        <v>73</v>
      </c>
      <c r="G914" s="140" t="s">
        <v>2252</v>
      </c>
      <c r="H914" s="170">
        <v>20</v>
      </c>
      <c r="I914" s="140" t="s">
        <v>2253</v>
      </c>
      <c r="J914" s="170">
        <v>22</v>
      </c>
      <c r="K914" s="140" t="s">
        <v>2254</v>
      </c>
      <c r="L914" s="170">
        <v>3</v>
      </c>
      <c r="M914" s="140" t="s">
        <v>2255</v>
      </c>
      <c r="N914" s="170">
        <v>3</v>
      </c>
    </row>
    <row r="915" spans="1:14" ht="19.5" x14ac:dyDescent="0.75">
      <c r="A915" s="137" t="s">
        <v>2256</v>
      </c>
      <c r="B915" s="154" t="s">
        <v>2257</v>
      </c>
      <c r="C915" s="148">
        <v>26</v>
      </c>
      <c r="D915" s="154" t="s">
        <v>2258</v>
      </c>
      <c r="E915" s="137" t="s">
        <v>2259</v>
      </c>
      <c r="F915" s="169">
        <v>9910</v>
      </c>
      <c r="G915" s="137" t="s">
        <v>2260</v>
      </c>
      <c r="H915" s="169">
        <v>4920</v>
      </c>
      <c r="I915" s="137" t="s">
        <v>2261</v>
      </c>
      <c r="J915" s="169">
        <v>9320</v>
      </c>
      <c r="K915" s="137" t="s">
        <v>2262</v>
      </c>
      <c r="L915" s="169">
        <v>4460</v>
      </c>
      <c r="M915" s="137" t="s">
        <v>2263</v>
      </c>
      <c r="N915" s="168">
        <v>1360</v>
      </c>
    </row>
    <row r="916" spans="1:14" ht="19.5" x14ac:dyDescent="0.75">
      <c r="A916" s="156" t="s">
        <v>2264</v>
      </c>
      <c r="B916" s="156" t="s">
        <v>2265</v>
      </c>
      <c r="C916" s="151">
        <v>26</v>
      </c>
      <c r="D916" s="156" t="s">
        <v>2266</v>
      </c>
      <c r="E916" s="140" t="s">
        <v>2267</v>
      </c>
      <c r="F916" s="171">
        <v>9050</v>
      </c>
      <c r="G916" s="140" t="s">
        <v>2268</v>
      </c>
      <c r="H916" s="171">
        <v>4490</v>
      </c>
      <c r="I916" s="140" t="s">
        <v>1499</v>
      </c>
      <c r="J916" s="171">
        <v>8520</v>
      </c>
      <c r="K916" s="140" t="s">
        <v>2269</v>
      </c>
      <c r="L916" s="171">
        <v>4080</v>
      </c>
      <c r="M916" s="140" t="s">
        <v>2270</v>
      </c>
      <c r="N916" s="170">
        <v>1250</v>
      </c>
    </row>
    <row r="917" spans="1:14" ht="19.5" x14ac:dyDescent="0.75">
      <c r="A917" s="157" t="s">
        <v>2271</v>
      </c>
      <c r="B917" s="157" t="s">
        <v>2272</v>
      </c>
      <c r="C917" s="186">
        <v>26</v>
      </c>
      <c r="D917" s="157" t="s">
        <v>2273</v>
      </c>
      <c r="E917" s="143" t="s">
        <v>2274</v>
      </c>
      <c r="F917" s="187">
        <v>7320</v>
      </c>
      <c r="G917" s="143" t="s">
        <v>2275</v>
      </c>
      <c r="H917" s="187">
        <v>3630</v>
      </c>
      <c r="I917" s="143" t="s">
        <v>964</v>
      </c>
      <c r="J917" s="187">
        <v>6880</v>
      </c>
      <c r="K917" s="143" t="s">
        <v>2183</v>
      </c>
      <c r="L917" s="187">
        <v>3300</v>
      </c>
      <c r="M917" s="143" t="s">
        <v>2276</v>
      </c>
      <c r="N917" s="174">
        <v>1010</v>
      </c>
    </row>
    <row r="918" spans="1:14" x14ac:dyDescent="0.75">
      <c r="A918"/>
      <c r="B918"/>
      <c r="C918"/>
      <c r="D918"/>
      <c r="E918"/>
      <c r="F918"/>
      <c r="G918"/>
      <c r="H918"/>
      <c r="I918"/>
      <c r="J918"/>
      <c r="K918"/>
      <c r="L918"/>
      <c r="M918"/>
      <c r="N918"/>
    </row>
    <row r="919" spans="1:14" x14ac:dyDescent="0.75">
      <c r="A919" s="201"/>
      <c r="B919" s="202" t="s">
        <v>2277</v>
      </c>
      <c r="C919" s="202" t="s">
        <v>2278</v>
      </c>
      <c r="D919" s="203" t="s">
        <v>2279</v>
      </c>
      <c r="E919"/>
      <c r="F919"/>
      <c r="G919"/>
      <c r="H919"/>
      <c r="I919"/>
      <c r="J919"/>
      <c r="K919"/>
      <c r="L919"/>
      <c r="M919"/>
      <c r="N919"/>
    </row>
    <row r="920" spans="1:14" x14ac:dyDescent="0.75">
      <c r="A920" t="s">
        <v>2280</v>
      </c>
      <c r="B920" s="204">
        <v>1</v>
      </c>
      <c r="C920" s="204">
        <v>1</v>
      </c>
      <c r="D920" t="s">
        <v>2281</v>
      </c>
      <c r="E920"/>
      <c r="F920"/>
      <c r="G920"/>
      <c r="H920"/>
      <c r="I920"/>
      <c r="J920"/>
      <c r="K920"/>
      <c r="L920"/>
      <c r="M920"/>
      <c r="N920"/>
    </row>
    <row r="921" spans="1:14" x14ac:dyDescent="0.75">
      <c r="A921" t="s">
        <v>2282</v>
      </c>
      <c r="B921" s="204">
        <v>16.2</v>
      </c>
      <c r="C921" s="204">
        <v>5</v>
      </c>
      <c r="D921" t="s">
        <v>2283</v>
      </c>
      <c r="E921"/>
      <c r="F921"/>
      <c r="G921"/>
      <c r="H921"/>
      <c r="I921"/>
      <c r="J921"/>
      <c r="K921"/>
      <c r="L921"/>
      <c r="M921"/>
      <c r="N921"/>
    </row>
    <row r="922" spans="1:14" x14ac:dyDescent="0.75">
      <c r="A922" t="s">
        <v>508</v>
      </c>
      <c r="B922" s="204">
        <v>5.6</v>
      </c>
      <c r="C922" s="204">
        <v>1.8</v>
      </c>
      <c r="D922" t="s">
        <v>2284</v>
      </c>
      <c r="E922"/>
      <c r="F922"/>
      <c r="G922"/>
      <c r="H922"/>
      <c r="I922"/>
      <c r="J922"/>
      <c r="K922"/>
      <c r="L922"/>
      <c r="M922"/>
      <c r="N922"/>
    </row>
    <row r="923" spans="1:14" x14ac:dyDescent="0.75">
      <c r="A923" t="s">
        <v>2285</v>
      </c>
      <c r="B923" s="204">
        <v>-2.4</v>
      </c>
      <c r="C923" s="204">
        <v>-8.1999999999999993</v>
      </c>
      <c r="D923" t="s">
        <v>2286</v>
      </c>
      <c r="E923"/>
      <c r="F923"/>
      <c r="G923"/>
      <c r="H923"/>
      <c r="I923"/>
      <c r="J923"/>
      <c r="K923"/>
      <c r="L923"/>
      <c r="M923"/>
      <c r="N923"/>
    </row>
    <row r="924" spans="1:14" x14ac:dyDescent="0.75">
      <c r="A924" t="s">
        <v>2287</v>
      </c>
      <c r="B924" s="204">
        <v>0</v>
      </c>
      <c r="C924" s="204">
        <v>0</v>
      </c>
      <c r="D924" t="s">
        <v>2288</v>
      </c>
      <c r="E924"/>
      <c r="F924"/>
      <c r="G924"/>
      <c r="H924"/>
      <c r="I924"/>
      <c r="J924"/>
      <c r="K924"/>
      <c r="L924"/>
      <c r="M924"/>
      <c r="N924"/>
    </row>
    <row r="925" spans="1:14" x14ac:dyDescent="0.75">
      <c r="A925" t="s">
        <v>2289</v>
      </c>
      <c r="B925" s="204">
        <v>0</v>
      </c>
      <c r="C925" s="204">
        <v>0</v>
      </c>
      <c r="D925" t="s">
        <v>2288</v>
      </c>
      <c r="E925"/>
      <c r="F925"/>
      <c r="G925"/>
      <c r="H925"/>
      <c r="I925"/>
      <c r="J925"/>
      <c r="K925"/>
      <c r="L925"/>
      <c r="M925"/>
      <c r="N925"/>
    </row>
    <row r="926" spans="1:14" x14ac:dyDescent="0.75">
      <c r="A926" t="s">
        <v>2290</v>
      </c>
      <c r="B926" s="204">
        <v>0</v>
      </c>
      <c r="C926" s="204">
        <v>0</v>
      </c>
      <c r="D926" t="s">
        <v>2291</v>
      </c>
      <c r="E926"/>
      <c r="F926"/>
      <c r="G926"/>
      <c r="H926"/>
      <c r="I926"/>
      <c r="J926"/>
      <c r="K926"/>
      <c r="L926"/>
      <c r="M926"/>
      <c r="N926"/>
    </row>
    <row r="927" spans="1:14" x14ac:dyDescent="0.75">
      <c r="A927" t="s">
        <v>2292</v>
      </c>
      <c r="B927" s="204">
        <v>1200</v>
      </c>
      <c r="C927" s="204">
        <v>345</v>
      </c>
      <c r="D927" t="s">
        <v>2293</v>
      </c>
      <c r="E927"/>
      <c r="F927"/>
      <c r="G927"/>
      <c r="H927"/>
      <c r="I927"/>
      <c r="J927"/>
      <c r="K927"/>
      <c r="L927"/>
      <c r="M927"/>
      <c r="N927"/>
    </row>
    <row r="928" spans="1:14" x14ac:dyDescent="0.75">
      <c r="A928" t="s">
        <v>2294</v>
      </c>
      <c r="B928" s="204">
        <v>-160</v>
      </c>
      <c r="C928" s="204">
        <v>-46</v>
      </c>
      <c r="D928" t="s">
        <v>2295</v>
      </c>
      <c r="E928"/>
      <c r="F928"/>
      <c r="G928"/>
      <c r="H928"/>
      <c r="I928"/>
      <c r="J928"/>
      <c r="K928"/>
      <c r="L928"/>
      <c r="M928"/>
      <c r="N928"/>
    </row>
    <row r="929" spans="1:14" x14ac:dyDescent="0.75">
      <c r="A929" t="s">
        <v>2296</v>
      </c>
      <c r="B929" s="204">
        <v>84</v>
      </c>
      <c r="C929" s="204">
        <v>28</v>
      </c>
      <c r="D929" t="s">
        <v>2297</v>
      </c>
      <c r="E929"/>
      <c r="F929"/>
      <c r="G929"/>
      <c r="H929"/>
      <c r="I929"/>
      <c r="J929"/>
      <c r="K929"/>
      <c r="L929"/>
      <c r="M929"/>
      <c r="N929"/>
    </row>
    <row r="930" spans="1:14" x14ac:dyDescent="0.75">
      <c r="A930" t="s">
        <v>2298</v>
      </c>
      <c r="B930" s="204">
        <v>264</v>
      </c>
      <c r="C930" s="204">
        <v>265</v>
      </c>
      <c r="D930" t="s">
        <v>2299</v>
      </c>
      <c r="E930"/>
      <c r="F930"/>
      <c r="G930"/>
      <c r="H930"/>
      <c r="I930"/>
      <c r="J930"/>
      <c r="K930"/>
      <c r="L930"/>
      <c r="M930"/>
      <c r="N930"/>
    </row>
    <row r="931" spans="1:14" x14ac:dyDescent="0.75">
      <c r="A931" t="s">
        <v>2300</v>
      </c>
      <c r="B931" s="204">
        <v>1</v>
      </c>
      <c r="C931" s="204">
        <v>1</v>
      </c>
      <c r="D931" t="s">
        <v>2301</v>
      </c>
      <c r="E931"/>
      <c r="F931"/>
      <c r="G931"/>
      <c r="H931"/>
      <c r="I931"/>
      <c r="J931"/>
      <c r="K931"/>
      <c r="L931"/>
      <c r="M931"/>
      <c r="N931"/>
    </row>
    <row r="932" spans="1:14" x14ac:dyDescent="0.75">
      <c r="A932"/>
      <c r="B932"/>
      <c r="C932"/>
      <c r="D932" t="s">
        <v>2302</v>
      </c>
      <c r="E932"/>
      <c r="F932"/>
      <c r="G932"/>
      <c r="H932"/>
      <c r="I932"/>
      <c r="J932"/>
      <c r="K932"/>
      <c r="L932"/>
      <c r="M932"/>
      <c r="N932"/>
    </row>
    <row r="933" spans="1:14" x14ac:dyDescent="0.75">
      <c r="A933"/>
      <c r="B933"/>
      <c r="C933"/>
      <c r="D933" t="s">
        <v>2303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disablePrompts="1" count="1">
    <dataValidation allowBlank="1" showInputMessage="1" showErrorMessage="1" sqref="A560:G587 H588:IV595" xr:uid="{00000000-0002-0000-07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27"/>
  <sheetViews>
    <sheetView topLeftCell="A157" zoomScale="85" zoomScaleNormal="85" zoomScalePageLayoutView="85" workbookViewId="0">
      <selection activeCell="D180" sqref="D180"/>
    </sheetView>
  </sheetViews>
  <sheetFormatPr defaultColWidth="9.1328125" defaultRowHeight="14.75" x14ac:dyDescent="0.75"/>
  <cols>
    <col min="1" max="1" width="79.7265625" style="8" customWidth="1"/>
    <col min="2" max="2" width="12.7265625" style="8" customWidth="1"/>
    <col min="3" max="3" width="17.40625" style="8" customWidth="1"/>
    <col min="4" max="4" width="22" style="8" customWidth="1"/>
    <col min="5" max="5" width="19.40625" style="8" customWidth="1"/>
    <col min="6" max="6" width="14.40625" style="8" customWidth="1"/>
    <col min="7" max="7" width="26.1328125" style="8" customWidth="1"/>
    <col min="8" max="8" width="26.7265625" style="8" customWidth="1"/>
    <col min="9" max="9" width="17.86328125" style="8" customWidth="1"/>
    <col min="10" max="14" width="9.1328125" style="8"/>
    <col min="15" max="15" width="25.86328125" style="8" customWidth="1"/>
    <col min="16" max="16" width="12.40625" style="8" customWidth="1"/>
    <col min="17" max="17" width="19.86328125" style="8" customWidth="1"/>
    <col min="18" max="19" width="12.40625" style="8" customWidth="1"/>
    <col min="20" max="21" width="16.26953125" style="8" customWidth="1"/>
    <col min="22" max="22" width="10.86328125" style="8" customWidth="1"/>
    <col min="23" max="16384" width="9.1328125" style="8"/>
  </cols>
  <sheetData>
    <row r="1" spans="1:5" x14ac:dyDescent="0.75">
      <c r="A1" s="507" t="s">
        <v>11</v>
      </c>
      <c r="B1" s="507"/>
      <c r="C1" s="507"/>
      <c r="D1" s="507"/>
      <c r="E1" s="507"/>
    </row>
    <row r="2" spans="1:5" x14ac:dyDescent="0.75">
      <c r="A2" s="508" t="s">
        <v>160</v>
      </c>
      <c r="B2" s="508"/>
      <c r="C2" s="508"/>
      <c r="D2" s="508"/>
      <c r="E2" s="508"/>
    </row>
    <row r="19" spans="1:5" x14ac:dyDescent="0.75">
      <c r="A19" s="8" t="s">
        <v>161</v>
      </c>
    </row>
    <row r="20" spans="1:5" x14ac:dyDescent="0.75">
      <c r="A20" s="8">
        <v>155400</v>
      </c>
      <c r="B20" s="8" t="s">
        <v>162</v>
      </c>
    </row>
    <row r="21" spans="1:5" x14ac:dyDescent="0.75">
      <c r="A21" s="508" t="s">
        <v>163</v>
      </c>
      <c r="B21" s="508"/>
      <c r="C21" s="508"/>
      <c r="D21" s="508"/>
      <c r="E21" s="508"/>
    </row>
    <row r="38" spans="1:5" x14ac:dyDescent="0.75">
      <c r="A38" s="8" t="s">
        <v>161</v>
      </c>
    </row>
    <row r="39" spans="1:5" x14ac:dyDescent="0.75">
      <c r="A39" s="8">
        <v>100800</v>
      </c>
      <c r="B39" s="8" t="s">
        <v>162</v>
      </c>
    </row>
    <row r="40" spans="1:5" x14ac:dyDescent="0.75">
      <c r="A40" s="508" t="s">
        <v>164</v>
      </c>
      <c r="B40" s="508"/>
      <c r="C40" s="508"/>
      <c r="D40" s="508"/>
      <c r="E40" s="508"/>
    </row>
    <row r="57" spans="1:5" ht="15.5" thickBot="1" x14ac:dyDescent="0.9">
      <c r="A57" s="8" t="s">
        <v>161</v>
      </c>
    </row>
    <row r="58" spans="1:5" ht="15.5" thickBot="1" x14ac:dyDescent="0.9">
      <c r="A58" s="10">
        <v>194000</v>
      </c>
      <c r="B58" s="8" t="s">
        <v>165</v>
      </c>
    </row>
    <row r="60" spans="1:5" x14ac:dyDescent="0.75">
      <c r="A60" s="507" t="s">
        <v>166</v>
      </c>
      <c r="B60" s="507"/>
      <c r="C60" s="507"/>
      <c r="D60" s="507"/>
      <c r="E60" s="507"/>
    </row>
    <row r="85" spans="1:37" s="11" customFormat="1" x14ac:dyDescent="0.75">
      <c r="A85" s="8" t="s">
        <v>379</v>
      </c>
      <c r="B85" s="8">
        <v>55.1</v>
      </c>
      <c r="C85" s="8" t="s">
        <v>380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75">
      <c r="A86" s="8" t="s">
        <v>381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5" thickBot="1" x14ac:dyDescent="0.9"/>
    <row r="88" spans="1:37" ht="15.5" thickBot="1" x14ac:dyDescent="0.9">
      <c r="A88" s="12" t="s">
        <v>382</v>
      </c>
      <c r="B88" s="13">
        <f>(B86-B85)/B85</f>
        <v>1.0254083484573502</v>
      </c>
    </row>
    <row r="89" spans="1:37" x14ac:dyDescent="0.75">
      <c r="A89" s="507" t="s">
        <v>167</v>
      </c>
      <c r="B89" s="507"/>
      <c r="C89" s="507"/>
      <c r="D89" s="507"/>
      <c r="E89" s="507"/>
    </row>
    <row r="90" spans="1:37" x14ac:dyDescent="0.75">
      <c r="A90" s="8">
        <v>6.6290250000000004</v>
      </c>
      <c r="B90" s="8" t="s">
        <v>385</v>
      </c>
      <c r="E90" s="8" t="s">
        <v>390</v>
      </c>
    </row>
    <row r="91" spans="1:37" x14ac:dyDescent="0.75">
      <c r="A91" s="8">
        <f>1/A90</f>
        <v>0.15085174667466181</v>
      </c>
      <c r="B91" s="8" t="s">
        <v>386</v>
      </c>
      <c r="E91" s="8" t="s">
        <v>172</v>
      </c>
    </row>
    <row r="92" spans="1:37" x14ac:dyDescent="0.75">
      <c r="A92" s="14">
        <v>0.5</v>
      </c>
      <c r="B92" s="8" t="s">
        <v>387</v>
      </c>
      <c r="E92" s="8" t="s">
        <v>391</v>
      </c>
    </row>
    <row r="93" spans="1:37" x14ac:dyDescent="0.75">
      <c r="A93" s="8">
        <f>A92*A91</f>
        <v>7.5425873337330904E-2</v>
      </c>
      <c r="B93" s="8" t="s">
        <v>388</v>
      </c>
      <c r="E93" s="8" t="s">
        <v>172</v>
      </c>
    </row>
    <row r="94" spans="1:37" x14ac:dyDescent="0.75">
      <c r="A94" s="8">
        <f>1/A93</f>
        <v>13.258050000000001</v>
      </c>
      <c r="B94" s="8" t="s">
        <v>389</v>
      </c>
      <c r="E94" s="8" t="s">
        <v>172</v>
      </c>
      <c r="J94" s="14"/>
    </row>
    <row r="95" spans="1:37" ht="15.5" thickBot="1" x14ac:dyDescent="0.9">
      <c r="A95" s="8">
        <v>8.0274920000000005</v>
      </c>
      <c r="B95" s="8" t="s">
        <v>383</v>
      </c>
      <c r="E95" s="8" t="s">
        <v>392</v>
      </c>
      <c r="J95" s="14"/>
    </row>
    <row r="96" spans="1:37" ht="15.5" thickBot="1" x14ac:dyDescent="0.9">
      <c r="A96" s="15">
        <f>(A94-A95)/A95</f>
        <v>0.65158059329115492</v>
      </c>
      <c r="B96" s="8" t="s">
        <v>384</v>
      </c>
      <c r="C96" s="16"/>
      <c r="E96" s="8" t="s">
        <v>172</v>
      </c>
    </row>
    <row r="98" spans="1:5" x14ac:dyDescent="0.75">
      <c r="A98" s="507" t="s">
        <v>168</v>
      </c>
      <c r="B98" s="507"/>
      <c r="C98" s="507"/>
      <c r="D98" s="507"/>
      <c r="E98" s="507"/>
    </row>
    <row r="99" spans="1:5" x14ac:dyDescent="0.75">
      <c r="A99" s="16">
        <v>0.3</v>
      </c>
      <c r="B99" s="14" t="s">
        <v>394</v>
      </c>
    </row>
    <row r="100" spans="1:5" x14ac:dyDescent="0.75">
      <c r="A100" s="8">
        <v>63.5</v>
      </c>
      <c r="B100" s="8" t="s">
        <v>395</v>
      </c>
    </row>
    <row r="101" spans="1:5" x14ac:dyDescent="0.75">
      <c r="A101" s="8">
        <f>1/A100</f>
        <v>1.5748031496062992E-2</v>
      </c>
      <c r="B101" s="8" t="s">
        <v>393</v>
      </c>
    </row>
    <row r="102" spans="1:5" x14ac:dyDescent="0.75">
      <c r="A102" s="17">
        <f>A101*(1-A99)</f>
        <v>1.1023622047244094E-2</v>
      </c>
      <c r="B102" s="8" t="s">
        <v>396</v>
      </c>
    </row>
    <row r="103" spans="1:5" x14ac:dyDescent="0.75">
      <c r="A103" s="17">
        <f>1/A102</f>
        <v>90.714285714285722</v>
      </c>
      <c r="B103" s="8" t="s">
        <v>400</v>
      </c>
    </row>
    <row r="104" spans="1:5" x14ac:dyDescent="0.75">
      <c r="A104" s="16">
        <v>0.35</v>
      </c>
      <c r="B104" s="8" t="s">
        <v>397</v>
      </c>
    </row>
    <row r="105" spans="1:5" x14ac:dyDescent="0.75">
      <c r="A105" s="8">
        <f>A102*(1-A104)</f>
        <v>7.1653543307086615E-3</v>
      </c>
      <c r="B105" s="8" t="s">
        <v>398</v>
      </c>
    </row>
    <row r="106" spans="1:5" ht="15.5" thickBot="1" x14ac:dyDescent="0.9">
      <c r="A106" s="8">
        <f>1/A105</f>
        <v>139.56043956043956</v>
      </c>
      <c r="B106" s="8" t="s">
        <v>399</v>
      </c>
    </row>
    <row r="107" spans="1:5" ht="15.5" thickBot="1" x14ac:dyDescent="0.9">
      <c r="A107" s="18">
        <f>(A106-A103)/A103</f>
        <v>0.53846153846153832</v>
      </c>
      <c r="B107" s="8" t="s">
        <v>401</v>
      </c>
    </row>
    <row r="108" spans="1:5" x14ac:dyDescent="0.75">
      <c r="A108" s="19"/>
    </row>
    <row r="109" spans="1:5" x14ac:dyDescent="0.75">
      <c r="A109" s="507" t="s">
        <v>170</v>
      </c>
      <c r="B109" s="507"/>
      <c r="C109" s="507"/>
      <c r="D109" s="507"/>
      <c r="E109" s="507"/>
    </row>
    <row r="110" spans="1:5" ht="15.5" thickBot="1" x14ac:dyDescent="0.9"/>
    <row r="111" spans="1:5" ht="15.5" thickBot="1" x14ac:dyDescent="0.9">
      <c r="A111" s="18">
        <f>A122</f>
        <v>0.20481927710843381</v>
      </c>
      <c r="B111" s="8" t="s">
        <v>403</v>
      </c>
    </row>
    <row r="113" spans="1:12" x14ac:dyDescent="0.75">
      <c r="A113" s="507" t="s">
        <v>169</v>
      </c>
      <c r="B113" s="507"/>
      <c r="C113" s="507"/>
      <c r="D113" s="507"/>
      <c r="E113" s="507"/>
    </row>
    <row r="114" spans="1:12" x14ac:dyDescent="0.75">
      <c r="A114" s="16">
        <v>0.2</v>
      </c>
      <c r="B114" s="14" t="s">
        <v>394</v>
      </c>
    </row>
    <row r="115" spans="1:12" x14ac:dyDescent="0.75">
      <c r="A115" s="8">
        <v>1.95</v>
      </c>
      <c r="B115" s="8" t="s">
        <v>402</v>
      </c>
    </row>
    <row r="116" spans="1:12" x14ac:dyDescent="0.75">
      <c r="A116" s="8">
        <f>1/A115</f>
        <v>0.51282051282051289</v>
      </c>
      <c r="B116" s="8" t="s">
        <v>393</v>
      </c>
    </row>
    <row r="117" spans="1:12" x14ac:dyDescent="0.75">
      <c r="A117" s="17">
        <f>A116*(1-A114)</f>
        <v>0.41025641025641035</v>
      </c>
      <c r="B117" s="8" t="s">
        <v>396</v>
      </c>
    </row>
    <row r="118" spans="1:12" x14ac:dyDescent="0.75">
      <c r="A118" s="17">
        <f>1/A117</f>
        <v>2.4374999999999996</v>
      </c>
      <c r="B118" s="8" t="s">
        <v>400</v>
      </c>
    </row>
    <row r="119" spans="1:12" x14ac:dyDescent="0.75">
      <c r="A119" s="16">
        <v>0.17</v>
      </c>
      <c r="B119" s="8" t="s">
        <v>397</v>
      </c>
    </row>
    <row r="120" spans="1:12" x14ac:dyDescent="0.75">
      <c r="A120" s="8">
        <f>A117*(1-A119)</f>
        <v>0.34051282051282056</v>
      </c>
      <c r="B120" s="8" t="s">
        <v>398</v>
      </c>
    </row>
    <row r="121" spans="1:12" ht="15.5" thickBot="1" x14ac:dyDescent="0.9">
      <c r="A121" s="8">
        <f>1/A120</f>
        <v>2.9367469879518069</v>
      </c>
      <c r="B121" s="8" t="s">
        <v>399</v>
      </c>
    </row>
    <row r="122" spans="1:12" ht="15.5" thickBot="1" x14ac:dyDescent="0.9">
      <c r="A122" s="18">
        <f>(A121-A118)/A118</f>
        <v>0.20481927710843381</v>
      </c>
      <c r="B122" s="8" t="s">
        <v>401</v>
      </c>
    </row>
    <row r="124" spans="1:12" x14ac:dyDescent="0.75">
      <c r="A124" s="507" t="s">
        <v>404</v>
      </c>
      <c r="B124" s="507"/>
      <c r="C124" s="507"/>
      <c r="D124" s="507"/>
      <c r="E124" s="507"/>
      <c r="J124" s="20"/>
    </row>
    <row r="125" spans="1:12" x14ac:dyDescent="0.75">
      <c r="A125" s="21">
        <v>4.4824543659231753E-4</v>
      </c>
      <c r="B125" s="8" t="s">
        <v>406</v>
      </c>
      <c r="K125" s="14"/>
      <c r="L125" s="14"/>
    </row>
    <row r="126" spans="1:12" x14ac:dyDescent="0.75">
      <c r="A126" s="8">
        <v>1.27</v>
      </c>
      <c r="B126" s="22" t="s">
        <v>410</v>
      </c>
      <c r="F126" s="23"/>
      <c r="J126" s="4"/>
      <c r="K126" s="21"/>
      <c r="L126" s="21"/>
    </row>
    <row r="127" spans="1:12" x14ac:dyDescent="0.75">
      <c r="A127" s="8">
        <f>(1/CONVERT(A125/A126,"mi","km")*0.00105505585)</f>
        <v>1.857438352962903</v>
      </c>
      <c r="B127" s="22" t="s">
        <v>407</v>
      </c>
      <c r="J127" s="24"/>
      <c r="K127" s="21"/>
      <c r="L127" s="21"/>
    </row>
    <row r="128" spans="1:12" x14ac:dyDescent="0.75">
      <c r="A128" s="8">
        <f>1/A127</f>
        <v>0.53837587578874124</v>
      </c>
      <c r="B128" s="22" t="s">
        <v>408</v>
      </c>
      <c r="F128" s="23"/>
      <c r="K128" s="16"/>
      <c r="L128" s="14"/>
    </row>
    <row r="129" spans="1:12" x14ac:dyDescent="0.75">
      <c r="A129" s="8">
        <v>1.07</v>
      </c>
      <c r="B129" s="8" t="s">
        <v>405</v>
      </c>
      <c r="F129" s="23"/>
      <c r="K129" s="16"/>
      <c r="L129" s="14"/>
    </row>
    <row r="130" spans="1:12" ht="15.5" thickBot="1" x14ac:dyDescent="0.9">
      <c r="A130" s="8">
        <f>1/A129</f>
        <v>0.93457943925233644</v>
      </c>
      <c r="B130" s="8" t="s">
        <v>409</v>
      </c>
      <c r="F130" s="23"/>
      <c r="K130" s="14"/>
      <c r="L130" s="14"/>
    </row>
    <row r="131" spans="1:12" ht="15.5" thickBot="1" x14ac:dyDescent="0.9">
      <c r="A131" s="18">
        <f>(A130-A128)/A128</f>
        <v>0.73592369435785332</v>
      </c>
      <c r="B131" s="8" t="s">
        <v>401</v>
      </c>
      <c r="F131" s="23"/>
    </row>
    <row r="133" spans="1:12" x14ac:dyDescent="0.75">
      <c r="A133" s="20"/>
      <c r="B133" s="14"/>
      <c r="C133" s="14"/>
    </row>
    <row r="134" spans="1:12" x14ac:dyDescent="0.75">
      <c r="A134" s="507" t="s">
        <v>105</v>
      </c>
      <c r="B134" s="507"/>
      <c r="C134" s="507"/>
      <c r="D134" s="507"/>
      <c r="E134" s="507"/>
    </row>
    <row r="135" spans="1:12" x14ac:dyDescent="0.75">
      <c r="A135" s="25" t="s">
        <v>420</v>
      </c>
      <c r="B135" s="26"/>
      <c r="C135" s="26"/>
      <c r="D135" s="26"/>
      <c r="E135" s="26"/>
      <c r="F135" s="26"/>
      <c r="G135" s="26"/>
    </row>
    <row r="136" spans="1:12" x14ac:dyDescent="0.75">
      <c r="A136" s="27"/>
      <c r="B136" s="510" t="s">
        <v>421</v>
      </c>
      <c r="C136" s="511"/>
      <c r="D136" s="511"/>
      <c r="E136" s="512"/>
      <c r="F136" s="26"/>
      <c r="G136" s="26"/>
    </row>
    <row r="137" spans="1:12" x14ac:dyDescent="0.75">
      <c r="A137" s="28"/>
      <c r="B137" s="510" t="s">
        <v>422</v>
      </c>
      <c r="C137" s="512"/>
      <c r="D137" s="510" t="s">
        <v>423</v>
      </c>
      <c r="E137" s="512"/>
      <c r="F137" s="26"/>
      <c r="G137" s="26"/>
    </row>
    <row r="138" spans="1:12" x14ac:dyDescent="0.75">
      <c r="A138" s="29" t="s">
        <v>424</v>
      </c>
      <c r="B138" s="30" t="s">
        <v>425</v>
      </c>
      <c r="C138" s="30" t="s">
        <v>426</v>
      </c>
      <c r="D138" s="30" t="s">
        <v>425</v>
      </c>
      <c r="E138" s="30" t="s">
        <v>426</v>
      </c>
      <c r="F138" s="26"/>
      <c r="G138" s="31" t="s">
        <v>427</v>
      </c>
    </row>
    <row r="139" spans="1:12" x14ac:dyDescent="0.75">
      <c r="A139" s="32" t="s">
        <v>428</v>
      </c>
      <c r="B139" s="33">
        <v>95</v>
      </c>
      <c r="C139" s="34">
        <v>95</v>
      </c>
      <c r="D139" s="33">
        <v>50</v>
      </c>
      <c r="E139" s="34">
        <v>50</v>
      </c>
      <c r="F139" s="31" t="s">
        <v>130</v>
      </c>
      <c r="G139" s="26">
        <f>(C139-E139)/C139</f>
        <v>0.47368421052631576</v>
      </c>
    </row>
    <row r="140" spans="1:12" x14ac:dyDescent="0.75">
      <c r="A140" s="35" t="s">
        <v>429</v>
      </c>
      <c r="B140" s="36">
        <v>100</v>
      </c>
      <c r="C140" s="37">
        <v>100</v>
      </c>
      <c r="D140" s="36">
        <v>70</v>
      </c>
      <c r="E140" s="37">
        <v>70</v>
      </c>
      <c r="F140" s="31" t="s">
        <v>130</v>
      </c>
      <c r="G140" s="26">
        <f t="shared" ref="G140:G156" si="0">(C140-E140)/C140</f>
        <v>0.3</v>
      </c>
    </row>
    <row r="141" spans="1:12" x14ac:dyDescent="0.75">
      <c r="A141" s="35" t="s">
        <v>430</v>
      </c>
      <c r="B141" s="36">
        <v>95</v>
      </c>
      <c r="C141" s="37">
        <v>95</v>
      </c>
      <c r="D141" s="36">
        <v>50</v>
      </c>
      <c r="E141" s="37">
        <v>50</v>
      </c>
      <c r="F141" s="31" t="s">
        <v>130</v>
      </c>
      <c r="G141" s="26">
        <f t="shared" si="0"/>
        <v>0.47368421052631576</v>
      </c>
    </row>
    <row r="142" spans="1:12" x14ac:dyDescent="0.75">
      <c r="A142" s="35" t="s">
        <v>431</v>
      </c>
      <c r="B142" s="36">
        <v>105</v>
      </c>
      <c r="C142" s="37">
        <v>105</v>
      </c>
      <c r="D142" s="36">
        <v>110</v>
      </c>
      <c r="E142" s="37">
        <v>110</v>
      </c>
      <c r="F142" s="38" t="s">
        <v>447</v>
      </c>
      <c r="G142" s="26">
        <f t="shared" si="0"/>
        <v>-4.7619047619047616E-2</v>
      </c>
    </row>
    <row r="143" spans="1:12" x14ac:dyDescent="0.75">
      <c r="A143" s="35" t="s">
        <v>432</v>
      </c>
      <c r="B143" s="36">
        <v>80</v>
      </c>
      <c r="C143" s="37">
        <v>80</v>
      </c>
      <c r="D143" s="36">
        <v>35</v>
      </c>
      <c r="E143" s="37">
        <v>35</v>
      </c>
      <c r="F143" s="31" t="s">
        <v>130</v>
      </c>
      <c r="G143" s="26">
        <f t="shared" si="0"/>
        <v>0.5625</v>
      </c>
    </row>
    <row r="144" spans="1:12" x14ac:dyDescent="0.75">
      <c r="A144" s="35" t="s">
        <v>433</v>
      </c>
      <c r="B144" s="36">
        <v>70</v>
      </c>
      <c r="C144" s="37">
        <v>70</v>
      </c>
      <c r="D144" s="36">
        <v>50</v>
      </c>
      <c r="E144" s="37">
        <v>50</v>
      </c>
      <c r="F144" s="31" t="s">
        <v>130</v>
      </c>
      <c r="G144" s="26">
        <f t="shared" si="0"/>
        <v>0.2857142857142857</v>
      </c>
    </row>
    <row r="145" spans="1:9" x14ac:dyDescent="0.75">
      <c r="A145" s="35" t="s">
        <v>434</v>
      </c>
      <c r="B145" s="36">
        <v>90</v>
      </c>
      <c r="C145" s="37">
        <v>90</v>
      </c>
      <c r="D145" s="36">
        <v>80</v>
      </c>
      <c r="E145" s="37">
        <v>80</v>
      </c>
      <c r="F145" s="31" t="s">
        <v>435</v>
      </c>
      <c r="G145" s="26">
        <f t="shared" si="0"/>
        <v>0.1111111111111111</v>
      </c>
    </row>
    <row r="146" spans="1:9" x14ac:dyDescent="0.75">
      <c r="A146" s="35" t="s">
        <v>436</v>
      </c>
      <c r="B146" s="36">
        <v>100</v>
      </c>
      <c r="C146" s="37">
        <v>100</v>
      </c>
      <c r="D146" s="36">
        <v>90</v>
      </c>
      <c r="E146" s="37">
        <v>90</v>
      </c>
      <c r="F146" s="31" t="s">
        <v>130</v>
      </c>
      <c r="G146" s="26">
        <f t="shared" si="0"/>
        <v>0.1</v>
      </c>
    </row>
    <row r="147" spans="1:9" x14ac:dyDescent="0.75">
      <c r="A147" s="35" t="s">
        <v>437</v>
      </c>
      <c r="B147" s="36">
        <v>80</v>
      </c>
      <c r="C147" s="37">
        <v>80</v>
      </c>
      <c r="D147" s="36">
        <v>40</v>
      </c>
      <c r="E147" s="37">
        <v>40</v>
      </c>
      <c r="F147" s="31" t="s">
        <v>130</v>
      </c>
      <c r="G147" s="26">
        <f t="shared" si="0"/>
        <v>0.5</v>
      </c>
    </row>
    <row r="148" spans="1:9" x14ac:dyDescent="0.75">
      <c r="A148" s="35" t="s">
        <v>438</v>
      </c>
      <c r="B148" s="36">
        <v>80</v>
      </c>
      <c r="C148" s="37">
        <v>80</v>
      </c>
      <c r="D148" s="36">
        <v>50</v>
      </c>
      <c r="E148" s="37">
        <v>50</v>
      </c>
      <c r="F148" s="31" t="s">
        <v>130</v>
      </c>
      <c r="G148" s="26">
        <f t="shared" si="0"/>
        <v>0.375</v>
      </c>
    </row>
    <row r="149" spans="1:9" x14ac:dyDescent="0.75">
      <c r="A149" s="35" t="s">
        <v>439</v>
      </c>
      <c r="B149" s="36">
        <v>90</v>
      </c>
      <c r="C149" s="37">
        <v>90</v>
      </c>
      <c r="D149" s="36">
        <v>80</v>
      </c>
      <c r="E149" s="37">
        <v>80</v>
      </c>
      <c r="F149" s="31" t="s">
        <v>435</v>
      </c>
      <c r="G149" s="26">
        <f t="shared" si="0"/>
        <v>0.1111111111111111</v>
      </c>
    </row>
    <row r="150" spans="1:9" x14ac:dyDescent="0.75">
      <c r="A150" s="35" t="s">
        <v>440</v>
      </c>
      <c r="B150" s="36">
        <v>95</v>
      </c>
      <c r="C150" s="37">
        <v>95</v>
      </c>
      <c r="D150" s="36">
        <v>90</v>
      </c>
      <c r="E150" s="37">
        <v>90</v>
      </c>
      <c r="F150" s="38" t="s">
        <v>447</v>
      </c>
      <c r="G150" s="26">
        <f t="shared" si="0"/>
        <v>5.2631578947368418E-2</v>
      </c>
    </row>
    <row r="151" spans="1:9" x14ac:dyDescent="0.75">
      <c r="A151" s="35" t="s">
        <v>441</v>
      </c>
      <c r="B151" s="36">
        <v>95</v>
      </c>
      <c r="C151" s="37">
        <v>95</v>
      </c>
      <c r="D151" s="36">
        <v>90</v>
      </c>
      <c r="E151" s="37">
        <v>90</v>
      </c>
      <c r="F151" s="38" t="s">
        <v>447</v>
      </c>
      <c r="G151" s="26">
        <f t="shared" si="0"/>
        <v>5.2631578947368418E-2</v>
      </c>
    </row>
    <row r="152" spans="1:9" x14ac:dyDescent="0.75">
      <c r="A152" s="35" t="s">
        <v>442</v>
      </c>
      <c r="B152" s="36">
        <v>80</v>
      </c>
      <c r="C152" s="37">
        <v>50</v>
      </c>
      <c r="D152" s="36">
        <v>30</v>
      </c>
      <c r="E152" s="37">
        <v>30</v>
      </c>
      <c r="F152" s="31" t="s">
        <v>129</v>
      </c>
      <c r="G152" s="26">
        <f>(C152-E152)/C152</f>
        <v>0.4</v>
      </c>
    </row>
    <row r="153" spans="1:9" x14ac:dyDescent="0.75">
      <c r="A153" s="35" t="s">
        <v>443</v>
      </c>
      <c r="B153" s="36">
        <v>90</v>
      </c>
      <c r="C153" s="37">
        <v>90</v>
      </c>
      <c r="D153" s="36">
        <v>70</v>
      </c>
      <c r="E153" s="37">
        <v>70</v>
      </c>
      <c r="F153" s="31" t="s">
        <v>126</v>
      </c>
      <c r="G153" s="26">
        <f t="shared" si="0"/>
        <v>0.22222222222222221</v>
      </c>
    </row>
    <row r="154" spans="1:9" x14ac:dyDescent="0.75">
      <c r="A154" s="35" t="s">
        <v>444</v>
      </c>
      <c r="B154" s="36">
        <v>95</v>
      </c>
      <c r="C154" s="37">
        <v>90</v>
      </c>
      <c r="D154" s="36">
        <v>80</v>
      </c>
      <c r="E154" s="37">
        <v>80</v>
      </c>
      <c r="F154" s="38" t="s">
        <v>447</v>
      </c>
      <c r="G154" s="26">
        <f t="shared" si="0"/>
        <v>0.1111111111111111</v>
      </c>
      <c r="I154" s="39"/>
    </row>
    <row r="155" spans="1:9" x14ac:dyDescent="0.75">
      <c r="A155" s="35" t="s">
        <v>445</v>
      </c>
      <c r="B155" s="36">
        <v>80</v>
      </c>
      <c r="C155" s="37">
        <v>65</v>
      </c>
      <c r="D155" s="36">
        <v>60</v>
      </c>
      <c r="E155" s="37">
        <v>30</v>
      </c>
      <c r="F155" s="31" t="s">
        <v>127</v>
      </c>
      <c r="G155" s="26">
        <f t="shared" si="0"/>
        <v>0.53846153846153844</v>
      </c>
    </row>
    <row r="156" spans="1:9" x14ac:dyDescent="0.75">
      <c r="A156" s="40" t="s">
        <v>446</v>
      </c>
      <c r="B156" s="41">
        <v>90</v>
      </c>
      <c r="C156" s="42">
        <v>90</v>
      </c>
      <c r="D156" s="41">
        <v>70</v>
      </c>
      <c r="E156" s="42">
        <v>70</v>
      </c>
      <c r="F156" s="31" t="s">
        <v>127</v>
      </c>
      <c r="G156" s="26">
        <f t="shared" si="0"/>
        <v>0.22222222222222221</v>
      </c>
    </row>
    <row r="157" spans="1:9" x14ac:dyDescent="0.75">
      <c r="A157" s="26"/>
      <c r="B157" s="26"/>
      <c r="C157" s="26"/>
      <c r="D157" s="26"/>
      <c r="E157" s="26"/>
      <c r="F157" s="26"/>
      <c r="G157" s="26"/>
    </row>
    <row r="158" spans="1:9" x14ac:dyDescent="0.75">
      <c r="A158" s="26"/>
      <c r="B158" s="26"/>
      <c r="C158" s="26"/>
      <c r="D158" s="26"/>
      <c r="E158" s="26"/>
      <c r="F158" s="26"/>
      <c r="G158" s="26"/>
    </row>
    <row r="159" spans="1:9" x14ac:dyDescent="0.75">
      <c r="A159" s="26" t="s">
        <v>130</v>
      </c>
      <c r="B159" s="26">
        <f>AVERAGEIF(F139:F156,A159,G139:G156)</f>
        <v>0.38382283834586467</v>
      </c>
      <c r="C159" s="26"/>
      <c r="D159" s="26"/>
      <c r="E159" s="26"/>
      <c r="F159" s="26"/>
      <c r="G159" s="26"/>
    </row>
    <row r="160" spans="1:9" x14ac:dyDescent="0.75">
      <c r="A160" s="26" t="s">
        <v>435</v>
      </c>
      <c r="B160" s="26">
        <f>AVERAGEIF(F139:F156,A160,G139:G156)</f>
        <v>0.1111111111111111</v>
      </c>
      <c r="C160" s="26"/>
      <c r="D160" s="26"/>
      <c r="E160" s="26"/>
      <c r="F160" s="26"/>
      <c r="G160" s="26"/>
    </row>
    <row r="161" spans="1:7" x14ac:dyDescent="0.75">
      <c r="A161" s="26" t="s">
        <v>129</v>
      </c>
      <c r="B161" s="26">
        <f>AVERAGEIF(F139:F156,A161,G139:G156)</f>
        <v>0.4</v>
      </c>
      <c r="C161" s="26"/>
      <c r="D161" s="26"/>
      <c r="E161" s="26"/>
      <c r="F161" s="26"/>
      <c r="G161" s="26"/>
    </row>
    <row r="162" spans="1:7" x14ac:dyDescent="0.75">
      <c r="A162" s="26" t="s">
        <v>126</v>
      </c>
      <c r="B162" s="26">
        <f>AVERAGEIF(F139:F156,A162,G139:G156)</f>
        <v>0.22222222222222221</v>
      </c>
      <c r="C162" s="26"/>
      <c r="D162" s="26"/>
      <c r="E162" s="26"/>
      <c r="F162" s="26"/>
      <c r="G162" s="26"/>
    </row>
    <row r="163" spans="1:7" x14ac:dyDescent="0.75">
      <c r="A163" s="26" t="s">
        <v>127</v>
      </c>
      <c r="B163" s="26">
        <f>AVERAGEIF(F139:F156,A163,G139:G156)</f>
        <v>0.38034188034188032</v>
      </c>
      <c r="C163" s="26"/>
      <c r="D163" s="26"/>
      <c r="E163" s="26"/>
      <c r="F163" s="26"/>
      <c r="G163" s="26"/>
    </row>
    <row r="165" spans="1:7" x14ac:dyDescent="0.75">
      <c r="A165" s="507" t="s">
        <v>173</v>
      </c>
      <c r="B165" s="507"/>
      <c r="C165" s="507"/>
      <c r="D165" s="507"/>
      <c r="E165" s="507"/>
    </row>
    <row r="166" spans="1:7" ht="15.5" thickBot="1" x14ac:dyDescent="0.9">
      <c r="A166" s="22" t="s">
        <v>174</v>
      </c>
      <c r="B166" s="16">
        <v>0.4</v>
      </c>
    </row>
    <row r="167" spans="1:7" ht="15.5" thickBot="1" x14ac:dyDescent="0.9">
      <c r="A167" s="8" t="s">
        <v>175</v>
      </c>
      <c r="B167" s="43">
        <f>(1+B166)^(1/(2020-2010))-1</f>
        <v>3.4219694129380196E-2</v>
      </c>
    </row>
    <row r="168" spans="1:7" x14ac:dyDescent="0.75">
      <c r="B168" s="44"/>
    </row>
    <row r="169" spans="1:7" x14ac:dyDescent="0.75">
      <c r="A169" s="507" t="s">
        <v>411</v>
      </c>
      <c r="B169" s="507"/>
    </row>
    <row r="170" spans="1:7" x14ac:dyDescent="0.75">
      <c r="A170" s="22" t="s">
        <v>412</v>
      </c>
      <c r="B170" s="45">
        <v>972.7</v>
      </c>
    </row>
    <row r="171" spans="1:7" ht="15.5" thickBot="1" x14ac:dyDescent="0.9">
      <c r="A171" s="22" t="s">
        <v>413</v>
      </c>
      <c r="B171" s="46">
        <f>400.9+53.5+276.5+255.7+63.5+462.5+B170+975.4+227.6+436.5</f>
        <v>4124.8</v>
      </c>
    </row>
    <row r="172" spans="1:7" ht="15.5" thickBot="1" x14ac:dyDescent="0.9">
      <c r="A172" s="22" t="s">
        <v>414</v>
      </c>
      <c r="B172" s="43">
        <f>B170/B171</f>
        <v>0.23581749418153608</v>
      </c>
    </row>
    <row r="173" spans="1:7" x14ac:dyDescent="0.75">
      <c r="B173" s="44"/>
    </row>
    <row r="174" spans="1:7" x14ac:dyDescent="0.75">
      <c r="A174" s="507" t="s">
        <v>180</v>
      </c>
      <c r="B174" s="507"/>
      <c r="C174" s="507"/>
      <c r="D174" s="507"/>
      <c r="E174" s="507"/>
    </row>
    <row r="175" spans="1:7" ht="15.5" thickBot="1" x14ac:dyDescent="0.9">
      <c r="A175" s="22" t="s">
        <v>419</v>
      </c>
      <c r="B175" s="44">
        <v>0.1246</v>
      </c>
    </row>
    <row r="176" spans="1:7" ht="15.5" thickBot="1" x14ac:dyDescent="0.9">
      <c r="A176" s="22" t="s">
        <v>416</v>
      </c>
      <c r="B176" s="43">
        <f>1-B175</f>
        <v>0.87539999999999996</v>
      </c>
    </row>
    <row r="178" spans="1:5" x14ac:dyDescent="0.75">
      <c r="A178" s="507" t="s">
        <v>176</v>
      </c>
      <c r="B178" s="507"/>
      <c r="C178" s="507"/>
      <c r="D178" s="507"/>
      <c r="E178" s="507"/>
    </row>
    <row r="179" spans="1:5" x14ac:dyDescent="0.75">
      <c r="A179" s="24" t="s">
        <v>3438</v>
      </c>
      <c r="B179" s="8">
        <f>B180*5</f>
        <v>234130</v>
      </c>
    </row>
    <row r="180" spans="1:5" ht="15.5" thickBot="1" x14ac:dyDescent="0.9">
      <c r="A180" s="8" t="s">
        <v>3439</v>
      </c>
      <c r="B180" s="8">
        <v>46826</v>
      </c>
    </row>
    <row r="181" spans="1:5" ht="15.5" thickBot="1" x14ac:dyDescent="0.9">
      <c r="A181" s="8" t="s">
        <v>177</v>
      </c>
      <c r="B181" s="18">
        <f>B179/B180</f>
        <v>5</v>
      </c>
    </row>
    <row r="183" spans="1:5" x14ac:dyDescent="0.75">
      <c r="A183" s="507" t="s">
        <v>178</v>
      </c>
      <c r="B183" s="507"/>
      <c r="C183" s="507"/>
      <c r="D183" s="507"/>
      <c r="E183" s="507"/>
    </row>
    <row r="184" spans="1:5" x14ac:dyDescent="0.75">
      <c r="A184" s="22" t="s">
        <v>2311</v>
      </c>
      <c r="B184" s="205">
        <v>1.2E-2</v>
      </c>
    </row>
    <row r="185" spans="1:5" x14ac:dyDescent="0.75">
      <c r="A185" s="22" t="s">
        <v>2312</v>
      </c>
      <c r="B185" s="205">
        <v>2.4E-2</v>
      </c>
    </row>
    <row r="186" spans="1:5" x14ac:dyDescent="0.75">
      <c r="A186" s="22" t="s">
        <v>2313</v>
      </c>
      <c r="B186" s="8">
        <f>2050-2018+1</f>
        <v>33</v>
      </c>
    </row>
    <row r="187" spans="1:5" x14ac:dyDescent="0.75">
      <c r="A187" s="22" t="s">
        <v>2314</v>
      </c>
      <c r="B187" s="14">
        <f>(1-B184)^B186</f>
        <v>0.67139665221009714</v>
      </c>
    </row>
    <row r="188" spans="1:5" ht="15.5" thickBot="1" x14ac:dyDescent="0.9">
      <c r="A188" s="22" t="s">
        <v>2315</v>
      </c>
      <c r="B188" s="14">
        <f>(1-B185)^B186</f>
        <v>0.44858421050781644</v>
      </c>
    </row>
    <row r="189" spans="1:5" ht="15.5" thickBot="1" x14ac:dyDescent="0.9">
      <c r="A189" s="22" t="s">
        <v>2316</v>
      </c>
      <c r="B189" s="18">
        <f>(B187-B188)/B187</f>
        <v>0.33186409400289502</v>
      </c>
    </row>
    <row r="191" spans="1:5" x14ac:dyDescent="0.75">
      <c r="A191" s="507" t="s">
        <v>190</v>
      </c>
      <c r="B191" s="507"/>
      <c r="C191" s="507"/>
      <c r="D191" s="507"/>
      <c r="E191" s="507"/>
    </row>
    <row r="192" spans="1:5" x14ac:dyDescent="0.75">
      <c r="A192" s="20" t="s">
        <v>182</v>
      </c>
      <c r="B192" s="20" t="s">
        <v>183</v>
      </c>
      <c r="C192" s="20"/>
    </row>
    <row r="193" spans="1:9" x14ac:dyDescent="0.75">
      <c r="A193" s="8" t="s">
        <v>184</v>
      </c>
      <c r="B193" s="21">
        <v>15277777.777777778</v>
      </c>
      <c r="C193" s="8" t="s">
        <v>185</v>
      </c>
    </row>
    <row r="194" spans="1:9" x14ac:dyDescent="0.75">
      <c r="A194" s="8" t="s">
        <v>186</v>
      </c>
      <c r="B194" s="21">
        <f>3.4*10^6</f>
        <v>3400000</v>
      </c>
      <c r="C194" s="47"/>
    </row>
    <row r="195" spans="1:9" x14ac:dyDescent="0.75">
      <c r="A195" s="8" t="s">
        <v>187</v>
      </c>
      <c r="B195" s="8">
        <v>2</v>
      </c>
    </row>
    <row r="196" spans="1:9" ht="15.5" thickBot="1" x14ac:dyDescent="0.9">
      <c r="A196" s="8" t="s">
        <v>188</v>
      </c>
      <c r="B196" s="21">
        <f>B195*B194</f>
        <v>6800000</v>
      </c>
    </row>
    <row r="197" spans="1:9" ht="15.5" thickBot="1" x14ac:dyDescent="0.9">
      <c r="A197" s="8" t="s">
        <v>189</v>
      </c>
      <c r="B197" s="18">
        <f>B196/B193</f>
        <v>0.44509090909090909</v>
      </c>
    </row>
    <row r="199" spans="1:9" x14ac:dyDescent="0.75">
      <c r="A199" s="296" t="s">
        <v>3170</v>
      </c>
    </row>
    <row r="201" spans="1:9" x14ac:dyDescent="0.75">
      <c r="A201" s="298" t="s">
        <v>3191</v>
      </c>
      <c r="B201" s="509" t="s">
        <v>3174</v>
      </c>
      <c r="C201" s="509"/>
      <c r="D201" s="509"/>
      <c r="E201" s="509"/>
      <c r="F201" s="509"/>
      <c r="G201" s="509"/>
      <c r="H201" s="509"/>
      <c r="I201" s="509"/>
    </row>
    <row r="202" spans="1:9" x14ac:dyDescent="0.75">
      <c r="A202" s="203" t="s">
        <v>3175</v>
      </c>
      <c r="B202" s="203" t="s">
        <v>3176</v>
      </c>
      <c r="C202" s="203" t="s">
        <v>3177</v>
      </c>
      <c r="D202" s="203" t="s">
        <v>3178</v>
      </c>
      <c r="E202" s="203" t="s">
        <v>2420</v>
      </c>
      <c r="F202" s="203" t="s">
        <v>90</v>
      </c>
      <c r="G202" s="203" t="s">
        <v>3179</v>
      </c>
      <c r="H202" s="203" t="s">
        <v>3180</v>
      </c>
      <c r="I202" s="203" t="s">
        <v>3181</v>
      </c>
    </row>
    <row r="203" spans="1:9" x14ac:dyDescent="0.75">
      <c r="A203" s="203" t="s">
        <v>3182</v>
      </c>
      <c r="B203" s="211">
        <v>0</v>
      </c>
      <c r="C203" s="211">
        <v>6</v>
      </c>
      <c r="D203" s="211">
        <v>9</v>
      </c>
      <c r="E203" s="211">
        <v>25</v>
      </c>
      <c r="F203" s="211">
        <v>21</v>
      </c>
      <c r="G203" s="211">
        <v>215</v>
      </c>
      <c r="H203" s="211">
        <v>81</v>
      </c>
      <c r="I203" s="211">
        <v>134</v>
      </c>
    </row>
    <row r="204" spans="1:9" x14ac:dyDescent="0.75">
      <c r="A204" s="203" t="s">
        <v>3183</v>
      </c>
      <c r="B204" s="211">
        <v>4</v>
      </c>
      <c r="C204" s="211">
        <v>3</v>
      </c>
      <c r="D204" s="211">
        <v>15</v>
      </c>
      <c r="E204" s="211">
        <v>40</v>
      </c>
      <c r="F204" s="211">
        <v>43</v>
      </c>
      <c r="G204" s="211">
        <v>163</v>
      </c>
      <c r="H204" s="211">
        <v>56</v>
      </c>
      <c r="I204" s="211">
        <v>94</v>
      </c>
    </row>
    <row r="205" spans="1:9" ht="15.5" thickBot="1" x14ac:dyDescent="0.9">
      <c r="A205" s="48" t="s">
        <v>3184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5" thickBot="1" x14ac:dyDescent="0.9">
      <c r="A206" s="211" t="s">
        <v>3185</v>
      </c>
      <c r="B206" s="18">
        <f>SUM(G205:H205)/SUM(G203:H203)</f>
        <v>-0.26013513513513514</v>
      </c>
    </row>
    <row r="207" spans="1:9" ht="15.5" thickBot="1" x14ac:dyDescent="0.9">
      <c r="A207" s="279" t="s">
        <v>3186</v>
      </c>
      <c r="B207" s="18">
        <f>I205/I203</f>
        <v>-0.29850746268656714</v>
      </c>
    </row>
    <row r="209" spans="1:9" x14ac:dyDescent="0.75">
      <c r="A209" s="298" t="s">
        <v>3192</v>
      </c>
      <c r="B209" s="509" t="s">
        <v>3174</v>
      </c>
      <c r="C209" s="509"/>
      <c r="D209" s="509"/>
      <c r="E209" s="509"/>
      <c r="F209" s="509"/>
      <c r="G209" s="509"/>
      <c r="H209" s="509"/>
      <c r="I209" s="509"/>
    </row>
    <row r="210" spans="1:9" x14ac:dyDescent="0.75">
      <c r="A210" s="203" t="s">
        <v>3175</v>
      </c>
      <c r="B210" s="203" t="s">
        <v>3176</v>
      </c>
      <c r="C210" s="203" t="s">
        <v>3177</v>
      </c>
      <c r="D210" s="203" t="s">
        <v>3178</v>
      </c>
      <c r="E210" s="203" t="s">
        <v>2420</v>
      </c>
      <c r="F210" s="203" t="s">
        <v>90</v>
      </c>
      <c r="G210" s="203" t="s">
        <v>3179</v>
      </c>
      <c r="H210" s="203" t="s">
        <v>3180</v>
      </c>
      <c r="I210" s="203" t="s">
        <v>3181</v>
      </c>
    </row>
    <row r="211" spans="1:9" x14ac:dyDescent="0.75">
      <c r="A211" s="203" t="s">
        <v>3182</v>
      </c>
      <c r="B211" s="211">
        <v>0</v>
      </c>
      <c r="C211" s="211">
        <v>17</v>
      </c>
      <c r="D211" s="211">
        <v>18</v>
      </c>
      <c r="E211" s="211">
        <v>22</v>
      </c>
      <c r="F211" s="211">
        <v>12</v>
      </c>
      <c r="G211" s="211">
        <v>73</v>
      </c>
      <c r="H211" s="211">
        <v>21</v>
      </c>
      <c r="I211" s="211">
        <v>21</v>
      </c>
    </row>
    <row r="212" spans="1:9" x14ac:dyDescent="0.75">
      <c r="A212" s="203" t="s">
        <v>3183</v>
      </c>
      <c r="B212" s="211">
        <v>0</v>
      </c>
      <c r="C212" s="211">
        <v>15</v>
      </c>
      <c r="D212" s="211">
        <v>22</v>
      </c>
      <c r="E212" s="211">
        <v>39</v>
      </c>
      <c r="F212" s="211">
        <v>23</v>
      </c>
      <c r="G212" s="211">
        <v>51</v>
      </c>
      <c r="H212" s="211">
        <v>17</v>
      </c>
      <c r="I212" s="211">
        <v>19</v>
      </c>
    </row>
    <row r="213" spans="1:9" ht="15.5" thickBot="1" x14ac:dyDescent="0.9">
      <c r="A213" s="48" t="s">
        <v>3184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5" thickBot="1" x14ac:dyDescent="0.9">
      <c r="A214" s="211" t="s">
        <v>3185</v>
      </c>
      <c r="B214" s="18">
        <f>SUM(G213:H213)/SUM(G211:H211)</f>
        <v>-0.27659574468085107</v>
      </c>
    </row>
    <row r="215" spans="1:9" ht="15.5" thickBot="1" x14ac:dyDescent="0.9">
      <c r="A215" s="279" t="s">
        <v>3186</v>
      </c>
      <c r="B215" s="18">
        <f>I213/I211</f>
        <v>-9.5238095238095233E-2</v>
      </c>
    </row>
    <row r="217" spans="1:9" x14ac:dyDescent="0.75">
      <c r="A217" s="297" t="s">
        <v>3193</v>
      </c>
      <c r="B217" s="509" t="s">
        <v>3174</v>
      </c>
      <c r="C217" s="509"/>
      <c r="D217" s="509"/>
      <c r="E217" s="509"/>
    </row>
    <row r="218" spans="1:9" x14ac:dyDescent="0.75">
      <c r="A218" s="203" t="s">
        <v>3175</v>
      </c>
      <c r="B218" s="203" t="s">
        <v>3187</v>
      </c>
      <c r="C218" s="203" t="s">
        <v>3188</v>
      </c>
      <c r="D218" s="203" t="s">
        <v>3189</v>
      </c>
      <c r="E218" s="203" t="s">
        <v>90</v>
      </c>
    </row>
    <row r="219" spans="1:9" x14ac:dyDescent="0.75">
      <c r="A219" s="203" t="s">
        <v>3182</v>
      </c>
      <c r="B219" s="211">
        <v>112</v>
      </c>
      <c r="C219" s="211">
        <v>16</v>
      </c>
      <c r="D219" s="211">
        <v>9</v>
      </c>
      <c r="E219" s="211">
        <v>134</v>
      </c>
    </row>
    <row r="220" spans="1:9" x14ac:dyDescent="0.75">
      <c r="A220" s="203" t="s">
        <v>3183</v>
      </c>
      <c r="B220" s="211">
        <v>87</v>
      </c>
      <c r="C220" s="211">
        <v>17</v>
      </c>
      <c r="D220" s="211">
        <v>9</v>
      </c>
      <c r="E220" s="211">
        <v>151</v>
      </c>
    </row>
    <row r="221" spans="1:9" ht="15.5" thickBot="1" x14ac:dyDescent="0.9">
      <c r="A221" s="48" t="s">
        <v>3184</v>
      </c>
      <c r="B221" s="8">
        <f>B220-B219</f>
        <v>-25</v>
      </c>
      <c r="C221" s="8">
        <f t="shared" ref="C221:E221" si="9">C220-C219</f>
        <v>1</v>
      </c>
      <c r="D221" s="8">
        <f t="shared" si="9"/>
        <v>0</v>
      </c>
      <c r="E221" s="8">
        <f t="shared" si="9"/>
        <v>17</v>
      </c>
    </row>
    <row r="222" spans="1:9" ht="15.5" thickBot="1" x14ac:dyDescent="0.9">
      <c r="A222" s="279" t="s">
        <v>3190</v>
      </c>
      <c r="B222" s="18">
        <f>B221/B219</f>
        <v>-0.22321428571428573</v>
      </c>
    </row>
    <row r="226" spans="1:9" x14ac:dyDescent="0.75">
      <c r="A226" s="211"/>
      <c r="B226" s="211"/>
      <c r="C226" s="211"/>
      <c r="D226" s="211"/>
      <c r="E226" s="211"/>
      <c r="F226" s="211"/>
      <c r="G226" s="211"/>
      <c r="H226" s="211"/>
      <c r="I226" s="211"/>
    </row>
    <row r="227" spans="1:9" x14ac:dyDescent="0.75">
      <c r="A227" s="211"/>
      <c r="B227" s="211"/>
      <c r="C227" s="211"/>
      <c r="D227" s="211"/>
      <c r="E227" s="211"/>
      <c r="F227" s="211"/>
      <c r="G227" s="211"/>
      <c r="H227" s="211"/>
      <c r="I227" s="211"/>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2021-07-22T20:57:44Z</dcterms:modified>
</cp:coreProperties>
</file>