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ganM\Documents\eps-eu\InputData\hydgn\SoHPCCbRIC\"/>
    </mc:Choice>
  </mc:AlternateContent>
  <bookViews>
    <workbookView xWindow="3105" yWindow="105" windowWidth="25665" windowHeight="16830"/>
  </bookViews>
  <sheets>
    <sheet name="About" sheetId="1" r:id="rId1"/>
    <sheet name="Data" sheetId="3" r:id="rId2"/>
    <sheet name="Pre ISIC Consolidation" sheetId="4" r:id="rId3"/>
    <sheet name="SoHPCCbRIC" sheetId="2" r:id="rId4"/>
  </sheets>
  <definedNames>
    <definedName name="CEPCIinflator">Data!$C$11</definedName>
    <definedName name="CPIinflator">Data!$C$12</definedName>
    <definedName name="CurrentYear">Data!$C$10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2" l="1"/>
  <c r="C3" i="2"/>
  <c r="D3" i="2"/>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AL3" i="2"/>
  <c r="AM3" i="2"/>
  <c r="AN3" i="2"/>
  <c r="AO3" i="2"/>
  <c r="AP3" i="2"/>
  <c r="AQ3" i="2"/>
  <c r="B4" i="2"/>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AL4" i="2"/>
  <c r="AM4" i="2"/>
  <c r="AN4" i="2"/>
  <c r="AO4" i="2"/>
  <c r="AP4" i="2"/>
  <c r="AQ4" i="2"/>
  <c r="B5" i="2"/>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AL5" i="2"/>
  <c r="AM5" i="2"/>
  <c r="AN5" i="2"/>
  <c r="AO5" i="2"/>
  <c r="AP5" i="2"/>
  <c r="AQ5" i="2"/>
  <c r="B6"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AL2" i="2"/>
  <c r="AM2" i="2"/>
  <c r="AN2" i="2"/>
  <c r="AO2" i="2"/>
  <c r="AP2" i="2"/>
  <c r="AQ2" i="2"/>
  <c r="B2" i="2"/>
  <c r="B3" i="4"/>
  <c r="C3" i="4"/>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AL3" i="4"/>
  <c r="AM3" i="4"/>
  <c r="AN3" i="4"/>
  <c r="AO3" i="4"/>
  <c r="AP3" i="4"/>
  <c r="AQ3" i="4"/>
  <c r="B4" i="4"/>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B5" i="4"/>
  <c r="C5" i="4"/>
  <c r="D5" i="4"/>
  <c r="D6" i="4" s="1"/>
  <c r="E5" i="4"/>
  <c r="F5" i="4"/>
  <c r="G5" i="4"/>
  <c r="H5" i="4"/>
  <c r="I5" i="4"/>
  <c r="J5" i="4"/>
  <c r="K5" i="4"/>
  <c r="L5" i="4"/>
  <c r="L6" i="4" s="1"/>
  <c r="M5" i="4"/>
  <c r="N5" i="4"/>
  <c r="O5" i="4"/>
  <c r="P5" i="4"/>
  <c r="Q5" i="4"/>
  <c r="R5" i="4"/>
  <c r="S5" i="4"/>
  <c r="T5" i="4"/>
  <c r="T6" i="4" s="1"/>
  <c r="U5" i="4"/>
  <c r="V5" i="4"/>
  <c r="W5" i="4"/>
  <c r="X5" i="4"/>
  <c r="Y5" i="4"/>
  <c r="Z5" i="4"/>
  <c r="AA5" i="4"/>
  <c r="AB5" i="4"/>
  <c r="AB6" i="4" s="1"/>
  <c r="AC5" i="4"/>
  <c r="AC6" i="4" s="1"/>
  <c r="AD5" i="4"/>
  <c r="AE5" i="4"/>
  <c r="AF5" i="4"/>
  <c r="AG5" i="4"/>
  <c r="AH5" i="4"/>
  <c r="AI5" i="4"/>
  <c r="AJ5" i="4"/>
  <c r="AJ6" i="4" s="1"/>
  <c r="AK5" i="4"/>
  <c r="AK6" i="4" s="1"/>
  <c r="AL5" i="4"/>
  <c r="AM5" i="4"/>
  <c r="AN5" i="4"/>
  <c r="AO5" i="4"/>
  <c r="AO6" i="4" s="1"/>
  <c r="AP5" i="4"/>
  <c r="AQ5" i="4"/>
  <c r="B6" i="4"/>
  <c r="C6" i="4"/>
  <c r="E6" i="4"/>
  <c r="F6" i="4"/>
  <c r="G6" i="4"/>
  <c r="H6" i="4"/>
  <c r="I6" i="4"/>
  <c r="J6" i="4"/>
  <c r="K6" i="4"/>
  <c r="M6" i="4"/>
  <c r="N6" i="4"/>
  <c r="O6" i="4"/>
  <c r="P6" i="4"/>
  <c r="Q6" i="4"/>
  <c r="R6" i="4"/>
  <c r="S6" i="4"/>
  <c r="U6" i="4"/>
  <c r="V6" i="4"/>
  <c r="W6" i="4"/>
  <c r="X6" i="4"/>
  <c r="Y6" i="4"/>
  <c r="Z6" i="4"/>
  <c r="AA6" i="4"/>
  <c r="AD6" i="4"/>
  <c r="AE6" i="4"/>
  <c r="AF6" i="4"/>
  <c r="AG6" i="4"/>
  <c r="AH6" i="4"/>
  <c r="AI6" i="4"/>
  <c r="AL6" i="4"/>
  <c r="AM6" i="4"/>
  <c r="AN6" i="4"/>
  <c r="AP6" i="4"/>
  <c r="AQ6" i="4"/>
  <c r="B7" i="4"/>
  <c r="C7" i="4"/>
  <c r="E7" i="4"/>
  <c r="F7" i="4"/>
  <c r="G7" i="4"/>
  <c r="H7" i="4"/>
  <c r="I7" i="4"/>
  <c r="J7" i="4"/>
  <c r="K7" i="4"/>
  <c r="M7" i="4"/>
  <c r="N7" i="4"/>
  <c r="O7" i="4"/>
  <c r="P7" i="4"/>
  <c r="Q7" i="4"/>
  <c r="R7" i="4"/>
  <c r="S7" i="4"/>
  <c r="U7" i="4"/>
  <c r="V7" i="4"/>
  <c r="W7" i="4"/>
  <c r="X7" i="4"/>
  <c r="Y7" i="4"/>
  <c r="Z7" i="4"/>
  <c r="AA7" i="4"/>
  <c r="AC7" i="4"/>
  <c r="AD7" i="4"/>
  <c r="AE7" i="4"/>
  <c r="AF7" i="4"/>
  <c r="AG7" i="4"/>
  <c r="AH7" i="4"/>
  <c r="AI7" i="4"/>
  <c r="AL7" i="4"/>
  <c r="AM7" i="4"/>
  <c r="AN7" i="4"/>
  <c r="AO7" i="4"/>
  <c r="AP7" i="4"/>
  <c r="AQ7" i="4"/>
  <c r="AJ7" i="4" l="1"/>
  <c r="AB7" i="4"/>
  <c r="T7" i="4"/>
  <c r="L7" i="4"/>
  <c r="D7" i="4"/>
  <c r="AK7" i="4"/>
  <c r="K98" i="3"/>
  <c r="J49" i="3"/>
  <c r="J58" i="3"/>
  <c r="J50" i="3"/>
  <c r="J51" i="3"/>
  <c r="J52" i="3"/>
  <c r="J53" i="3"/>
  <c r="J54" i="3"/>
  <c r="J55" i="3"/>
  <c r="J56" i="3"/>
  <c r="J57" i="3"/>
  <c r="J47" i="3"/>
</calcChain>
</file>

<file path=xl/sharedStrings.xml><?xml version="1.0" encoding="utf-8"?>
<sst xmlns="http://schemas.openxmlformats.org/spreadsheetml/2006/main" count="358" uniqueCount="151">
  <si>
    <t>ISIC 01T03</t>
  </si>
  <si>
    <t>ISIC 07T08</t>
  </si>
  <si>
    <t>ISIC 09</t>
  </si>
  <si>
    <t>ISIC 10T12</t>
  </si>
  <si>
    <t>ISIC 13T15</t>
  </si>
  <si>
    <t>ISIC 16</t>
  </si>
  <si>
    <t>ISIC 17T18</t>
  </si>
  <si>
    <t>ISIC 19</t>
  </si>
  <si>
    <t>ISIC 22</t>
  </si>
  <si>
    <t>ISIC 25</t>
  </si>
  <si>
    <t>ISIC 26</t>
  </si>
  <si>
    <t>ISIC 27</t>
  </si>
  <si>
    <t>ISIC 28</t>
  </si>
  <si>
    <t>ISIC 29</t>
  </si>
  <si>
    <t>ISIC 30</t>
  </si>
  <si>
    <t>ISIC 31T33</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</si>
  <si>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</si>
  <si>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</si>
  <si>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</si>
  <si>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</si>
  <si>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</si>
  <si>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</si>
  <si>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</si>
  <si>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</si>
  <si>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</si>
  <si>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</si>
  <si>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</si>
  <si>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</si>
  <si>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</si>
  <si>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</si>
  <si>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</si>
  <si>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electrolysis</t>
  </si>
  <si>
    <t>natural gas reforming</t>
  </si>
  <si>
    <t>coal gasification</t>
  </si>
  <si>
    <t>biomass gasification</t>
  </si>
  <si>
    <t>thermochemical water splitting</t>
  </si>
  <si>
    <t>Capital Costs</t>
  </si>
  <si>
    <t>Color Key</t>
  </si>
  <si>
    <t>Design Plant Hydrogen Production (kg/day)</t>
  </si>
  <si>
    <t>Capital costs for the design plant (baseline) are entered on this sheet. Use the Plant Scaling sheet to set scaling parameters for scaling up or down in size from the baseline plant. Enter the output kg/day for the plant you wish to analyze on the Input Sheet</t>
  </si>
  <si>
    <t>Comments</t>
  </si>
  <si>
    <t>Basis year for capital costs</t>
  </si>
  <si>
    <t>Enter current year for capital costs</t>
  </si>
  <si>
    <t>The Chemical Engineering Plant Cost Index (CEPCI) is used to adjust the capital cost of the H2 Production facility from the basis year to the current year.</t>
  </si>
  <si>
    <t>The Consumer Price Inflator (CPI) is used to deflate all dollars from the current year to the Reference Year.</t>
  </si>
  <si>
    <t>Major pieces/systems of equipment</t>
  </si>
  <si>
    <t>Installation Cost Factor</t>
  </si>
  <si>
    <t>Baseline Installed Costs</t>
  </si>
  <si>
    <t>Data Source</t>
  </si>
  <si>
    <t>Stacks</t>
  </si>
  <si>
    <t>BoP Breakdown</t>
  </si>
  <si>
    <t>Uninstalled Cost - ($/kW)  (with suggested subsystem breakdown, further breakdown desirable if available )</t>
  </si>
  <si>
    <t>Electricity Usage (kWh/kg)</t>
  </si>
  <si>
    <t>System Power (kW)</t>
  </si>
  <si>
    <t>BoP Total</t>
  </si>
  <si>
    <t>Hydrogen Gas Management System-Cathode system side</t>
  </si>
  <si>
    <t>Oxygen Gas Management System-Anode system side</t>
  </si>
  <si>
    <t>Water Reacant Delivery Management System</t>
  </si>
  <si>
    <t>Thermal Management System</t>
  </si>
  <si>
    <t>Power Electronics</t>
  </si>
  <si>
    <t>Controls &amp; Sensors</t>
  </si>
  <si>
    <t>Mechanical Balance of Plant-ss plumbing/copper cabling/Dryer valves...</t>
  </si>
  <si>
    <t>Item Breakdown- Other</t>
  </si>
  <si>
    <t>Item Breakdown-Assembly Labor</t>
  </si>
  <si>
    <t>Sources:</t>
  </si>
  <si>
    <t>Electrolysis</t>
  </si>
  <si>
    <t>Natural Gas Reforming</t>
  </si>
  <si>
    <t>NREL</t>
  </si>
  <si>
    <t>Current Central Hydrogen Production from Grid PEM Electrolysis</t>
  </si>
  <si>
    <t>https://www.nrel.gov/hydrogen/assets/docs/current-central-pem-electrolysis-v3-2018.xlsm</t>
  </si>
  <si>
    <t>"Capital Costs" tab</t>
  </si>
  <si>
    <t>IEA</t>
  </si>
  <si>
    <t>Techno-Economic Evaluation of SMR Based Standalone (Merchant) Hydrogen Plant with CCS</t>
  </si>
  <si>
    <t>Techno-Economic Evaluation of Standalone (Merchant) H2 Plant (p.222)</t>
  </si>
  <si>
    <t>https://ieaghg.org/exco_docs/2017-02.pdf</t>
  </si>
  <si>
    <t>https://ieaghg.org/docs/General_Docs/Reports/2014-03.pdf</t>
  </si>
  <si>
    <t>CO2 CAPTURE AT COAL BASED POWER AND HYDROGEN PLANTS</t>
  </si>
  <si>
    <t>Chapter F, Table 12, CO2 CAPTURE AT BASED POWER AND HYDROGEN PLANTS CASE 5.3 - IGCC (GE Energy) HYDROGEN PRODUCTION - BOILER</t>
  </si>
  <si>
    <t>Agriculture, forestry and fishing</t>
  </si>
  <si>
    <t>Mining and quarrying of non-energy producing products</t>
  </si>
  <si>
    <t>Mining support service activities</t>
  </si>
  <si>
    <t>Food products, beverages and tobacco</t>
  </si>
  <si>
    <t>Textiles, wearing apparel, leather and related products</t>
  </si>
  <si>
    <t>Wood and of products of wood and cork (except furniture)</t>
  </si>
  <si>
    <t>Paper products and printing</t>
  </si>
  <si>
    <t>Coke and refined petroleum products</t>
  </si>
  <si>
    <t>Rubber and plastics products</t>
  </si>
  <si>
    <t>Fabricated metal products, except machinery and equipment</t>
  </si>
  <si>
    <t>Computer, electronic and optical products</t>
  </si>
  <si>
    <t>Electrical equipment</t>
  </si>
  <si>
    <t>Machinery and equipment n.e.c.</t>
  </si>
  <si>
    <t>Motor vehicles, trailers and semi-trailers</t>
  </si>
  <si>
    <t>Other transport equipment</t>
  </si>
  <si>
    <t>Other manufacturing; repair and installation of machinery and equipment</t>
  </si>
  <si>
    <t>Construction</t>
  </si>
  <si>
    <t>Wholesale and retail trade; repair of motor vehicles</t>
  </si>
  <si>
    <t>Transportation and storage</t>
  </si>
  <si>
    <t>Accomodation and food services</t>
  </si>
  <si>
    <t>Publishing, audiovisual and broadcasting activities</t>
  </si>
  <si>
    <t>Telecommunications</t>
  </si>
  <si>
    <t>IT and other information services</t>
  </si>
  <si>
    <t>Financial and insurance activities</t>
  </si>
  <si>
    <t>Real estate activities</t>
  </si>
  <si>
    <t>Other business sector services</t>
  </si>
  <si>
    <t>Public administration and defence; compulsory social security</t>
  </si>
  <si>
    <t>Education</t>
  </si>
  <si>
    <t>Human health and social work</t>
  </si>
  <si>
    <t>Arts, entertainment, recreation and other service activities</t>
  </si>
  <si>
    <t>Private households with employed persons</t>
  </si>
  <si>
    <t>Baseline Uninstalled Costs $2012 Dollars</t>
  </si>
  <si>
    <t>Baseline Uninstalled Costs $2016 Dollars</t>
  </si>
  <si>
    <t>CEPCI Inflator (2012 to )</t>
  </si>
  <si>
    <t>Consumer Price Inflator ( to 2016)</t>
  </si>
  <si>
    <t>CAPITAL INVESTMENT (Inputs REQUIRED in Basis Year, (2012) $)</t>
  </si>
  <si>
    <t>Notes</t>
  </si>
  <si>
    <t>We do not have data on thermochemical water splitting.  This hydrogen production pathway</t>
  </si>
  <si>
    <t>is not used in the U.S. EPS as of 3.0.0, so it doesn't matter what data are included here for</t>
  </si>
  <si>
    <t>someone enables this pathway in the future, the revenues from equipment</t>
  </si>
  <si>
    <t>purchases will not simply vanish, but will be allocated to ISIC codes, and</t>
  </si>
  <si>
    <t xml:space="preserve">Coal/Biomass Gasification </t>
  </si>
  <si>
    <t>that pathway.  We use the data for coal gasification as a stand-in, so that if</t>
  </si>
  <si>
    <t>this variable when they enable the thermochemical water splitting pathway.)</t>
  </si>
  <si>
    <t>expenses and revenues will still balance.  (They should update the allocations in</t>
  </si>
  <si>
    <t>SoHPCCbRIC Share of Hydrogen Production Capital Costs by Recipient ISIC Code</t>
  </si>
  <si>
    <t>Unit: dimensionless (share of costs)</t>
  </si>
  <si>
    <t>ISIC 20</t>
  </si>
  <si>
    <t>ISIC 21</t>
  </si>
  <si>
    <t>Chemicals</t>
  </si>
  <si>
    <t>Pharmaceuticals</t>
  </si>
  <si>
    <t>ISIC 05</t>
  </si>
  <si>
    <t>Coal mining</t>
  </si>
  <si>
    <t>ISIC 06</t>
  </si>
  <si>
    <t>Oil and gas extraction</t>
  </si>
  <si>
    <t>ISIC 231</t>
  </si>
  <si>
    <t>ISIC 239</t>
  </si>
  <si>
    <t>ISIC 241</t>
  </si>
  <si>
    <t>ISIC 242</t>
  </si>
  <si>
    <t>ISIC 351</t>
  </si>
  <si>
    <t>ISIC 352T353</t>
  </si>
  <si>
    <t>ISIC 36T39</t>
  </si>
  <si>
    <t>Glass</t>
  </si>
  <si>
    <t>Cement and other nonmetallic minerals</t>
  </si>
  <si>
    <t>Iron and steel</t>
  </si>
  <si>
    <t>Other metals</t>
  </si>
  <si>
    <t>Electricity generation and distribution</t>
  </si>
  <si>
    <t>Energy pipelines and gas processing</t>
  </si>
  <si>
    <t>Water and waste</t>
  </si>
  <si>
    <t>EU ISIC Consolidation</t>
  </si>
  <si>
    <t>Default EPS ISIC Groupings</t>
  </si>
  <si>
    <t>EU ISIC Groupings</t>
  </si>
  <si>
    <t>Hydrogen Capital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</si>
</sst>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0.000"/>
    <numFmt numFmtId="166" formatCode="0.0%"/>
    <numFmt numFmtId="167" formatCode="&quot;$&quot;#,##0"/>
    <numFmt numFmtId="168" formatCode="_(&quot;$&quot;* #,##0_);_(&quot;$&quot;* \(#,##0\);_(&quot;$&quot;*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4"/>
      <color indexed="12"/>
      <name val="Arial Black"/>
      <family val="2"/>
    </font>
    <font>
      <b/>
      <sz val="12"/>
      <color indexed="12"/>
      <name val="Arial"/>
      <family val="2"/>
    </font>
    <font>
      <b/>
      <sz val="10"/>
      <name val="Arial"/>
      <family val="2"/>
    </font>
    <font>
      <sz val="10"/>
      <name val="Arial"/>
      <family val="2"/>
    </font>
    <font>
      <b/>
      <sz val="10"/>
      <color indexed="23"/>
      <name val="Arial"/>
      <family val="2"/>
    </font>
    <font>
      <b/>
      <sz val="12"/>
      <color indexed="23"/>
      <name val="Arial"/>
      <family val="2"/>
    </font>
    <font>
      <i/>
      <sz val="10"/>
      <name val="Arial"/>
      <family val="2"/>
    </font>
    <font>
      <u/>
      <sz val="11"/>
      <color theme="10"/>
      <name val="Calibri"/>
      <family val="2"/>
      <scheme val="minor"/>
    </font>
    <font>
      <i/>
      <sz val="11"/>
      <color theme="1"/>
      <name val="Calibri"/>
      <family val="2"/>
      <scheme val="minor"/>
    </font>
  </fonts>
  <fills count="9">
    <fill>
      <patternFill patternType="none"/>
    </fill>
    <fill>
      <patternFill patternType="gray125"/>
    </fill>
    <fill>
      <patternFill patternType="solid">
        <fgColor indexed="47"/>
        <bgColor indexed="64"/>
      </patternFill>
    </fill>
    <fill>
      <patternFill patternType="solid">
        <fgColor indexed="42"/>
        <bgColor indexed="64"/>
      </patternFill>
    </fill>
    <fill>
      <patternFill patternType="solid">
        <fgColor indexed="9"/>
        <bgColor indexed="64"/>
      </patternFill>
    </fill>
    <fill>
      <patternFill patternType="solid">
        <fgColor indexed="4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s>
  <borders count="3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cellStyleXfs>
  <cellXfs count="67">
    <xf numFmtId="0" fontId="0" fillId="0" borderId="0" xfId="0"/>
    <xf numFmtId="0" fontId="2" fillId="0" borderId="0" xfId="0" applyFont="1"/>
    <xf numFmtId="0" fontId="3" fillId="0" borderId="0" xfId="0" applyFont="1"/>
    <xf numFmtId="0" fontId="4" fillId="0" borderId="0" xfId="0" applyFont="1" applyAlignment="1">
      <alignment horizontal="right"/>
    </xf>
    <xf numFmtId="0" fontId="5" fillId="0" borderId="0" xfId="0" applyFont="1" applyAlignment="1">
      <alignment wrapText="1"/>
    </xf>
    <xf numFmtId="164" fontId="6" fillId="2" borderId="1" xfId="1" applyNumberFormat="1" applyFont="1" applyFill="1" applyBorder="1" applyAlignment="1" applyProtection="1">
      <alignment wrapText="1"/>
      <protection locked="0"/>
    </xf>
    <xf numFmtId="0" fontId="5" fillId="0" borderId="0" xfId="0" applyFont="1"/>
    <xf numFmtId="0" fontId="6" fillId="5" borderId="5" xfId="0" applyNumberFormat="1" applyFont="1" applyFill="1" applyBorder="1" applyAlignment="1" applyProtection="1">
      <alignment wrapText="1"/>
      <protection locked="0"/>
    </xf>
    <xf numFmtId="0" fontId="6" fillId="2" borderId="9" xfId="0" applyNumberFormat="1" applyFont="1" applyFill="1" applyBorder="1" applyAlignment="1" applyProtection="1">
      <alignment wrapText="1"/>
      <protection locked="0"/>
    </xf>
    <xf numFmtId="165" fontId="6" fillId="5" borderId="5" xfId="0" applyNumberFormat="1" applyFont="1" applyFill="1" applyBorder="1" applyAlignment="1" applyProtection="1">
      <alignment wrapText="1"/>
      <protection locked="0"/>
    </xf>
    <xf numFmtId="165" fontId="6" fillId="5" borderId="12" xfId="0" applyNumberFormat="1" applyFont="1" applyFill="1" applyBorder="1" applyAlignment="1" applyProtection="1">
      <alignment wrapText="1"/>
      <protection locked="0"/>
    </xf>
    <xf numFmtId="0" fontId="8" fillId="4" borderId="15" xfId="0" applyFont="1" applyFill="1" applyBorder="1" applyAlignment="1" applyProtection="1">
      <protection locked="0"/>
    </xf>
    <xf numFmtId="0" fontId="8" fillId="4" borderId="16" xfId="0" applyFont="1" applyFill="1" applyBorder="1" applyAlignment="1" applyProtection="1">
      <protection locked="0"/>
    </xf>
    <xf numFmtId="0" fontId="8" fillId="4" borderId="17" xfId="0" applyFont="1" applyFill="1" applyBorder="1" applyAlignment="1" applyProtection="1">
      <protection locked="0"/>
    </xf>
    <xf numFmtId="0" fontId="8" fillId="4" borderId="18" xfId="0" applyFont="1" applyFill="1" applyBorder="1" applyAlignment="1" applyProtection="1">
      <alignment horizontal="right" wrapText="1"/>
      <protection locked="0"/>
    </xf>
    <xf numFmtId="0" fontId="7" fillId="4" borderId="19" xfId="0" applyFont="1" applyFill="1" applyBorder="1" applyAlignment="1" applyProtection="1">
      <alignment horizontal="center" wrapText="1"/>
      <protection locked="0"/>
    </xf>
    <xf numFmtId="0" fontId="7" fillId="4" borderId="20" xfId="0" applyFont="1" applyFill="1" applyBorder="1" applyAlignment="1" applyProtection="1">
      <alignment horizontal="center" wrapText="1"/>
      <protection locked="0"/>
    </xf>
    <xf numFmtId="0" fontId="7" fillId="4" borderId="21" xfId="0" applyFont="1" applyFill="1" applyBorder="1" applyAlignment="1" applyProtection="1">
      <alignment horizontal="center" wrapText="1"/>
      <protection locked="0"/>
    </xf>
    <xf numFmtId="0" fontId="6" fillId="2" borderId="22" xfId="0" applyFont="1" applyFill="1" applyBorder="1" applyAlignment="1" applyProtection="1">
      <alignment horizontal="left" wrapText="1"/>
      <protection locked="0"/>
    </xf>
    <xf numFmtId="3" fontId="6" fillId="2" borderId="23" xfId="0" applyNumberFormat="1" applyFont="1" applyFill="1" applyBorder="1" applyAlignment="1" applyProtection="1">
      <alignment wrapText="1"/>
      <protection locked="0"/>
    </xf>
    <xf numFmtId="42" fontId="6" fillId="5" borderId="24" xfId="0" applyNumberFormat="1" applyFont="1" applyFill="1" applyBorder="1" applyAlignment="1" applyProtection="1">
      <alignment wrapText="1"/>
      <protection locked="0"/>
    </xf>
    <xf numFmtId="2" fontId="6" fillId="2" borderId="25" xfId="0" applyNumberFormat="1" applyFont="1" applyFill="1" applyBorder="1" applyAlignment="1" applyProtection="1">
      <alignment wrapText="1"/>
      <protection locked="0"/>
    </xf>
    <xf numFmtId="0" fontId="6" fillId="3" borderId="26" xfId="0" applyFont="1" applyFill="1" applyBorder="1" applyAlignment="1" applyProtection="1">
      <alignment wrapText="1"/>
      <protection locked="0"/>
    </xf>
    <xf numFmtId="0" fontId="6" fillId="3" borderId="27" xfId="0" applyFont="1" applyFill="1" applyBorder="1" applyAlignment="1" applyProtection="1">
      <alignment wrapText="1"/>
      <protection locked="0"/>
    </xf>
    <xf numFmtId="0" fontId="5" fillId="2" borderId="5" xfId="0" applyFont="1" applyFill="1" applyBorder="1" applyAlignment="1" applyProtection="1">
      <alignment horizontal="left" wrapText="1"/>
      <protection locked="0"/>
    </xf>
    <xf numFmtId="164" fontId="6" fillId="2" borderId="28" xfId="0" applyNumberFormat="1" applyFont="1" applyFill="1" applyBorder="1" applyAlignment="1" applyProtection="1">
      <alignment wrapText="1"/>
      <protection locked="0"/>
    </xf>
    <xf numFmtId="2" fontId="6" fillId="2" borderId="29" xfId="0" applyNumberFormat="1" applyFont="1" applyFill="1" applyBorder="1" applyAlignment="1" applyProtection="1">
      <alignment wrapText="1"/>
      <protection locked="0"/>
    </xf>
    <xf numFmtId="0" fontId="6" fillId="3" borderId="30" xfId="0" applyFont="1" applyFill="1" applyBorder="1" applyAlignment="1" applyProtection="1">
      <alignment wrapText="1"/>
      <protection locked="0"/>
    </xf>
    <xf numFmtId="0" fontId="6" fillId="3" borderId="31" xfId="0" applyFont="1" applyFill="1" applyBorder="1" applyAlignment="1" applyProtection="1">
      <alignment wrapText="1"/>
      <protection locked="0"/>
    </xf>
    <xf numFmtId="0" fontId="6" fillId="2" borderId="5" xfId="0" applyFont="1" applyFill="1" applyBorder="1" applyAlignment="1" applyProtection="1">
      <alignment horizontal="left" wrapText="1" indent="1"/>
      <protection locked="0"/>
    </xf>
    <xf numFmtId="0" fontId="6" fillId="4" borderId="32" xfId="0" applyFont="1" applyFill="1" applyBorder="1" applyAlignment="1" applyProtection="1">
      <alignment horizontal="left" wrapText="1"/>
      <protection locked="0"/>
    </xf>
    <xf numFmtId="164" fontId="6" fillId="5" borderId="33" xfId="0" applyNumberFormat="1" applyFont="1" applyFill="1" applyBorder="1" applyAlignment="1" applyProtection="1">
      <alignment wrapText="1"/>
      <protection locked="0"/>
    </xf>
    <xf numFmtId="42" fontId="6" fillId="5" borderId="34" xfId="0" applyNumberFormat="1" applyFont="1" applyFill="1" applyBorder="1" applyAlignment="1" applyProtection="1">
      <alignment wrapText="1"/>
      <protection locked="0"/>
    </xf>
    <xf numFmtId="2" fontId="6" fillId="4" borderId="33" xfId="0" applyNumberFormat="1" applyFont="1" applyFill="1" applyBorder="1" applyAlignment="1" applyProtection="1">
      <alignment wrapText="1"/>
      <protection locked="0"/>
    </xf>
    <xf numFmtId="0" fontId="6" fillId="4" borderId="33" xfId="0" applyFont="1" applyFill="1" applyBorder="1" applyAlignment="1" applyProtection="1">
      <alignment wrapText="1"/>
      <protection locked="0"/>
    </xf>
    <xf numFmtId="0" fontId="6" fillId="4" borderId="35" xfId="0" applyFont="1" applyFill="1" applyBorder="1" applyAlignment="1" applyProtection="1">
      <alignment wrapText="1"/>
      <protection locked="0"/>
    </xf>
    <xf numFmtId="164" fontId="0" fillId="0" borderId="0" xfId="0" applyNumberFormat="1"/>
    <xf numFmtId="0" fontId="0" fillId="6" borderId="36" xfId="0" applyFill="1" applyBorder="1"/>
    <xf numFmtId="0" fontId="6" fillId="6" borderId="36" xfId="0" applyFont="1" applyFill="1" applyBorder="1"/>
    <xf numFmtId="164" fontId="0" fillId="6" borderId="36" xfId="1" applyNumberFormat="1" applyFont="1" applyFill="1" applyBorder="1"/>
    <xf numFmtId="9" fontId="0" fillId="6" borderId="36" xfId="0" applyNumberFormat="1" applyFill="1" applyBorder="1"/>
    <xf numFmtId="0" fontId="9" fillId="6" borderId="36" xfId="0" applyFont="1" applyFill="1" applyBorder="1"/>
    <xf numFmtId="0" fontId="10" fillId="0" borderId="0" xfId="4"/>
    <xf numFmtId="0" fontId="0" fillId="0" borderId="0" xfId="0" applyAlignment="1">
      <alignment horizontal="left"/>
    </xf>
    <xf numFmtId="0" fontId="2" fillId="7" borderId="0" xfId="0" applyFont="1" applyFill="1"/>
    <xf numFmtId="0" fontId="0" fillId="0" borderId="0" xfId="0" applyAlignment="1">
      <alignment wrapText="1"/>
    </xf>
    <xf numFmtId="166" fontId="0" fillId="0" borderId="0" xfId="3" applyNumberFormat="1" applyFont="1"/>
    <xf numFmtId="167" fontId="0" fillId="0" borderId="0" xfId="0" applyNumberFormat="1"/>
    <xf numFmtId="168" fontId="0" fillId="0" borderId="0" xfId="2" applyNumberFormat="1" applyFont="1"/>
    <xf numFmtId="0" fontId="11" fillId="0" borderId="0" xfId="0" applyFont="1"/>
    <xf numFmtId="0" fontId="0" fillId="0" borderId="0" xfId="0" applyNumberFormat="1"/>
    <xf numFmtId="0" fontId="0" fillId="0" borderId="0" xfId="0" applyAlignment="1">
      <alignment horizontal="right"/>
    </xf>
    <xf numFmtId="0" fontId="6" fillId="3" borderId="13" xfId="0" applyFont="1" applyFill="1" applyBorder="1" applyAlignment="1" applyProtection="1">
      <alignment wrapText="1"/>
      <protection locked="0"/>
    </xf>
    <xf numFmtId="0" fontId="0" fillId="0" borderId="4" xfId="0" applyBorder="1" applyAlignment="1"/>
    <xf numFmtId="0" fontId="0" fillId="0" borderId="14" xfId="0" applyBorder="1" applyAlignment="1"/>
    <xf numFmtId="0" fontId="0" fillId="0" borderId="0" xfId="0" applyAlignment="1">
      <alignment horizontal="left" wrapText="1"/>
    </xf>
    <xf numFmtId="0" fontId="6" fillId="3" borderId="2" xfId="0" applyFont="1" applyFill="1" applyBorder="1" applyAlignment="1" applyProtection="1">
      <alignment wrapText="1"/>
      <protection locked="0"/>
    </xf>
    <xf numFmtId="0" fontId="0" fillId="0" borderId="2" xfId="0" applyBorder="1" applyAlignment="1"/>
    <xf numFmtId="0" fontId="0" fillId="0" borderId="3" xfId="0" applyBorder="1" applyAlignment="1"/>
    <xf numFmtId="0" fontId="7" fillId="4" borderId="4" xfId="0" applyFont="1" applyFill="1" applyBorder="1" applyAlignment="1" applyProtection="1">
      <alignment horizontal="center" wrapText="1"/>
      <protection locked="0"/>
    </xf>
    <xf numFmtId="0" fontId="6" fillId="3" borderId="6" xfId="0" applyFont="1" applyFill="1" applyBorder="1" applyAlignment="1" applyProtection="1">
      <alignment wrapText="1"/>
      <protection locked="0"/>
    </xf>
    <xf numFmtId="0" fontId="0" fillId="0" borderId="7" xfId="0" applyBorder="1" applyAlignment="1"/>
    <xf numFmtId="0" fontId="0" fillId="0" borderId="8" xfId="0" applyBorder="1" applyAlignment="1"/>
    <xf numFmtId="0" fontId="6" fillId="3" borderId="10" xfId="0" applyFont="1" applyFill="1" applyBorder="1" applyAlignment="1" applyProtection="1">
      <alignment wrapText="1"/>
      <protection locked="0"/>
    </xf>
    <xf numFmtId="0" fontId="0" fillId="0" borderId="0" xfId="0" applyBorder="1" applyAlignment="1"/>
    <xf numFmtId="0" fontId="0" fillId="0" borderId="11" xfId="0" applyBorder="1" applyAlignment="1"/>
    <xf numFmtId="0" fontId="2" fillId="8" borderId="0" xfId="0" applyFont="1" applyFill="1"/>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678180</xdr:colOff>
      <xdr:row>31</xdr:row>
      <xdr:rowOff>76200</xdr:rowOff>
    </xdr:from>
    <xdr:to>
      <xdr:col>4</xdr:col>
      <xdr:colOff>769620</xdr:colOff>
      <xdr:row>33</xdr:row>
      <xdr:rowOff>38100</xdr:rowOff>
    </xdr:to>
    <xdr:sp macro="" textlink="">
      <xdr:nvSpPr>
        <xdr:cNvPr id="3" name="Rounded Rectangle 2">
          <a:extLst>
            <a:ext uri="{FF2B5EF4-FFF2-40B4-BE49-F238E27FC236}">
              <a16:creationId xmlns:a16="http://schemas.microsoft.com/office/drawing/2014/main" id="{00000000-0008-0000-0100-000003000000}"/>
            </a:ext>
          </a:extLst>
        </xdr:cNvPr>
        <xdr:cNvSpPr/>
      </xdr:nvSpPr>
      <xdr:spPr>
        <a:xfrm>
          <a:off x="4935855" y="76200"/>
          <a:ext cx="1339215" cy="409575"/>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0"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Input Sheet</a:t>
          </a:r>
        </a:p>
      </xdr:txBody>
    </xdr:sp>
    <xdr:clientData/>
  </xdr:twoCellAnchor>
  <xdr:twoCellAnchor>
    <xdr:from>
      <xdr:col>3</xdr:col>
      <xdr:colOff>678180</xdr:colOff>
      <xdr:row>33</xdr:row>
      <xdr:rowOff>106680</xdr:rowOff>
    </xdr:from>
    <xdr:to>
      <xdr:col>4</xdr:col>
      <xdr:colOff>769620</xdr:colOff>
      <xdr:row>35</xdr:row>
      <xdr:rowOff>152400</xdr:rowOff>
    </xdr:to>
    <xdr:sp macro="" textlink="">
      <xdr:nvSpPr>
        <xdr:cNvPr id="4" name="Rounded Rectangle 3">
          <a:extLst>
            <a:ext uri="{FF2B5EF4-FFF2-40B4-BE49-F238E27FC236}">
              <a16:creationId xmlns:a16="http://schemas.microsoft.com/office/drawing/2014/main" id="{00000000-0008-0000-0100-000004000000}"/>
            </a:ext>
          </a:extLst>
        </xdr:cNvPr>
        <xdr:cNvSpPr/>
      </xdr:nvSpPr>
      <xdr:spPr>
        <a:xfrm>
          <a:off x="4935855" y="554355"/>
          <a:ext cx="1339215" cy="407670"/>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1"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Key</a:t>
          </a:r>
        </a:p>
      </xdr:txBody>
    </xdr:sp>
    <xdr:clientData/>
  </xdr:twoCellAnchor>
  <xdr:twoCellAnchor editAs="oneCell">
    <xdr:from>
      <xdr:col>0</xdr:col>
      <xdr:colOff>0</xdr:colOff>
      <xdr:row>0</xdr:row>
      <xdr:rowOff>0</xdr:rowOff>
    </xdr:from>
    <xdr:to>
      <xdr:col>10</xdr:col>
      <xdr:colOff>722200</xdr:colOff>
      <xdr:row>23</xdr:row>
      <xdr:rowOff>94690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0" y="0"/>
          <a:ext cx="13600000" cy="4476190"/>
        </a:xfrm>
        <a:prstGeom prst="rect">
          <a:avLst/>
        </a:prstGeom>
      </xdr:spPr>
    </xdr:pic>
    <xdr:clientData/>
  </xdr:twoCellAnchor>
  <xdr:twoCellAnchor editAs="oneCell">
    <xdr:from>
      <xdr:col>1</xdr:col>
      <xdr:colOff>0</xdr:colOff>
      <xdr:row>78</xdr:row>
      <xdr:rowOff>0</xdr:rowOff>
    </xdr:from>
    <xdr:to>
      <xdr:col>9</xdr:col>
      <xdr:colOff>198543</xdr:colOff>
      <xdr:row>98</xdr:row>
      <xdr:rowOff>85238</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609600" y="15563850"/>
          <a:ext cx="11857143" cy="3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eaghg.org/docs/General_Docs/Reports/2014-03.pdf" TargetMode="External"/><Relationship Id="rId2" Type="http://schemas.openxmlformats.org/officeDocument/2006/relationships/hyperlink" Target="https://ieaghg.org/exco_docs/2017-02.pdf" TargetMode="External"/><Relationship Id="rId1" Type="http://schemas.openxmlformats.org/officeDocument/2006/relationships/hyperlink" Target="https://www.nrel.gov/hydrogen/assets/docs/current-central-pem-electrolysis-v3-2018.xls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tabSelected="1" workbookViewId="0"/>
  </sheetViews>
  <sheetFormatPr defaultRowHeight="14.25" x14ac:dyDescent="0.45"/>
  <cols>
    <col min="2" max="2" width="65.1328125" customWidth="1"/>
  </cols>
  <sheetData>
    <row r="1" spans="1:2" x14ac:dyDescent="0.45">
      <c r="A1" s="1" t="s">
        <v>123</v>
      </c>
    </row>
    <row r="3" spans="1:2" x14ac:dyDescent="0.45">
      <c r="A3" s="1" t="s">
        <v>64</v>
      </c>
      <c r="B3" s="44" t="s">
        <v>65</v>
      </c>
    </row>
    <row r="4" spans="1:2" x14ac:dyDescent="0.45">
      <c r="B4" t="s">
        <v>67</v>
      </c>
    </row>
    <row r="5" spans="1:2" x14ac:dyDescent="0.45">
      <c r="B5" s="43">
        <v>2018</v>
      </c>
    </row>
    <row r="6" spans="1:2" x14ac:dyDescent="0.45">
      <c r="B6" t="s">
        <v>68</v>
      </c>
    </row>
    <row r="7" spans="1:2" x14ac:dyDescent="0.45">
      <c r="B7" s="42" t="s">
        <v>69</v>
      </c>
    </row>
    <row r="8" spans="1:2" x14ac:dyDescent="0.45">
      <c r="B8" t="s">
        <v>70</v>
      </c>
    </row>
    <row r="10" spans="1:2" x14ac:dyDescent="0.45">
      <c r="B10" s="44" t="s">
        <v>66</v>
      </c>
    </row>
    <row r="11" spans="1:2" x14ac:dyDescent="0.45">
      <c r="B11" t="s">
        <v>71</v>
      </c>
    </row>
    <row r="12" spans="1:2" x14ac:dyDescent="0.45">
      <c r="B12" s="43">
        <v>2017</v>
      </c>
    </row>
    <row r="13" spans="1:2" x14ac:dyDescent="0.45">
      <c r="B13" t="s">
        <v>72</v>
      </c>
    </row>
    <row r="14" spans="1:2" x14ac:dyDescent="0.45">
      <c r="B14" s="42" t="s">
        <v>74</v>
      </c>
    </row>
    <row r="15" spans="1:2" x14ac:dyDescent="0.45">
      <c r="B15" t="s">
        <v>73</v>
      </c>
    </row>
    <row r="17" spans="1:2" x14ac:dyDescent="0.45">
      <c r="B17" s="44" t="s">
        <v>119</v>
      </c>
    </row>
    <row r="18" spans="1:2" x14ac:dyDescent="0.45">
      <c r="B18" t="s">
        <v>71</v>
      </c>
    </row>
    <row r="19" spans="1:2" x14ac:dyDescent="0.45">
      <c r="B19" s="43">
        <v>2014</v>
      </c>
    </row>
    <row r="20" spans="1:2" x14ac:dyDescent="0.45">
      <c r="B20" t="s">
        <v>76</v>
      </c>
    </row>
    <row r="21" spans="1:2" x14ac:dyDescent="0.45">
      <c r="B21" s="42" t="s">
        <v>75</v>
      </c>
    </row>
    <row r="22" spans="1:2" ht="28.5" x14ac:dyDescent="0.45">
      <c r="B22" s="45" t="s">
        <v>77</v>
      </c>
    </row>
    <row r="24" spans="1:2" x14ac:dyDescent="0.45">
      <c r="A24" s="1" t="s">
        <v>114</v>
      </c>
    </row>
    <row r="25" spans="1:2" x14ac:dyDescent="0.45">
      <c r="A25" t="s">
        <v>115</v>
      </c>
    </row>
    <row r="26" spans="1:2" x14ac:dyDescent="0.45">
      <c r="A26" t="s">
        <v>116</v>
      </c>
    </row>
    <row r="27" spans="1:2" x14ac:dyDescent="0.45">
      <c r="A27" t="s">
        <v>120</v>
      </c>
    </row>
    <row r="28" spans="1:2" x14ac:dyDescent="0.45">
      <c r="A28" t="s">
        <v>117</v>
      </c>
    </row>
    <row r="29" spans="1:2" x14ac:dyDescent="0.45">
      <c r="A29" t="s">
        <v>118</v>
      </c>
    </row>
    <row r="30" spans="1:2" x14ac:dyDescent="0.45">
      <c r="A30" t="s">
        <v>122</v>
      </c>
    </row>
    <row r="31" spans="1:2" x14ac:dyDescent="0.45">
      <c r="A31" t="s">
        <v>121</v>
      </c>
    </row>
  </sheetData>
  <hyperlinks>
    <hyperlink ref="B7" r:id="rId1"/>
    <hyperlink ref="B14" r:id="rId2"/>
    <hyperlink ref="B21"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N98"/>
  <sheetViews>
    <sheetView workbookViewId="0"/>
  </sheetViews>
  <sheetFormatPr defaultRowHeight="14.25" x14ac:dyDescent="0.45"/>
  <cols>
    <col min="2" max="2" width="99.1328125" bestFit="1" customWidth="1"/>
    <col min="3" max="3" width="12.265625" bestFit="1" customWidth="1"/>
    <col min="4" max="4" width="13.3984375" bestFit="1" customWidth="1"/>
    <col min="6" max="6" width="13.3984375" bestFit="1" customWidth="1"/>
    <col min="11" max="11" width="18" bestFit="1" customWidth="1"/>
    <col min="12" max="12" width="15.265625" bestFit="1" customWidth="1"/>
  </cols>
  <sheetData>
    <row r="10" spans="12:13" x14ac:dyDescent="0.45">
      <c r="L10" s="48">
        <v>68084000</v>
      </c>
      <c r="M10" t="s">
        <v>12</v>
      </c>
    </row>
    <row r="11" spans="12:13" x14ac:dyDescent="0.45">
      <c r="L11" s="48"/>
    </row>
    <row r="12" spans="12:13" x14ac:dyDescent="0.45">
      <c r="L12" s="48">
        <v>49148000</v>
      </c>
      <c r="M12" t="s">
        <v>16</v>
      </c>
    </row>
    <row r="13" spans="12:13" x14ac:dyDescent="0.45">
      <c r="L13" s="48"/>
    </row>
    <row r="14" spans="12:13" x14ac:dyDescent="0.45">
      <c r="L14" s="48"/>
    </row>
    <row r="15" spans="12:13" x14ac:dyDescent="0.45">
      <c r="L15" s="48"/>
    </row>
    <row r="16" spans="12:13" x14ac:dyDescent="0.45">
      <c r="L16" s="48">
        <v>3658000</v>
      </c>
      <c r="M16" t="s">
        <v>12</v>
      </c>
    </row>
    <row r="17" spans="12:13" x14ac:dyDescent="0.45">
      <c r="L17" s="48"/>
    </row>
    <row r="18" spans="12:13" x14ac:dyDescent="0.45">
      <c r="L18" s="48">
        <v>21570000</v>
      </c>
      <c r="M18" t="s">
        <v>16</v>
      </c>
    </row>
    <row r="19" spans="12:13" x14ac:dyDescent="0.45">
      <c r="L19" s="48"/>
    </row>
    <row r="20" spans="12:13" x14ac:dyDescent="0.45">
      <c r="L20" s="48"/>
    </row>
    <row r="21" spans="12:13" x14ac:dyDescent="0.45">
      <c r="L21" s="48">
        <v>28492000</v>
      </c>
      <c r="M21" t="s">
        <v>23</v>
      </c>
    </row>
    <row r="33" spans="2:14" ht="21.4" x14ac:dyDescent="0.8">
      <c r="B33" s="2" t="s">
        <v>36</v>
      </c>
      <c r="F33" s="55"/>
      <c r="G33" s="55"/>
      <c r="H33" s="55"/>
    </row>
    <row r="34" spans="2:14" x14ac:dyDescent="0.45">
      <c r="F34" s="55"/>
      <c r="G34" s="55"/>
      <c r="H34" s="55"/>
    </row>
    <row r="35" spans="2:14" ht="15.4" x14ac:dyDescent="0.45">
      <c r="C35" s="3" t="s">
        <v>37</v>
      </c>
      <c r="F35" s="55"/>
      <c r="G35" s="55"/>
      <c r="H35" s="55"/>
    </row>
    <row r="36" spans="2:14" ht="15.4" x14ac:dyDescent="0.45">
      <c r="C36" s="3"/>
    </row>
    <row r="37" spans="2:14" ht="15.75" thickBot="1" x14ac:dyDescent="0.5">
      <c r="C37" s="3"/>
    </row>
    <row r="38" spans="2:14" ht="14.65" thickBot="1" x14ac:dyDescent="0.5">
      <c r="B38" s="4" t="s">
        <v>38</v>
      </c>
      <c r="C38" s="5">
        <v>50000</v>
      </c>
      <c r="D38" s="56" t="s">
        <v>39</v>
      </c>
      <c r="E38" s="57"/>
      <c r="F38" s="57"/>
      <c r="G38" s="57"/>
      <c r="H38" s="58"/>
    </row>
    <row r="39" spans="2:14" ht="14.65" thickBot="1" x14ac:dyDescent="0.5">
      <c r="D39" s="59" t="s">
        <v>40</v>
      </c>
      <c r="E39" s="53"/>
      <c r="F39" s="53"/>
      <c r="G39" s="53"/>
      <c r="H39" s="53"/>
    </row>
    <row r="40" spans="2:14" x14ac:dyDescent="0.45">
      <c r="B40" s="6" t="s">
        <v>41</v>
      </c>
      <c r="C40" s="7">
        <v>2012</v>
      </c>
      <c r="D40" s="60"/>
      <c r="E40" s="61"/>
      <c r="F40" s="61"/>
      <c r="G40" s="61"/>
      <c r="H40" s="62"/>
    </row>
    <row r="41" spans="2:14" x14ac:dyDescent="0.45">
      <c r="B41" s="6" t="s">
        <v>42</v>
      </c>
      <c r="C41" s="8">
        <v>2010</v>
      </c>
      <c r="D41" s="63"/>
      <c r="E41" s="64"/>
      <c r="F41" s="64"/>
      <c r="G41" s="64"/>
      <c r="H41" s="65"/>
    </row>
    <row r="42" spans="2:14" ht="41.25" customHeight="1" x14ac:dyDescent="0.45">
      <c r="B42" s="6" t="s">
        <v>111</v>
      </c>
      <c r="C42" s="9">
        <v>0.94218268901813196</v>
      </c>
      <c r="D42" s="63" t="s">
        <v>43</v>
      </c>
      <c r="E42" s="64"/>
      <c r="F42" s="64"/>
      <c r="G42" s="64"/>
      <c r="H42" s="65"/>
      <c r="M42" t="s">
        <v>0</v>
      </c>
      <c r="N42" t="s">
        <v>78</v>
      </c>
    </row>
    <row r="43" spans="2:14" ht="30" customHeight="1" thickBot="1" x14ac:dyDescent="0.5">
      <c r="B43" s="6" t="s">
        <v>112</v>
      </c>
      <c r="C43" s="10">
        <v>1.100724186648488</v>
      </c>
      <c r="D43" s="52" t="s">
        <v>44</v>
      </c>
      <c r="E43" s="53"/>
      <c r="F43" s="53"/>
      <c r="G43" s="53"/>
      <c r="H43" s="54"/>
      <c r="M43" t="s">
        <v>129</v>
      </c>
      <c r="N43" t="s">
        <v>130</v>
      </c>
    </row>
    <row r="44" spans="2:14" ht="14.65" thickBot="1" x14ac:dyDescent="0.5">
      <c r="M44" t="s">
        <v>131</v>
      </c>
      <c r="N44" t="s">
        <v>132</v>
      </c>
    </row>
    <row r="45" spans="2:14" ht="16.149999999999999" thickTop="1" thickBot="1" x14ac:dyDescent="0.5">
      <c r="B45" s="11" t="s">
        <v>113</v>
      </c>
      <c r="C45" s="12"/>
      <c r="D45" s="12"/>
      <c r="E45" s="12"/>
      <c r="F45" s="12"/>
      <c r="G45" s="12"/>
      <c r="H45" s="13"/>
      <c r="M45" t="s">
        <v>1</v>
      </c>
      <c r="N45" t="s">
        <v>79</v>
      </c>
    </row>
    <row r="46" spans="2:14" ht="53.65" thickTop="1" thickBot="1" x14ac:dyDescent="0.5">
      <c r="B46" s="14" t="s">
        <v>45</v>
      </c>
      <c r="C46" s="15" t="s">
        <v>109</v>
      </c>
      <c r="D46" s="15" t="s">
        <v>110</v>
      </c>
      <c r="E46" s="15" t="s">
        <v>46</v>
      </c>
      <c r="F46" s="16" t="s">
        <v>47</v>
      </c>
      <c r="G46" s="15" t="s">
        <v>40</v>
      </c>
      <c r="H46" s="17" t="s">
        <v>48</v>
      </c>
      <c r="M46" t="s">
        <v>2</v>
      </c>
      <c r="N46" t="s">
        <v>80</v>
      </c>
    </row>
    <row r="47" spans="2:14" x14ac:dyDescent="0.45">
      <c r="B47" s="18" t="s">
        <v>49</v>
      </c>
      <c r="C47" s="19">
        <v>47851875</v>
      </c>
      <c r="D47" s="20">
        <v>49626379.194133162</v>
      </c>
      <c r="E47" s="21">
        <v>1.1200000000000001</v>
      </c>
      <c r="F47" s="20">
        <v>55581544.69742915</v>
      </c>
      <c r="G47" s="22"/>
      <c r="H47" s="23"/>
      <c r="I47" t="s">
        <v>12</v>
      </c>
      <c r="J47" s="46">
        <f>D47/$F$58</f>
        <v>0.4196428571428571</v>
      </c>
      <c r="M47" t="s">
        <v>3</v>
      </c>
      <c r="N47" t="s">
        <v>81</v>
      </c>
    </row>
    <row r="48" spans="2:14" x14ac:dyDescent="0.45">
      <c r="B48" s="24" t="s">
        <v>50</v>
      </c>
      <c r="C48" s="25"/>
      <c r="D48" s="20">
        <v>0</v>
      </c>
      <c r="E48" s="26">
        <v>1.1200000000000001</v>
      </c>
      <c r="F48" s="20">
        <v>0</v>
      </c>
      <c r="G48" s="27"/>
      <c r="H48" s="28"/>
      <c r="J48" s="46"/>
      <c r="M48" t="s">
        <v>4</v>
      </c>
      <c r="N48" t="s">
        <v>82</v>
      </c>
    </row>
    <row r="49" spans="2:14" x14ac:dyDescent="0.45">
      <c r="B49" s="29" t="s">
        <v>55</v>
      </c>
      <c r="C49" s="25">
        <v>9163125</v>
      </c>
      <c r="D49" s="20">
        <v>9502923.675472308</v>
      </c>
      <c r="E49" s="26">
        <v>1.1200000000000001</v>
      </c>
      <c r="F49" s="20">
        <v>10643274.516528986</v>
      </c>
      <c r="G49" s="27"/>
      <c r="H49" s="28"/>
      <c r="I49" t="s">
        <v>12</v>
      </c>
      <c r="J49" s="46">
        <f t="shared" ref="J49:J57" si="0">D49/$F$58</f>
        <v>8.0357142857142849E-2</v>
      </c>
      <c r="M49" t="s">
        <v>5</v>
      </c>
      <c r="N49" t="s">
        <v>83</v>
      </c>
    </row>
    <row r="50" spans="2:14" x14ac:dyDescent="0.45">
      <c r="B50" s="29" t="s">
        <v>56</v>
      </c>
      <c r="C50" s="25">
        <v>3054375</v>
      </c>
      <c r="D50" s="20">
        <v>3167641.225157436</v>
      </c>
      <c r="E50" s="26">
        <v>1.1200000000000001</v>
      </c>
      <c r="F50" s="20">
        <v>3547758.1721763285</v>
      </c>
      <c r="G50" s="27"/>
      <c r="H50" s="28"/>
      <c r="I50" t="s">
        <v>12</v>
      </c>
      <c r="J50" s="46">
        <f t="shared" si="0"/>
        <v>2.6785714285714284E-2</v>
      </c>
      <c r="M50" t="s">
        <v>6</v>
      </c>
      <c r="N50" t="s">
        <v>84</v>
      </c>
    </row>
    <row r="51" spans="2:14" x14ac:dyDescent="0.45">
      <c r="B51" s="29" t="s">
        <v>57</v>
      </c>
      <c r="C51" s="25">
        <v>5090625</v>
      </c>
      <c r="D51" s="20">
        <v>5279402.0419290597</v>
      </c>
      <c r="E51" s="26">
        <v>1.1200000000000001</v>
      </c>
      <c r="F51" s="20">
        <v>5912930.2869605478</v>
      </c>
      <c r="G51" s="27"/>
      <c r="H51" s="28"/>
      <c r="I51" t="s">
        <v>12</v>
      </c>
      <c r="J51" s="46">
        <f t="shared" si="0"/>
        <v>4.4642857142857137E-2</v>
      </c>
      <c r="M51" t="s">
        <v>7</v>
      </c>
      <c r="N51" t="s">
        <v>85</v>
      </c>
    </row>
    <row r="52" spans="2:14" x14ac:dyDescent="0.45">
      <c r="B52" s="29" t="s">
        <v>58</v>
      </c>
      <c r="C52" s="25">
        <v>5090625</v>
      </c>
      <c r="D52" s="20">
        <v>5279402.0419290597</v>
      </c>
      <c r="E52" s="26">
        <v>1.1200000000000001</v>
      </c>
      <c r="F52" s="20">
        <v>5912930.2869605478</v>
      </c>
      <c r="G52" s="27"/>
      <c r="H52" s="28"/>
      <c r="I52" t="s">
        <v>12</v>
      </c>
      <c r="J52" s="46">
        <f t="shared" si="0"/>
        <v>4.4642857142857137E-2</v>
      </c>
      <c r="M52" t="s">
        <v>125</v>
      </c>
      <c r="N52" t="s">
        <v>127</v>
      </c>
    </row>
    <row r="53" spans="2:14" x14ac:dyDescent="0.45">
      <c r="B53" s="29" t="s">
        <v>59</v>
      </c>
      <c r="C53" s="25">
        <v>21380625</v>
      </c>
      <c r="D53" s="20">
        <v>22173488.576102052</v>
      </c>
      <c r="E53" s="26">
        <v>1.1200000000000001</v>
      </c>
      <c r="F53" s="20">
        <v>24834307.2052343</v>
      </c>
      <c r="G53" s="27"/>
      <c r="H53" s="28"/>
      <c r="I53" t="s">
        <v>11</v>
      </c>
      <c r="J53" s="46">
        <f t="shared" si="0"/>
        <v>0.1875</v>
      </c>
      <c r="M53" t="s">
        <v>126</v>
      </c>
      <c r="N53" t="s">
        <v>128</v>
      </c>
    </row>
    <row r="54" spans="2:14" x14ac:dyDescent="0.45">
      <c r="B54" s="29" t="s">
        <v>60</v>
      </c>
      <c r="C54" s="25">
        <v>2036250</v>
      </c>
      <c r="D54" s="20">
        <v>2111760.8167716241</v>
      </c>
      <c r="E54" s="26">
        <v>1.1200000000000001</v>
      </c>
      <c r="F54" s="20">
        <v>2365172.1147842193</v>
      </c>
      <c r="G54" s="27"/>
      <c r="H54" s="28"/>
      <c r="I54" t="s">
        <v>11</v>
      </c>
      <c r="J54" s="46">
        <f t="shared" si="0"/>
        <v>1.7857142857142856E-2</v>
      </c>
      <c r="M54" t="s">
        <v>8</v>
      </c>
      <c r="N54" t="s">
        <v>86</v>
      </c>
    </row>
    <row r="55" spans="2:14" x14ac:dyDescent="0.45">
      <c r="B55" s="29" t="s">
        <v>61</v>
      </c>
      <c r="C55" s="25">
        <v>5090625</v>
      </c>
      <c r="D55" s="20">
        <v>5279402.0419290597</v>
      </c>
      <c r="E55" s="26">
        <v>1.1200000000000001</v>
      </c>
      <c r="F55" s="20">
        <v>5912930.2869605478</v>
      </c>
      <c r="G55" s="27"/>
      <c r="H55" s="28"/>
      <c r="I55" t="s">
        <v>12</v>
      </c>
      <c r="J55" s="46">
        <f t="shared" si="0"/>
        <v>4.4642857142857137E-2</v>
      </c>
      <c r="M55" t="s">
        <v>133</v>
      </c>
      <c r="N55" t="s">
        <v>140</v>
      </c>
    </row>
    <row r="56" spans="2:14" x14ac:dyDescent="0.45">
      <c r="B56" s="29" t="s">
        <v>62</v>
      </c>
      <c r="C56" s="25">
        <v>1018125</v>
      </c>
      <c r="D56" s="20">
        <v>1055880.4083858121</v>
      </c>
      <c r="E56" s="26">
        <v>1.1200000000000001</v>
      </c>
      <c r="F56" s="20">
        <v>1182586.0573921097</v>
      </c>
      <c r="G56" s="27"/>
      <c r="H56" s="28"/>
      <c r="I56" t="s">
        <v>12</v>
      </c>
      <c r="J56" s="46">
        <f t="shared" si="0"/>
        <v>8.9285714285714281E-3</v>
      </c>
      <c r="M56" t="s">
        <v>134</v>
      </c>
      <c r="N56" t="s">
        <v>141</v>
      </c>
    </row>
    <row r="57" spans="2:14" x14ac:dyDescent="0.45">
      <c r="B57" s="29" t="s">
        <v>63</v>
      </c>
      <c r="C57" s="25">
        <v>2036250</v>
      </c>
      <c r="D57" s="20">
        <v>2111760.8167716241</v>
      </c>
      <c r="E57" s="26">
        <v>1.1200000000000001</v>
      </c>
      <c r="F57" s="20">
        <v>2365172.1147842193</v>
      </c>
      <c r="G57" s="27"/>
      <c r="H57" s="28"/>
      <c r="I57" t="s">
        <v>16</v>
      </c>
      <c r="J57" s="46">
        <f t="shared" si="0"/>
        <v>1.7857142857142856E-2</v>
      </c>
      <c r="M57" t="s">
        <v>135</v>
      </c>
      <c r="N57" t="s">
        <v>142</v>
      </c>
    </row>
    <row r="58" spans="2:14" ht="14.65" thickBot="1" x14ac:dyDescent="0.5">
      <c r="B58" s="30"/>
      <c r="C58" s="31">
        <v>101812500</v>
      </c>
      <c r="D58" s="32">
        <v>105588040.83858122</v>
      </c>
      <c r="E58" s="33"/>
      <c r="F58" s="32">
        <v>118258605.73921095</v>
      </c>
      <c r="G58" s="34"/>
      <c r="H58" s="35"/>
      <c r="I58" t="s">
        <v>16</v>
      </c>
      <c r="J58" s="46">
        <f>(F58-D58)/F58</f>
        <v>0.10714285714285701</v>
      </c>
      <c r="M58" t="s">
        <v>136</v>
      </c>
      <c r="N58" t="s">
        <v>143</v>
      </c>
    </row>
    <row r="59" spans="2:14" ht="14.65" thickTop="1" x14ac:dyDescent="0.45">
      <c r="C59" s="36"/>
      <c r="M59" t="s">
        <v>9</v>
      </c>
      <c r="N59" t="s">
        <v>87</v>
      </c>
    </row>
    <row r="60" spans="2:14" x14ac:dyDescent="0.45">
      <c r="M60" t="s">
        <v>10</v>
      </c>
      <c r="N60" t="s">
        <v>88</v>
      </c>
    </row>
    <row r="61" spans="2:14" x14ac:dyDescent="0.45">
      <c r="B61" s="37" t="s">
        <v>51</v>
      </c>
      <c r="C61" s="37">
        <v>900</v>
      </c>
      <c r="M61" t="s">
        <v>11</v>
      </c>
      <c r="N61" t="s">
        <v>89</v>
      </c>
    </row>
    <row r="62" spans="2:14" x14ac:dyDescent="0.45">
      <c r="B62" s="38" t="s">
        <v>52</v>
      </c>
      <c r="C62" s="37">
        <v>54.3</v>
      </c>
      <c r="M62" t="s">
        <v>12</v>
      </c>
      <c r="N62" t="s">
        <v>90</v>
      </c>
    </row>
    <row r="63" spans="2:14" x14ac:dyDescent="0.45">
      <c r="B63" s="38" t="s">
        <v>53</v>
      </c>
      <c r="C63" s="39">
        <v>113125</v>
      </c>
      <c r="M63" t="s">
        <v>13</v>
      </c>
      <c r="N63" t="s">
        <v>91</v>
      </c>
    </row>
    <row r="64" spans="2:14" x14ac:dyDescent="0.45">
      <c r="B64" s="37" t="s">
        <v>49</v>
      </c>
      <c r="C64" s="40">
        <v>0.47</v>
      </c>
      <c r="M64" t="s">
        <v>14</v>
      </c>
      <c r="N64" t="s">
        <v>92</v>
      </c>
    </row>
    <row r="65" spans="2:14" x14ac:dyDescent="0.45">
      <c r="B65" s="37" t="s">
        <v>54</v>
      </c>
      <c r="C65" s="40">
        <v>0.53</v>
      </c>
      <c r="M65" t="s">
        <v>15</v>
      </c>
      <c r="N65" t="s">
        <v>93</v>
      </c>
    </row>
    <row r="66" spans="2:14" x14ac:dyDescent="0.45">
      <c r="B66" s="41" t="s">
        <v>55</v>
      </c>
      <c r="C66" s="40">
        <v>0.09</v>
      </c>
      <c r="M66" t="s">
        <v>137</v>
      </c>
      <c r="N66" t="s">
        <v>144</v>
      </c>
    </row>
    <row r="67" spans="2:14" x14ac:dyDescent="0.45">
      <c r="B67" s="41" t="s">
        <v>56</v>
      </c>
      <c r="C67" s="40">
        <v>0.03</v>
      </c>
      <c r="M67" t="s">
        <v>138</v>
      </c>
      <c r="N67" t="s">
        <v>145</v>
      </c>
    </row>
    <row r="68" spans="2:14" x14ac:dyDescent="0.45">
      <c r="B68" s="41" t="s">
        <v>57</v>
      </c>
      <c r="C68" s="40">
        <v>0.05</v>
      </c>
      <c r="M68" t="s">
        <v>139</v>
      </c>
      <c r="N68" t="s">
        <v>146</v>
      </c>
    </row>
    <row r="69" spans="2:14" x14ac:dyDescent="0.45">
      <c r="B69" s="41" t="s">
        <v>58</v>
      </c>
      <c r="C69" s="40">
        <v>0.05</v>
      </c>
      <c r="M69" t="s">
        <v>16</v>
      </c>
      <c r="N69" t="s">
        <v>94</v>
      </c>
    </row>
    <row r="70" spans="2:14" x14ac:dyDescent="0.45">
      <c r="B70" s="41" t="s">
        <v>59</v>
      </c>
      <c r="C70" s="40">
        <v>0.21</v>
      </c>
      <c r="M70" t="s">
        <v>17</v>
      </c>
      <c r="N70" t="s">
        <v>95</v>
      </c>
    </row>
    <row r="71" spans="2:14" x14ac:dyDescent="0.45">
      <c r="B71" s="41" t="s">
        <v>60</v>
      </c>
      <c r="C71" s="40">
        <v>0.02</v>
      </c>
      <c r="M71" t="s">
        <v>18</v>
      </c>
      <c r="N71" t="s">
        <v>96</v>
      </c>
    </row>
    <row r="72" spans="2:14" x14ac:dyDescent="0.45">
      <c r="B72" s="41" t="s">
        <v>61</v>
      </c>
      <c r="C72" s="40">
        <v>0.05</v>
      </c>
      <c r="M72" t="s">
        <v>19</v>
      </c>
      <c r="N72" t="s">
        <v>97</v>
      </c>
    </row>
    <row r="73" spans="2:14" x14ac:dyDescent="0.45">
      <c r="B73" s="41" t="s">
        <v>62</v>
      </c>
      <c r="C73" s="40">
        <v>0.01</v>
      </c>
      <c r="M73" t="s">
        <v>20</v>
      </c>
      <c r="N73" t="s">
        <v>98</v>
      </c>
    </row>
    <row r="74" spans="2:14" x14ac:dyDescent="0.45">
      <c r="B74" s="41" t="s">
        <v>63</v>
      </c>
      <c r="C74" s="40">
        <v>0.02</v>
      </c>
      <c r="M74" t="s">
        <v>21</v>
      </c>
      <c r="N74" t="s">
        <v>99</v>
      </c>
    </row>
    <row r="75" spans="2:14" x14ac:dyDescent="0.45">
      <c r="M75" t="s">
        <v>22</v>
      </c>
      <c r="N75" t="s">
        <v>100</v>
      </c>
    </row>
    <row r="76" spans="2:14" x14ac:dyDescent="0.45">
      <c r="M76" t="s">
        <v>23</v>
      </c>
      <c r="N76" t="s">
        <v>101</v>
      </c>
    </row>
    <row r="77" spans="2:14" x14ac:dyDescent="0.45">
      <c r="M77" t="s">
        <v>24</v>
      </c>
      <c r="N77" t="s">
        <v>102</v>
      </c>
    </row>
    <row r="78" spans="2:14" x14ac:dyDescent="0.45">
      <c r="M78" t="s">
        <v>25</v>
      </c>
      <c r="N78" t="s">
        <v>103</v>
      </c>
    </row>
    <row r="79" spans="2:14" x14ac:dyDescent="0.45">
      <c r="M79" t="s">
        <v>26</v>
      </c>
      <c r="N79" t="s">
        <v>104</v>
      </c>
    </row>
    <row r="80" spans="2:14" x14ac:dyDescent="0.45">
      <c r="M80" t="s">
        <v>27</v>
      </c>
      <c r="N80" t="s">
        <v>105</v>
      </c>
    </row>
    <row r="81" spans="11:14" x14ac:dyDescent="0.45">
      <c r="M81" t="s">
        <v>28</v>
      </c>
      <c r="N81" t="s">
        <v>106</v>
      </c>
    </row>
    <row r="82" spans="11:14" x14ac:dyDescent="0.45">
      <c r="M82" t="s">
        <v>29</v>
      </c>
      <c r="N82" t="s">
        <v>107</v>
      </c>
    </row>
    <row r="83" spans="11:14" x14ac:dyDescent="0.45">
      <c r="M83" t="s">
        <v>30</v>
      </c>
      <c r="N83" t="s">
        <v>108</v>
      </c>
    </row>
    <row r="86" spans="11:14" x14ac:dyDescent="0.45">
      <c r="K86" s="48">
        <v>1088450000</v>
      </c>
      <c r="L86" t="s">
        <v>12</v>
      </c>
    </row>
    <row r="87" spans="11:14" x14ac:dyDescent="0.45">
      <c r="K87" s="48">
        <v>483000000</v>
      </c>
      <c r="L87" t="s">
        <v>16</v>
      </c>
    </row>
    <row r="88" spans="11:14" x14ac:dyDescent="0.45">
      <c r="K88" s="48"/>
    </row>
    <row r="89" spans="11:14" x14ac:dyDescent="0.45">
      <c r="K89" s="48"/>
    </row>
    <row r="90" spans="11:14" x14ac:dyDescent="0.45">
      <c r="K90" s="48">
        <v>87900000</v>
      </c>
      <c r="L90" t="s">
        <v>12</v>
      </c>
    </row>
    <row r="91" spans="11:14" x14ac:dyDescent="0.45">
      <c r="K91" s="48"/>
    </row>
    <row r="92" spans="11:14" x14ac:dyDescent="0.45">
      <c r="K92" s="48">
        <v>250600000</v>
      </c>
      <c r="L92" t="s">
        <v>16</v>
      </c>
    </row>
    <row r="93" spans="11:14" x14ac:dyDescent="0.45">
      <c r="K93" s="48"/>
    </row>
    <row r="94" spans="11:14" x14ac:dyDescent="0.45">
      <c r="K94" s="48"/>
    </row>
    <row r="95" spans="11:14" x14ac:dyDescent="0.45">
      <c r="K95" s="48">
        <v>191000000</v>
      </c>
      <c r="L95" t="s">
        <v>23</v>
      </c>
    </row>
    <row r="98" spans="11:11" x14ac:dyDescent="0.45">
      <c r="K98" s="47">
        <f>SUM(K86:K95)</f>
        <v>2100950000</v>
      </c>
    </row>
  </sheetData>
  <mergeCells count="7">
    <mergeCell ref="D43:H43"/>
    <mergeCell ref="F33:H35"/>
    <mergeCell ref="D38:H38"/>
    <mergeCell ref="D39:H39"/>
    <mergeCell ref="D40:H40"/>
    <mergeCell ref="D41:H41"/>
    <mergeCell ref="D42:H42"/>
  </mergeCells>
  <dataValidations count="1">
    <dataValidation type="whole" allowBlank="1" showInputMessage="1" showErrorMessage="1" sqref="C41">
      <formula1>1992</formula1>
      <formula2>2016</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Q11"/>
  <sheetViews>
    <sheetView topLeftCell="S1" workbookViewId="0">
      <selection activeCell="AS3" sqref="AS3:AS8"/>
    </sheetView>
  </sheetViews>
  <sheetFormatPr defaultRowHeight="14.25" x14ac:dyDescent="0.45"/>
  <sheetData>
    <row r="1" spans="1:43" x14ac:dyDescent="0.45">
      <c r="A1" s="66" t="s">
        <v>150</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row>
    <row r="2" spans="1:43" x14ac:dyDescent="0.45">
      <c r="A2" s="49" t="s">
        <v>124</v>
      </c>
      <c r="B2" s="51" t="s">
        <v>0</v>
      </c>
      <c r="C2" s="51" t="s">
        <v>129</v>
      </c>
      <c r="D2" s="51" t="s">
        <v>131</v>
      </c>
      <c r="E2" s="51" t="s">
        <v>1</v>
      </c>
      <c r="F2" s="51" t="s">
        <v>2</v>
      </c>
      <c r="G2" s="51" t="s">
        <v>3</v>
      </c>
      <c r="H2" s="51" t="s">
        <v>4</v>
      </c>
      <c r="I2" s="51" t="s">
        <v>5</v>
      </c>
      <c r="J2" s="51" t="s">
        <v>6</v>
      </c>
      <c r="K2" s="51" t="s">
        <v>7</v>
      </c>
      <c r="L2" s="51" t="s">
        <v>125</v>
      </c>
      <c r="M2" s="51" t="s">
        <v>126</v>
      </c>
      <c r="N2" s="51" t="s">
        <v>8</v>
      </c>
      <c r="O2" s="51" t="s">
        <v>133</v>
      </c>
      <c r="P2" s="51" t="s">
        <v>134</v>
      </c>
      <c r="Q2" s="51" t="s">
        <v>135</v>
      </c>
      <c r="R2" s="51" t="s">
        <v>136</v>
      </c>
      <c r="S2" s="51" t="s">
        <v>9</v>
      </c>
      <c r="T2" s="51" t="s">
        <v>10</v>
      </c>
      <c r="U2" s="51" t="s">
        <v>11</v>
      </c>
      <c r="V2" s="51" t="s">
        <v>12</v>
      </c>
      <c r="W2" s="51" t="s">
        <v>13</v>
      </c>
      <c r="X2" s="51" t="s">
        <v>14</v>
      </c>
      <c r="Y2" s="51" t="s">
        <v>15</v>
      </c>
      <c r="Z2" s="51" t="s">
        <v>137</v>
      </c>
      <c r="AA2" s="51" t="s">
        <v>138</v>
      </c>
      <c r="AB2" s="51" t="s">
        <v>139</v>
      </c>
      <c r="AC2" s="51" t="s">
        <v>16</v>
      </c>
      <c r="AD2" s="51" t="s">
        <v>17</v>
      </c>
      <c r="AE2" s="51" t="s">
        <v>18</v>
      </c>
      <c r="AF2" s="51" t="s">
        <v>19</v>
      </c>
      <c r="AG2" s="51" t="s">
        <v>20</v>
      </c>
      <c r="AH2" s="51" t="s">
        <v>21</v>
      </c>
      <c r="AI2" s="51" t="s">
        <v>22</v>
      </c>
      <c r="AJ2" s="51" t="s">
        <v>23</v>
      </c>
      <c r="AK2" s="51" t="s">
        <v>24</v>
      </c>
      <c r="AL2" s="51" t="s">
        <v>25</v>
      </c>
      <c r="AM2" s="51" t="s">
        <v>26</v>
      </c>
      <c r="AN2" s="51" t="s">
        <v>27</v>
      </c>
      <c r="AO2" s="51" t="s">
        <v>28</v>
      </c>
      <c r="AP2" s="51" t="s">
        <v>29</v>
      </c>
      <c r="AQ2" s="51" t="s">
        <v>30</v>
      </c>
    </row>
    <row r="3" spans="1:43" x14ac:dyDescent="0.45">
      <c r="A3" t="s">
        <v>31</v>
      </c>
      <c r="B3" s="50">
        <f>SUMIF(Data!$I$47:$I$58,B2,Data!$J$47:$J$58)</f>
        <v>0</v>
      </c>
      <c r="C3" s="50">
        <f>SUMIF(Data!$I$47:$I$58,C2,Data!$J$47:$J$58)</f>
        <v>0</v>
      </c>
      <c r="D3" s="50">
        <f>SUMIF(Data!$I$47:$I$58,D2,Data!$J$47:$J$58)</f>
        <v>0</v>
      </c>
      <c r="E3" s="50">
        <f>SUMIF(Data!$I$47:$I$58,E2,Data!$J$47:$J$58)</f>
        <v>0</v>
      </c>
      <c r="F3" s="50">
        <f>SUMIF(Data!$I$47:$I$58,F2,Data!$J$47:$J$58)</f>
        <v>0</v>
      </c>
      <c r="G3" s="50">
        <f>SUMIF(Data!$I$47:$I$58,G2,Data!$J$47:$J$58)</f>
        <v>0</v>
      </c>
      <c r="H3" s="50">
        <f>SUMIF(Data!$I$47:$I$58,H2,Data!$J$47:$J$58)</f>
        <v>0</v>
      </c>
      <c r="I3" s="50">
        <f>SUMIF(Data!$I$47:$I$58,I2,Data!$J$47:$J$58)</f>
        <v>0</v>
      </c>
      <c r="J3" s="50">
        <f>SUMIF(Data!$I$47:$I$58,J2,Data!$J$47:$J$58)</f>
        <v>0</v>
      </c>
      <c r="K3" s="50">
        <f>SUMIF(Data!$I$47:$I$58,K2,Data!$J$47:$J$58)</f>
        <v>0</v>
      </c>
      <c r="L3" s="50">
        <f>SUMIF(Data!$I$47:$I$58,L2,Data!$J$47:$J$58)</f>
        <v>0</v>
      </c>
      <c r="M3" s="50">
        <f>SUMIF(Data!$I$47:$I$58,M2,Data!$J$47:$J$58)</f>
        <v>0</v>
      </c>
      <c r="N3" s="50">
        <f>SUMIF(Data!$I$47:$I$58,N2,Data!$J$47:$J$58)</f>
        <v>0</v>
      </c>
      <c r="O3" s="50">
        <f>SUMIF(Data!$I$47:$I$58,O2,Data!$J$47:$J$58)</f>
        <v>0</v>
      </c>
      <c r="P3" s="50">
        <f>SUMIF(Data!$I$47:$I$58,P2,Data!$J$47:$J$58)</f>
        <v>0</v>
      </c>
      <c r="Q3" s="50">
        <f>SUMIF(Data!$I$47:$I$58,Q2,Data!$J$47:$J$58)</f>
        <v>0</v>
      </c>
      <c r="R3" s="50">
        <f>SUMIF(Data!$I$47:$I$58,R2,Data!$J$47:$J$58)</f>
        <v>0</v>
      </c>
      <c r="S3" s="50">
        <f>SUMIF(Data!$I$47:$I$58,S2,Data!$J$47:$J$58)</f>
        <v>0</v>
      </c>
      <c r="T3" s="50">
        <f>SUMIF(Data!$I$47:$I$58,T2,Data!$J$47:$J$58)</f>
        <v>0</v>
      </c>
      <c r="U3" s="50">
        <f>SUMIF(Data!$I$47:$I$58,U2,Data!$J$47:$J$58)</f>
        <v>0.20535714285714285</v>
      </c>
      <c r="V3" s="50">
        <f>SUMIF(Data!$I$47:$I$58,V2,Data!$J$47:$J$58)</f>
        <v>0.66964285714285687</v>
      </c>
      <c r="W3" s="50">
        <f>SUMIF(Data!$I$47:$I$58,W2,Data!$J$47:$J$58)</f>
        <v>0</v>
      </c>
      <c r="X3" s="50">
        <f>SUMIF(Data!$I$47:$I$58,X2,Data!$J$47:$J$58)</f>
        <v>0</v>
      </c>
      <c r="Y3" s="50">
        <f>SUMIF(Data!$I$47:$I$58,Y2,Data!$J$47:$J$58)</f>
        <v>0</v>
      </c>
      <c r="Z3" s="50">
        <f>SUMIF(Data!$I$47:$I$58,Z2,Data!$J$47:$J$58)</f>
        <v>0</v>
      </c>
      <c r="AA3" s="50">
        <f>SUMIF(Data!$I$47:$I$58,AA2,Data!$J$47:$J$58)</f>
        <v>0</v>
      </c>
      <c r="AB3" s="50">
        <f>SUMIF(Data!$I$47:$I$58,AB2,Data!$J$47:$J$58)</f>
        <v>0</v>
      </c>
      <c r="AC3" s="50">
        <f>SUMIF(Data!$I$47:$I$58,AC2,Data!$J$47:$J$58)</f>
        <v>0.12499999999999986</v>
      </c>
      <c r="AD3" s="50">
        <f>SUMIF(Data!$I$47:$I$58,AD2,Data!$J$47:$J$58)</f>
        <v>0</v>
      </c>
      <c r="AE3" s="50">
        <f>SUMIF(Data!$I$47:$I$58,AE2,Data!$J$47:$J$58)</f>
        <v>0</v>
      </c>
      <c r="AF3" s="50">
        <f>SUMIF(Data!$I$47:$I$58,AF2,Data!$J$47:$J$58)</f>
        <v>0</v>
      </c>
      <c r="AG3" s="50">
        <f>SUMIF(Data!$I$47:$I$58,AG2,Data!$J$47:$J$58)</f>
        <v>0</v>
      </c>
      <c r="AH3" s="50">
        <f>SUMIF(Data!$I$47:$I$58,AH2,Data!$J$47:$J$58)</f>
        <v>0</v>
      </c>
      <c r="AI3" s="50">
        <f>SUMIF(Data!$I$47:$I$58,AI2,Data!$J$47:$J$58)</f>
        <v>0</v>
      </c>
      <c r="AJ3" s="50">
        <f>SUMIF(Data!$I$47:$I$58,AJ2,Data!$J$47:$J$58)</f>
        <v>0</v>
      </c>
      <c r="AK3" s="50">
        <f>SUMIF(Data!$I$47:$I$58,AK2,Data!$J$47:$J$58)</f>
        <v>0</v>
      </c>
      <c r="AL3" s="50">
        <f>SUMIF(Data!$I$47:$I$58,AL2,Data!$J$47:$J$58)</f>
        <v>0</v>
      </c>
      <c r="AM3" s="50">
        <f>SUMIF(Data!$I$47:$I$58,AM2,Data!$J$47:$J$58)</f>
        <v>0</v>
      </c>
      <c r="AN3" s="50">
        <f>SUMIF(Data!$I$47:$I$58,AN2,Data!$J$47:$J$58)</f>
        <v>0</v>
      </c>
      <c r="AO3" s="50">
        <f>SUMIF(Data!$I$47:$I$58,AO2,Data!$J$47:$J$58)</f>
        <v>0</v>
      </c>
      <c r="AP3" s="50">
        <f>SUMIF(Data!$I$47:$I$58,AP2,Data!$J$47:$J$58)</f>
        <v>0</v>
      </c>
      <c r="AQ3" s="50">
        <f>SUMIF(Data!$I$47:$I$58,AQ2,Data!$J$47:$J$58)</f>
        <v>0</v>
      </c>
    </row>
    <row r="4" spans="1:43" x14ac:dyDescent="0.45">
      <c r="A4" t="s">
        <v>32</v>
      </c>
      <c r="B4" s="50">
        <f>SUMIF(Data!$M$10:$M$21,'Pre ISIC Consolidation'!B2,Data!$L$10:$L$21)/SUM(Data!$L$10:$L$21)</f>
        <v>0</v>
      </c>
      <c r="C4" s="50">
        <f>SUMIF(Data!$M$10:$M$21,'Pre ISIC Consolidation'!C2,Data!$L$10:$L$21)/SUM(Data!$L$10:$L$21)</f>
        <v>0</v>
      </c>
      <c r="D4" s="50">
        <f>SUMIF(Data!$M$10:$M$21,'Pre ISIC Consolidation'!D2,Data!$L$10:$L$21)/SUM(Data!$L$10:$L$21)</f>
        <v>0</v>
      </c>
      <c r="E4" s="50">
        <f>SUMIF(Data!$M$10:$M$21,'Pre ISIC Consolidation'!E2,Data!$L$10:$L$21)/SUM(Data!$L$10:$L$21)</f>
        <v>0</v>
      </c>
      <c r="F4" s="50">
        <f>SUMIF(Data!$M$10:$M$21,'Pre ISIC Consolidation'!F2,Data!$L$10:$L$21)/SUM(Data!$L$10:$L$21)</f>
        <v>0</v>
      </c>
      <c r="G4" s="50">
        <f>SUMIF(Data!$M$10:$M$21,'Pre ISIC Consolidation'!G2,Data!$L$10:$L$21)/SUM(Data!$L$10:$L$21)</f>
        <v>0</v>
      </c>
      <c r="H4" s="50">
        <f>SUMIF(Data!$M$10:$M$21,'Pre ISIC Consolidation'!H2,Data!$L$10:$L$21)/SUM(Data!$L$10:$L$21)</f>
        <v>0</v>
      </c>
      <c r="I4" s="50">
        <f>SUMIF(Data!$M$10:$M$21,'Pre ISIC Consolidation'!I2,Data!$L$10:$L$21)/SUM(Data!$L$10:$L$21)</f>
        <v>0</v>
      </c>
      <c r="J4" s="50">
        <f>SUMIF(Data!$M$10:$M$21,'Pre ISIC Consolidation'!J2,Data!$L$10:$L$21)/SUM(Data!$L$10:$L$21)</f>
        <v>0</v>
      </c>
      <c r="K4" s="50">
        <f>SUMIF(Data!$M$10:$M$21,'Pre ISIC Consolidation'!K2,Data!$L$10:$L$21)/SUM(Data!$L$10:$L$21)</f>
        <v>0</v>
      </c>
      <c r="L4" s="50">
        <f>SUMIF(Data!$M$10:$M$21,'Pre ISIC Consolidation'!L2,Data!$L$10:$L$21)/SUM(Data!$L$10:$L$21)</f>
        <v>0</v>
      </c>
      <c r="M4" s="50">
        <f>SUMIF(Data!$M$10:$M$21,'Pre ISIC Consolidation'!M2,Data!$L$10:$L$21)/SUM(Data!$L$10:$L$21)</f>
        <v>0</v>
      </c>
      <c r="N4" s="50">
        <f>SUMIF(Data!$M$10:$M$21,'Pre ISIC Consolidation'!N2,Data!$L$10:$L$21)/SUM(Data!$L$10:$L$21)</f>
        <v>0</v>
      </c>
      <c r="O4" s="50">
        <f>SUMIF(Data!$M$10:$M$21,'Pre ISIC Consolidation'!O2,Data!$L$10:$L$21)/SUM(Data!$L$10:$L$21)</f>
        <v>0</v>
      </c>
      <c r="P4" s="50">
        <f>SUMIF(Data!$M$10:$M$21,'Pre ISIC Consolidation'!P2,Data!$L$10:$L$21)/SUM(Data!$L$10:$L$21)</f>
        <v>0</v>
      </c>
      <c r="Q4" s="50">
        <f>SUMIF(Data!$M$10:$M$21,'Pre ISIC Consolidation'!Q2,Data!$L$10:$L$21)/SUM(Data!$L$10:$L$21)</f>
        <v>0</v>
      </c>
      <c r="R4" s="50">
        <f>SUMIF(Data!$M$10:$M$21,'Pre ISIC Consolidation'!R2,Data!$L$10:$L$21)/SUM(Data!$L$10:$L$21)</f>
        <v>0</v>
      </c>
      <c r="S4" s="50">
        <f>SUMIF(Data!$M$10:$M$21,'Pre ISIC Consolidation'!S2,Data!$L$10:$L$21)/SUM(Data!$L$10:$L$21)</f>
        <v>0</v>
      </c>
      <c r="T4" s="50">
        <f>SUMIF(Data!$M$10:$M$21,'Pre ISIC Consolidation'!T2,Data!$L$10:$L$21)/SUM(Data!$L$10:$L$21)</f>
        <v>0</v>
      </c>
      <c r="U4" s="50">
        <f>SUMIF(Data!$M$10:$M$21,'Pre ISIC Consolidation'!U2,Data!$L$10:$L$21)/SUM(Data!$L$10:$L$21)</f>
        <v>0</v>
      </c>
      <c r="V4" s="50">
        <f>SUMIF(Data!$M$10:$M$21,'Pre ISIC Consolidation'!V2,Data!$L$10:$L$21)/SUM(Data!$L$10:$L$21)</f>
        <v>0.41966165941316863</v>
      </c>
      <c r="W4" s="50">
        <f>SUMIF(Data!$M$10:$M$21,'Pre ISIC Consolidation'!W2,Data!$L$10:$L$21)/SUM(Data!$L$10:$L$21)</f>
        <v>0</v>
      </c>
      <c r="X4" s="50">
        <f>SUMIF(Data!$M$10:$M$21,'Pre ISIC Consolidation'!X2,Data!$L$10:$L$21)/SUM(Data!$L$10:$L$21)</f>
        <v>0</v>
      </c>
      <c r="Y4" s="50">
        <f>SUMIF(Data!$M$10:$M$21,'Pre ISIC Consolidation'!Y2,Data!$L$10:$L$21)/SUM(Data!$L$10:$L$21)</f>
        <v>0</v>
      </c>
      <c r="Z4" s="50">
        <f>SUMIF(Data!$M$10:$M$21,'Pre ISIC Consolidation'!Z2,Data!$L$10:$L$21)/SUM(Data!$L$10:$L$21)</f>
        <v>0</v>
      </c>
      <c r="AA4" s="50">
        <f>SUMIF(Data!$M$10:$M$21,'Pre ISIC Consolidation'!AA2,Data!$L$10:$L$21)/SUM(Data!$L$10:$L$21)</f>
        <v>0</v>
      </c>
      <c r="AB4" s="50">
        <f>SUMIF(Data!$M$10:$M$21,'Pre ISIC Consolidation'!AB2,Data!$L$10:$L$21)/SUM(Data!$L$10:$L$21)</f>
        <v>0</v>
      </c>
      <c r="AC4" s="50">
        <f>SUMIF(Data!$M$10:$M$21,'Pre ISIC Consolidation'!AC2,Data!$L$10:$L$21)/SUM(Data!$L$10:$L$21)</f>
        <v>0.41367167392016474</v>
      </c>
      <c r="AD4" s="50">
        <f>SUMIF(Data!$M$10:$M$21,'Pre ISIC Consolidation'!AD2,Data!$L$10:$L$21)/SUM(Data!$L$10:$L$21)</f>
        <v>0</v>
      </c>
      <c r="AE4" s="50">
        <f>SUMIF(Data!$M$10:$M$21,'Pre ISIC Consolidation'!AE2,Data!$L$10:$L$21)/SUM(Data!$L$10:$L$21)</f>
        <v>0</v>
      </c>
      <c r="AF4" s="50">
        <f>SUMIF(Data!$M$10:$M$21,'Pre ISIC Consolidation'!AF2,Data!$L$10:$L$21)/SUM(Data!$L$10:$L$21)</f>
        <v>0</v>
      </c>
      <c r="AG4" s="50">
        <f>SUMIF(Data!$M$10:$M$21,'Pre ISIC Consolidation'!AG2,Data!$L$10:$L$21)/SUM(Data!$L$10:$L$21)</f>
        <v>0</v>
      </c>
      <c r="AH4" s="50">
        <f>SUMIF(Data!$M$10:$M$21,'Pre ISIC Consolidation'!AH2,Data!$L$10:$L$21)/SUM(Data!$L$10:$L$21)</f>
        <v>0</v>
      </c>
      <c r="AI4" s="50">
        <f>SUMIF(Data!$M$10:$M$21,'Pre ISIC Consolidation'!AI2,Data!$L$10:$L$21)/SUM(Data!$L$10:$L$21)</f>
        <v>0</v>
      </c>
      <c r="AJ4" s="50">
        <f>SUMIF(Data!$M$10:$M$21,'Pre ISIC Consolidation'!AJ2,Data!$L$10:$L$21)/SUM(Data!$L$10:$L$21)</f>
        <v>0.16666666666666666</v>
      </c>
      <c r="AK4" s="50">
        <f>SUMIF(Data!$M$10:$M$21,'Pre ISIC Consolidation'!AK2,Data!$L$10:$L$21)/SUM(Data!$L$10:$L$21)</f>
        <v>0</v>
      </c>
      <c r="AL4" s="50">
        <f>SUMIF(Data!$M$10:$M$21,'Pre ISIC Consolidation'!AL2,Data!$L$10:$L$21)/SUM(Data!$L$10:$L$21)</f>
        <v>0</v>
      </c>
      <c r="AM4" s="50">
        <f>SUMIF(Data!$M$10:$M$21,'Pre ISIC Consolidation'!AM2,Data!$L$10:$L$21)/SUM(Data!$L$10:$L$21)</f>
        <v>0</v>
      </c>
      <c r="AN4" s="50">
        <f>SUMIF(Data!$M$10:$M$21,'Pre ISIC Consolidation'!AN2,Data!$L$10:$L$21)/SUM(Data!$L$10:$L$21)</f>
        <v>0</v>
      </c>
      <c r="AO4" s="50">
        <f>SUMIF(Data!$M$10:$M$21,'Pre ISIC Consolidation'!AO2,Data!$L$10:$L$21)/SUM(Data!$L$10:$L$21)</f>
        <v>0</v>
      </c>
      <c r="AP4" s="50">
        <f>SUMIF(Data!$M$10:$M$21,'Pre ISIC Consolidation'!AP2,Data!$L$10:$L$21)/SUM(Data!$L$10:$L$21)</f>
        <v>0</v>
      </c>
      <c r="AQ4" s="50">
        <f>SUMIF(Data!$M$10:$M$21,'Pre ISIC Consolidation'!AQ2,Data!$L$10:$L$21)/SUM(Data!$L$10:$L$21)</f>
        <v>0</v>
      </c>
    </row>
    <row r="5" spans="1:43" x14ac:dyDescent="0.45">
      <c r="A5" t="s">
        <v>33</v>
      </c>
      <c r="B5" s="50">
        <f>SUMIF(Data!$L$86:$L$95,B2,Data!$K$86:$K$95)/SUM(Data!$K$86:$K$95)</f>
        <v>0</v>
      </c>
      <c r="C5" s="50">
        <f>SUMIF(Data!$L$86:$L$95,C2,Data!$K$86:$K$95)/SUM(Data!$K$86:$K$95)</f>
        <v>0</v>
      </c>
      <c r="D5" s="50">
        <f>SUMIF(Data!$L$86:$L$95,D2,Data!$K$86:$K$95)/SUM(Data!$K$86:$K$95)</f>
        <v>0</v>
      </c>
      <c r="E5" s="50">
        <f>SUMIF(Data!$L$86:$L$95,E2,Data!$K$86:$K$95)/SUM(Data!$K$86:$K$95)</f>
        <v>0</v>
      </c>
      <c r="F5" s="50">
        <f>SUMIF(Data!$L$86:$L$95,F2,Data!$K$86:$K$95)/SUM(Data!$K$86:$K$95)</f>
        <v>0</v>
      </c>
      <c r="G5" s="50">
        <f>SUMIF(Data!$L$86:$L$95,G2,Data!$K$86:$K$95)/SUM(Data!$K$86:$K$95)</f>
        <v>0</v>
      </c>
      <c r="H5" s="50">
        <f>SUMIF(Data!$L$86:$L$95,H2,Data!$K$86:$K$95)/SUM(Data!$K$86:$K$95)</f>
        <v>0</v>
      </c>
      <c r="I5" s="50">
        <f>SUMIF(Data!$L$86:$L$95,I2,Data!$K$86:$K$95)/SUM(Data!$K$86:$K$95)</f>
        <v>0</v>
      </c>
      <c r="J5" s="50">
        <f>SUMIF(Data!$L$86:$L$95,J2,Data!$K$86:$K$95)/SUM(Data!$K$86:$K$95)</f>
        <v>0</v>
      </c>
      <c r="K5" s="50">
        <f>SUMIF(Data!$L$86:$L$95,K2,Data!$K$86:$K$95)/SUM(Data!$K$86:$K$95)</f>
        <v>0</v>
      </c>
      <c r="L5" s="50">
        <f>SUMIF(Data!$L$86:$L$95,L2,Data!$K$86:$K$95)/SUM(Data!$K$86:$K$95)</f>
        <v>0</v>
      </c>
      <c r="M5" s="50">
        <f>SUMIF(Data!$L$86:$L$95,M2,Data!$K$86:$K$95)/SUM(Data!$K$86:$K$95)</f>
        <v>0</v>
      </c>
      <c r="N5" s="50">
        <f>SUMIF(Data!$L$86:$L$95,N2,Data!$K$86:$K$95)/SUM(Data!$K$86:$K$95)</f>
        <v>0</v>
      </c>
      <c r="O5" s="50">
        <f>SUMIF(Data!$L$86:$L$95,O2,Data!$K$86:$K$95)/SUM(Data!$K$86:$K$95)</f>
        <v>0</v>
      </c>
      <c r="P5" s="50">
        <f>SUMIF(Data!$L$86:$L$95,P2,Data!$K$86:$K$95)/SUM(Data!$K$86:$K$95)</f>
        <v>0</v>
      </c>
      <c r="Q5" s="50">
        <f>SUMIF(Data!$L$86:$L$95,Q2,Data!$K$86:$K$95)/SUM(Data!$K$86:$K$95)</f>
        <v>0</v>
      </c>
      <c r="R5" s="50">
        <f>SUMIF(Data!$L$86:$L$95,R2,Data!$K$86:$K$95)/SUM(Data!$K$86:$K$95)</f>
        <v>0</v>
      </c>
      <c r="S5" s="50">
        <f>SUMIF(Data!$L$86:$L$95,S2,Data!$K$86:$K$95)/SUM(Data!$K$86:$K$95)</f>
        <v>0</v>
      </c>
      <c r="T5" s="50">
        <f>SUMIF(Data!$L$86:$L$95,T2,Data!$K$86:$K$95)/SUM(Data!$K$86:$K$95)</f>
        <v>0</v>
      </c>
      <c r="U5" s="50">
        <f>SUMIF(Data!$L$86:$L$95,U2,Data!$K$86:$K$95)/SUM(Data!$K$86:$K$95)</f>
        <v>0</v>
      </c>
      <c r="V5" s="50">
        <f>SUMIF(Data!$L$86:$L$95,V2,Data!$K$86:$K$95)/SUM(Data!$K$86:$K$95)</f>
        <v>0.55991337252195439</v>
      </c>
      <c r="W5" s="50">
        <f>SUMIF(Data!$L$86:$L$95,W2,Data!$K$86:$K$95)/SUM(Data!$K$86:$K$95)</f>
        <v>0</v>
      </c>
      <c r="X5" s="50">
        <f>SUMIF(Data!$L$86:$L$95,X2,Data!$K$86:$K$95)/SUM(Data!$K$86:$K$95)</f>
        <v>0</v>
      </c>
      <c r="Y5" s="50">
        <f>SUMIF(Data!$L$86:$L$95,Y2,Data!$K$86:$K$95)/SUM(Data!$K$86:$K$95)</f>
        <v>0</v>
      </c>
      <c r="Z5" s="50">
        <f>SUMIF(Data!$L$86:$L$95,Z2,Data!$K$86:$K$95)/SUM(Data!$K$86:$K$95)</f>
        <v>0</v>
      </c>
      <c r="AA5" s="50">
        <f>SUMIF(Data!$L$86:$L$95,AA2,Data!$K$86:$K$95)/SUM(Data!$K$86:$K$95)</f>
        <v>0</v>
      </c>
      <c r="AB5" s="50">
        <f>SUMIF(Data!$L$86:$L$95,AB2,Data!$K$86:$K$95)/SUM(Data!$K$86:$K$95)</f>
        <v>0</v>
      </c>
      <c r="AC5" s="50">
        <f>SUMIF(Data!$L$86:$L$95,AC2,Data!$K$86:$K$95)/SUM(Data!$K$86:$K$95)</f>
        <v>0.34917537304552704</v>
      </c>
      <c r="AD5" s="50">
        <f>SUMIF(Data!$L$86:$L$95,AD2,Data!$K$86:$K$95)/SUM(Data!$K$86:$K$95)</f>
        <v>0</v>
      </c>
      <c r="AE5" s="50">
        <f>SUMIF(Data!$L$86:$L$95,AE2,Data!$K$86:$K$95)/SUM(Data!$K$86:$K$95)</f>
        <v>0</v>
      </c>
      <c r="AF5" s="50">
        <f>SUMIF(Data!$L$86:$L$95,AF2,Data!$K$86:$K$95)/SUM(Data!$K$86:$K$95)</f>
        <v>0</v>
      </c>
      <c r="AG5" s="50">
        <f>SUMIF(Data!$L$86:$L$95,AG2,Data!$K$86:$K$95)/SUM(Data!$K$86:$K$95)</f>
        <v>0</v>
      </c>
      <c r="AH5" s="50">
        <f>SUMIF(Data!$L$86:$L$95,AH2,Data!$K$86:$K$95)/SUM(Data!$K$86:$K$95)</f>
        <v>0</v>
      </c>
      <c r="AI5" s="50">
        <f>SUMIF(Data!$L$86:$L$95,AI2,Data!$K$86:$K$95)/SUM(Data!$K$86:$K$95)</f>
        <v>0</v>
      </c>
      <c r="AJ5" s="50">
        <f>SUMIF(Data!$L$86:$L$95,AJ2,Data!$K$86:$K$95)/SUM(Data!$K$86:$K$95)</f>
        <v>9.0911254432518629E-2</v>
      </c>
      <c r="AK5" s="50">
        <f>SUMIF(Data!$L$86:$L$95,AK2,Data!$K$86:$K$95)/SUM(Data!$K$86:$K$95)</f>
        <v>0</v>
      </c>
      <c r="AL5" s="50">
        <f>SUMIF(Data!$L$86:$L$95,AL2,Data!$K$86:$K$95)/SUM(Data!$K$86:$K$95)</f>
        <v>0</v>
      </c>
      <c r="AM5" s="50">
        <f>SUMIF(Data!$L$86:$L$95,AM2,Data!$K$86:$K$95)/SUM(Data!$K$86:$K$95)</f>
        <v>0</v>
      </c>
      <c r="AN5" s="50">
        <f>SUMIF(Data!$L$86:$L$95,AN2,Data!$K$86:$K$95)/SUM(Data!$K$86:$K$95)</f>
        <v>0</v>
      </c>
      <c r="AO5" s="50">
        <f>SUMIF(Data!$L$86:$L$95,AO2,Data!$K$86:$K$95)/SUM(Data!$K$86:$K$95)</f>
        <v>0</v>
      </c>
      <c r="AP5" s="50">
        <f>SUMIF(Data!$L$86:$L$95,AP2,Data!$K$86:$K$95)/SUM(Data!$K$86:$K$95)</f>
        <v>0</v>
      </c>
      <c r="AQ5" s="50">
        <f>SUMIF(Data!$L$86:$L$95,AQ2,Data!$K$86:$K$95)/SUM(Data!$K$86:$K$95)</f>
        <v>0</v>
      </c>
    </row>
    <row r="6" spans="1:43" x14ac:dyDescent="0.45">
      <c r="A6" t="s">
        <v>34</v>
      </c>
      <c r="B6" s="50">
        <f>B5</f>
        <v>0</v>
      </c>
      <c r="C6" s="50">
        <f>C5</f>
        <v>0</v>
      </c>
      <c r="D6" s="50">
        <f>D5</f>
        <v>0</v>
      </c>
      <c r="E6" s="50">
        <f>E5</f>
        <v>0</v>
      </c>
      <c r="F6" s="50">
        <f>F5</f>
        <v>0</v>
      </c>
      <c r="G6" s="50">
        <f>G5</f>
        <v>0</v>
      </c>
      <c r="H6" s="50">
        <f>H5</f>
        <v>0</v>
      </c>
      <c r="I6" s="50">
        <f>I5</f>
        <v>0</v>
      </c>
      <c r="J6" s="50">
        <f>J5</f>
        <v>0</v>
      </c>
      <c r="K6" s="50">
        <f>K5</f>
        <v>0</v>
      </c>
      <c r="L6" s="50">
        <f>L5</f>
        <v>0</v>
      </c>
      <c r="M6" s="50">
        <f>M5</f>
        <v>0</v>
      </c>
      <c r="N6" s="50">
        <f>N5</f>
        <v>0</v>
      </c>
      <c r="O6" s="50">
        <f>O5</f>
        <v>0</v>
      </c>
      <c r="P6" s="50">
        <f>P5</f>
        <v>0</v>
      </c>
      <c r="Q6" s="50">
        <f>Q5</f>
        <v>0</v>
      </c>
      <c r="R6" s="50">
        <f>R5</f>
        <v>0</v>
      </c>
      <c r="S6" s="50">
        <f>S5</f>
        <v>0</v>
      </c>
      <c r="T6" s="50">
        <f>T5</f>
        <v>0</v>
      </c>
      <c r="U6" s="50">
        <f>U5</f>
        <v>0</v>
      </c>
      <c r="V6" s="50">
        <f>V5</f>
        <v>0.55991337252195439</v>
      </c>
      <c r="W6" s="50">
        <f>W5</f>
        <v>0</v>
      </c>
      <c r="X6" s="50">
        <f>X5</f>
        <v>0</v>
      </c>
      <c r="Y6" s="50">
        <f>Y5</f>
        <v>0</v>
      </c>
      <c r="Z6" s="50">
        <f>Z5</f>
        <v>0</v>
      </c>
      <c r="AA6" s="50">
        <f>AA5</f>
        <v>0</v>
      </c>
      <c r="AB6" s="50">
        <f>AB5</f>
        <v>0</v>
      </c>
      <c r="AC6" s="50">
        <f>AC5</f>
        <v>0.34917537304552704</v>
      </c>
      <c r="AD6" s="50">
        <f>AD5</f>
        <v>0</v>
      </c>
      <c r="AE6" s="50">
        <f>AE5</f>
        <v>0</v>
      </c>
      <c r="AF6" s="50">
        <f>AF5</f>
        <v>0</v>
      </c>
      <c r="AG6" s="50">
        <f>AG5</f>
        <v>0</v>
      </c>
      <c r="AH6" s="50">
        <f>AH5</f>
        <v>0</v>
      </c>
      <c r="AI6" s="50">
        <f>AI5</f>
        <v>0</v>
      </c>
      <c r="AJ6" s="50">
        <f>AJ5</f>
        <v>9.0911254432518629E-2</v>
      </c>
      <c r="AK6" s="50">
        <f>AK5</f>
        <v>0</v>
      </c>
      <c r="AL6" s="50">
        <f>AL5</f>
        <v>0</v>
      </c>
      <c r="AM6" s="50">
        <f>AM5</f>
        <v>0</v>
      </c>
      <c r="AN6" s="50">
        <f>AN5</f>
        <v>0</v>
      </c>
      <c r="AO6" s="50">
        <f>AO5</f>
        <v>0</v>
      </c>
      <c r="AP6" s="50">
        <f>AP5</f>
        <v>0</v>
      </c>
      <c r="AQ6" s="50">
        <f>AQ5</f>
        <v>0</v>
      </c>
    </row>
    <row r="7" spans="1:43" x14ac:dyDescent="0.45">
      <c r="A7" t="s">
        <v>35</v>
      </c>
      <c r="B7" s="50">
        <f>B5</f>
        <v>0</v>
      </c>
      <c r="C7" s="50">
        <f>C5</f>
        <v>0</v>
      </c>
      <c r="D7" s="50">
        <f>D5</f>
        <v>0</v>
      </c>
      <c r="E7" s="50">
        <f>E5</f>
        <v>0</v>
      </c>
      <c r="F7" s="50">
        <f>F5</f>
        <v>0</v>
      </c>
      <c r="G7" s="50">
        <f>G5</f>
        <v>0</v>
      </c>
      <c r="H7" s="50">
        <f>H5</f>
        <v>0</v>
      </c>
      <c r="I7" s="50">
        <f>I5</f>
        <v>0</v>
      </c>
      <c r="J7" s="50">
        <f>J5</f>
        <v>0</v>
      </c>
      <c r="K7" s="50">
        <f>K5</f>
        <v>0</v>
      </c>
      <c r="L7" s="50">
        <f>L5</f>
        <v>0</v>
      </c>
      <c r="M7" s="50">
        <f>M5</f>
        <v>0</v>
      </c>
      <c r="N7" s="50">
        <f>N5</f>
        <v>0</v>
      </c>
      <c r="O7" s="50">
        <f>O5</f>
        <v>0</v>
      </c>
      <c r="P7" s="50">
        <f>P5</f>
        <v>0</v>
      </c>
      <c r="Q7" s="50">
        <f>Q5</f>
        <v>0</v>
      </c>
      <c r="R7" s="50">
        <f>R5</f>
        <v>0</v>
      </c>
      <c r="S7" s="50">
        <f>S5</f>
        <v>0</v>
      </c>
      <c r="T7" s="50">
        <f>T5</f>
        <v>0</v>
      </c>
      <c r="U7" s="50">
        <f>U5</f>
        <v>0</v>
      </c>
      <c r="V7" s="50">
        <f>V5</f>
        <v>0.55991337252195439</v>
      </c>
      <c r="W7" s="50">
        <f>W5</f>
        <v>0</v>
      </c>
      <c r="X7" s="50">
        <f>X5</f>
        <v>0</v>
      </c>
      <c r="Y7" s="50">
        <f>Y5</f>
        <v>0</v>
      </c>
      <c r="Z7" s="50">
        <f>Z5</f>
        <v>0</v>
      </c>
      <c r="AA7" s="50">
        <f>AA5</f>
        <v>0</v>
      </c>
      <c r="AB7" s="50">
        <f>AB5</f>
        <v>0</v>
      </c>
      <c r="AC7" s="50">
        <f>AC5</f>
        <v>0.34917537304552704</v>
      </c>
      <c r="AD7" s="50">
        <f>AD5</f>
        <v>0</v>
      </c>
      <c r="AE7" s="50">
        <f>AE5</f>
        <v>0</v>
      </c>
      <c r="AF7" s="50">
        <f>AF5</f>
        <v>0</v>
      </c>
      <c r="AG7" s="50">
        <f>AG5</f>
        <v>0</v>
      </c>
      <c r="AH7" s="50">
        <f>AH5</f>
        <v>0</v>
      </c>
      <c r="AI7" s="50">
        <f>AI5</f>
        <v>0</v>
      </c>
      <c r="AJ7" s="50">
        <f>AJ5</f>
        <v>9.0911254432518629E-2</v>
      </c>
      <c r="AK7" s="50">
        <f>AK5</f>
        <v>0</v>
      </c>
      <c r="AL7" s="50">
        <f>AL5</f>
        <v>0</v>
      </c>
      <c r="AM7" s="50">
        <f>AM5</f>
        <v>0</v>
      </c>
      <c r="AN7" s="50">
        <f>AN5</f>
        <v>0</v>
      </c>
      <c r="AO7" s="50">
        <f>AO5</f>
        <v>0</v>
      </c>
      <c r="AP7" s="50">
        <f>AP5</f>
        <v>0</v>
      </c>
      <c r="AQ7" s="50">
        <f>AQ5</f>
        <v>0</v>
      </c>
    </row>
    <row r="9" spans="1:43" x14ac:dyDescent="0.45">
      <c r="A9" s="66" t="s">
        <v>147</v>
      </c>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row>
    <row r="10" spans="1:43" x14ac:dyDescent="0.45">
      <c r="A10" t="s">
        <v>148</v>
      </c>
      <c r="B10" s="51" t="s">
        <v>0</v>
      </c>
      <c r="C10" s="51" t="s">
        <v>129</v>
      </c>
      <c r="D10" s="51" t="s">
        <v>131</v>
      </c>
      <c r="E10" s="51" t="s">
        <v>1</v>
      </c>
      <c r="F10" s="51" t="s">
        <v>2</v>
      </c>
      <c r="G10" s="51" t="s">
        <v>3</v>
      </c>
      <c r="H10" s="51" t="s">
        <v>4</v>
      </c>
      <c r="I10" s="51" t="s">
        <v>5</v>
      </c>
      <c r="J10" s="51" t="s">
        <v>6</v>
      </c>
      <c r="K10" s="51" t="s">
        <v>7</v>
      </c>
      <c r="L10" s="51" t="s">
        <v>125</v>
      </c>
      <c r="M10" s="51" t="s">
        <v>126</v>
      </c>
      <c r="N10" s="51" t="s">
        <v>8</v>
      </c>
      <c r="O10" s="51" t="s">
        <v>133</v>
      </c>
      <c r="P10" s="51" t="s">
        <v>134</v>
      </c>
      <c r="Q10" s="51" t="s">
        <v>135</v>
      </c>
      <c r="R10" s="51" t="s">
        <v>136</v>
      </c>
      <c r="S10" s="51" t="s">
        <v>9</v>
      </c>
      <c r="T10" s="51" t="s">
        <v>10</v>
      </c>
      <c r="U10" s="51" t="s">
        <v>11</v>
      </c>
      <c r="V10" s="51" t="s">
        <v>12</v>
      </c>
      <c r="W10" s="51" t="s">
        <v>13</v>
      </c>
      <c r="X10" s="51" t="s">
        <v>14</v>
      </c>
      <c r="Y10" s="51" t="s">
        <v>15</v>
      </c>
      <c r="Z10" s="51" t="s">
        <v>137</v>
      </c>
      <c r="AA10" s="51" t="s">
        <v>138</v>
      </c>
      <c r="AB10" s="51" t="s">
        <v>139</v>
      </c>
      <c r="AC10" s="51" t="s">
        <v>16</v>
      </c>
      <c r="AD10" s="51" t="s">
        <v>17</v>
      </c>
      <c r="AE10" s="51" t="s">
        <v>18</v>
      </c>
      <c r="AF10" s="51" t="s">
        <v>19</v>
      </c>
      <c r="AG10" s="51" t="s">
        <v>20</v>
      </c>
      <c r="AH10" s="51" t="s">
        <v>21</v>
      </c>
      <c r="AI10" s="51" t="s">
        <v>22</v>
      </c>
      <c r="AJ10" s="51" t="s">
        <v>23</v>
      </c>
      <c r="AK10" s="51" t="s">
        <v>24</v>
      </c>
      <c r="AL10" s="51" t="s">
        <v>25</v>
      </c>
      <c r="AM10" s="51" t="s">
        <v>26</v>
      </c>
      <c r="AN10" s="51" t="s">
        <v>27</v>
      </c>
      <c r="AO10" s="51" t="s">
        <v>28</v>
      </c>
      <c r="AP10" s="51" t="s">
        <v>29</v>
      </c>
      <c r="AQ10" s="51" t="s">
        <v>30</v>
      </c>
    </row>
    <row r="11" spans="1:43" x14ac:dyDescent="0.45">
      <c r="A11" t="s">
        <v>149</v>
      </c>
      <c r="B11" s="51" t="s">
        <v>0</v>
      </c>
      <c r="C11" s="51" t="s">
        <v>129</v>
      </c>
      <c r="D11" s="51" t="s">
        <v>131</v>
      </c>
      <c r="E11" s="51" t="s">
        <v>15</v>
      </c>
      <c r="F11" s="51" t="s">
        <v>2</v>
      </c>
      <c r="G11" s="51" t="s">
        <v>3</v>
      </c>
      <c r="H11" s="51" t="s">
        <v>4</v>
      </c>
      <c r="I11" s="51" t="s">
        <v>5</v>
      </c>
      <c r="J11" s="51" t="s">
        <v>6</v>
      </c>
      <c r="K11" s="51" t="s">
        <v>7</v>
      </c>
      <c r="L11" s="51" t="s">
        <v>125</v>
      </c>
      <c r="M11" s="51" t="s">
        <v>126</v>
      </c>
      <c r="N11" s="51" t="s">
        <v>15</v>
      </c>
      <c r="O11" s="51" t="s">
        <v>133</v>
      </c>
      <c r="P11" s="51" t="s">
        <v>134</v>
      </c>
      <c r="Q11" s="51" t="s">
        <v>135</v>
      </c>
      <c r="R11" s="51" t="s">
        <v>136</v>
      </c>
      <c r="S11" s="51" t="s">
        <v>12</v>
      </c>
      <c r="T11" s="51" t="s">
        <v>12</v>
      </c>
      <c r="U11" s="51" t="s">
        <v>12</v>
      </c>
      <c r="V11" s="51" t="s">
        <v>12</v>
      </c>
      <c r="W11" s="51" t="s">
        <v>13</v>
      </c>
      <c r="X11" s="51" t="s">
        <v>13</v>
      </c>
      <c r="Y11" s="51" t="s">
        <v>15</v>
      </c>
      <c r="Z11" s="51" t="s">
        <v>137</v>
      </c>
      <c r="AA11" s="51" t="s">
        <v>138</v>
      </c>
      <c r="AB11" s="51" t="s">
        <v>139</v>
      </c>
      <c r="AC11" s="51" t="s">
        <v>15</v>
      </c>
      <c r="AD11" s="51" t="s">
        <v>17</v>
      </c>
      <c r="AE11" s="51" t="s">
        <v>18</v>
      </c>
      <c r="AF11" s="51" t="s">
        <v>19</v>
      </c>
      <c r="AG11" s="51" t="s">
        <v>20</v>
      </c>
      <c r="AH11" s="51" t="s">
        <v>21</v>
      </c>
      <c r="AI11" s="51" t="s">
        <v>22</v>
      </c>
      <c r="AJ11" s="51" t="s">
        <v>23</v>
      </c>
      <c r="AK11" s="51" t="s">
        <v>24</v>
      </c>
      <c r="AL11" s="51" t="s">
        <v>25</v>
      </c>
      <c r="AM11" s="51" t="s">
        <v>26</v>
      </c>
      <c r="AN11" s="51" t="s">
        <v>27</v>
      </c>
      <c r="AO11" s="51" t="s">
        <v>28</v>
      </c>
      <c r="AP11" s="51" t="s">
        <v>29</v>
      </c>
      <c r="AQ11" s="51"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Q6"/>
  <sheetViews>
    <sheetView topLeftCell="Q1" workbookViewId="0">
      <selection activeCell="B2" sqref="B2:AQ6"/>
    </sheetView>
  </sheetViews>
  <sheetFormatPr defaultRowHeight="14.25" x14ac:dyDescent="0.45"/>
  <cols>
    <col min="1" max="1" width="29.265625" bestFit="1" customWidth="1"/>
    <col min="2" max="26" width="10.73046875" customWidth="1"/>
    <col min="27" max="27" width="13.1328125" customWidth="1"/>
    <col min="28" max="43" width="10.73046875" customWidth="1"/>
  </cols>
  <sheetData>
    <row r="1" spans="1:43" x14ac:dyDescent="0.45">
      <c r="A1" s="49" t="s">
        <v>124</v>
      </c>
      <c r="B1" s="51" t="s">
        <v>0</v>
      </c>
      <c r="C1" s="51" t="s">
        <v>129</v>
      </c>
      <c r="D1" s="51" t="s">
        <v>131</v>
      </c>
      <c r="E1" s="51" t="s">
        <v>1</v>
      </c>
      <c r="F1" s="51" t="s">
        <v>2</v>
      </c>
      <c r="G1" s="51" t="s">
        <v>3</v>
      </c>
      <c r="H1" s="51" t="s">
        <v>4</v>
      </c>
      <c r="I1" s="51" t="s">
        <v>5</v>
      </c>
      <c r="J1" s="51" t="s">
        <v>6</v>
      </c>
      <c r="K1" s="51" t="s">
        <v>7</v>
      </c>
      <c r="L1" s="51" t="s">
        <v>125</v>
      </c>
      <c r="M1" s="51" t="s">
        <v>126</v>
      </c>
      <c r="N1" s="51" t="s">
        <v>8</v>
      </c>
      <c r="O1" s="51" t="s">
        <v>133</v>
      </c>
      <c r="P1" s="51" t="s">
        <v>134</v>
      </c>
      <c r="Q1" s="51" t="s">
        <v>135</v>
      </c>
      <c r="R1" s="51" t="s">
        <v>136</v>
      </c>
      <c r="S1" s="51" t="s">
        <v>9</v>
      </c>
      <c r="T1" s="51" t="s">
        <v>10</v>
      </c>
      <c r="U1" s="51" t="s">
        <v>11</v>
      </c>
      <c r="V1" s="51" t="s">
        <v>12</v>
      </c>
      <c r="W1" s="51" t="s">
        <v>13</v>
      </c>
      <c r="X1" s="51" t="s">
        <v>14</v>
      </c>
      <c r="Y1" s="51" t="s">
        <v>15</v>
      </c>
      <c r="Z1" s="51" t="s">
        <v>137</v>
      </c>
      <c r="AA1" s="51" t="s">
        <v>138</v>
      </c>
      <c r="AB1" s="51" t="s">
        <v>139</v>
      </c>
      <c r="AC1" s="51" t="s">
        <v>16</v>
      </c>
      <c r="AD1" s="51" t="s">
        <v>17</v>
      </c>
      <c r="AE1" s="51" t="s">
        <v>18</v>
      </c>
      <c r="AF1" s="51" t="s">
        <v>19</v>
      </c>
      <c r="AG1" s="51" t="s">
        <v>20</v>
      </c>
      <c r="AH1" s="51" t="s">
        <v>21</v>
      </c>
      <c r="AI1" s="51" t="s">
        <v>22</v>
      </c>
      <c r="AJ1" s="51" t="s">
        <v>23</v>
      </c>
      <c r="AK1" s="51" t="s">
        <v>24</v>
      </c>
      <c r="AL1" s="51" t="s">
        <v>25</v>
      </c>
      <c r="AM1" s="51" t="s">
        <v>26</v>
      </c>
      <c r="AN1" s="51" t="s">
        <v>27</v>
      </c>
      <c r="AO1" s="51" t="s">
        <v>28</v>
      </c>
      <c r="AP1" s="51" t="s">
        <v>29</v>
      </c>
      <c r="AQ1" s="51" t="s">
        <v>30</v>
      </c>
    </row>
    <row r="2" spans="1:43" x14ac:dyDescent="0.45">
      <c r="A2" t="s">
        <v>31</v>
      </c>
      <c r="B2" s="50">
        <f>SUMIFS('Pre ISIC Consolidation'!$B3:$AQ3,'Pre ISIC Consolidation'!$B$11:$AQ$11,SoHPCCbRIC!B$1)</f>
        <v>0</v>
      </c>
      <c r="C2" s="50">
        <f>SUMIFS('Pre ISIC Consolidation'!$B3:$AQ3,'Pre ISIC Consolidation'!$B$11:$AQ$11,SoHPCCbRIC!C$1)</f>
        <v>0</v>
      </c>
      <c r="D2" s="50">
        <f>SUMIFS('Pre ISIC Consolidation'!$B3:$AQ3,'Pre ISIC Consolidation'!$B$11:$AQ$11,SoHPCCbRIC!D$1)</f>
        <v>0</v>
      </c>
      <c r="E2" s="50">
        <f>SUMIFS('Pre ISIC Consolidation'!$B3:$AQ3,'Pre ISIC Consolidation'!$B$11:$AQ$11,SoHPCCbRIC!E$1)</f>
        <v>0</v>
      </c>
      <c r="F2" s="50">
        <f>SUMIFS('Pre ISIC Consolidation'!$B3:$AQ3,'Pre ISIC Consolidation'!$B$11:$AQ$11,SoHPCCbRIC!F$1)</f>
        <v>0</v>
      </c>
      <c r="G2" s="50">
        <f>SUMIFS('Pre ISIC Consolidation'!$B3:$AQ3,'Pre ISIC Consolidation'!$B$11:$AQ$11,SoHPCCbRIC!G$1)</f>
        <v>0</v>
      </c>
      <c r="H2" s="50">
        <f>SUMIFS('Pre ISIC Consolidation'!$B3:$AQ3,'Pre ISIC Consolidation'!$B$11:$AQ$11,SoHPCCbRIC!H$1)</f>
        <v>0</v>
      </c>
      <c r="I2" s="50">
        <f>SUMIFS('Pre ISIC Consolidation'!$B3:$AQ3,'Pre ISIC Consolidation'!$B$11:$AQ$11,SoHPCCbRIC!I$1)</f>
        <v>0</v>
      </c>
      <c r="J2" s="50">
        <f>SUMIFS('Pre ISIC Consolidation'!$B3:$AQ3,'Pre ISIC Consolidation'!$B$11:$AQ$11,SoHPCCbRIC!J$1)</f>
        <v>0</v>
      </c>
      <c r="K2" s="50">
        <f>SUMIFS('Pre ISIC Consolidation'!$B3:$AQ3,'Pre ISIC Consolidation'!$B$11:$AQ$11,SoHPCCbRIC!K$1)</f>
        <v>0</v>
      </c>
      <c r="L2" s="50">
        <f>SUMIFS('Pre ISIC Consolidation'!$B3:$AQ3,'Pre ISIC Consolidation'!$B$11:$AQ$11,SoHPCCbRIC!L$1)</f>
        <v>0</v>
      </c>
      <c r="M2" s="50">
        <f>SUMIFS('Pre ISIC Consolidation'!$B3:$AQ3,'Pre ISIC Consolidation'!$B$11:$AQ$11,SoHPCCbRIC!M$1)</f>
        <v>0</v>
      </c>
      <c r="N2" s="50">
        <f>SUMIFS('Pre ISIC Consolidation'!$B3:$AQ3,'Pre ISIC Consolidation'!$B$11:$AQ$11,SoHPCCbRIC!N$1)</f>
        <v>0</v>
      </c>
      <c r="O2" s="50">
        <f>SUMIFS('Pre ISIC Consolidation'!$B3:$AQ3,'Pre ISIC Consolidation'!$B$11:$AQ$11,SoHPCCbRIC!O$1)</f>
        <v>0</v>
      </c>
      <c r="P2" s="50">
        <f>SUMIFS('Pre ISIC Consolidation'!$B3:$AQ3,'Pre ISIC Consolidation'!$B$11:$AQ$11,SoHPCCbRIC!P$1)</f>
        <v>0</v>
      </c>
      <c r="Q2" s="50">
        <f>SUMIFS('Pre ISIC Consolidation'!$B3:$AQ3,'Pre ISIC Consolidation'!$B$11:$AQ$11,SoHPCCbRIC!Q$1)</f>
        <v>0</v>
      </c>
      <c r="R2" s="50">
        <f>SUMIFS('Pre ISIC Consolidation'!$B3:$AQ3,'Pre ISIC Consolidation'!$B$11:$AQ$11,SoHPCCbRIC!R$1)</f>
        <v>0</v>
      </c>
      <c r="S2" s="50">
        <f>SUMIFS('Pre ISIC Consolidation'!$B3:$AQ3,'Pre ISIC Consolidation'!$B$11:$AQ$11,SoHPCCbRIC!S$1)</f>
        <v>0</v>
      </c>
      <c r="T2" s="50">
        <f>SUMIFS('Pre ISIC Consolidation'!$B3:$AQ3,'Pre ISIC Consolidation'!$B$11:$AQ$11,SoHPCCbRIC!T$1)</f>
        <v>0</v>
      </c>
      <c r="U2" s="50">
        <f>SUMIFS('Pre ISIC Consolidation'!$B3:$AQ3,'Pre ISIC Consolidation'!$B$11:$AQ$11,SoHPCCbRIC!U$1)</f>
        <v>0</v>
      </c>
      <c r="V2" s="50">
        <f>SUMIFS('Pre ISIC Consolidation'!$B3:$AQ3,'Pre ISIC Consolidation'!$B$11:$AQ$11,SoHPCCbRIC!V$1)</f>
        <v>0.87499999999999978</v>
      </c>
      <c r="W2" s="50">
        <f>SUMIFS('Pre ISIC Consolidation'!$B3:$AQ3,'Pre ISIC Consolidation'!$B$11:$AQ$11,SoHPCCbRIC!W$1)</f>
        <v>0</v>
      </c>
      <c r="X2" s="50">
        <f>SUMIFS('Pre ISIC Consolidation'!$B3:$AQ3,'Pre ISIC Consolidation'!$B$11:$AQ$11,SoHPCCbRIC!X$1)</f>
        <v>0</v>
      </c>
      <c r="Y2" s="50">
        <f>SUMIFS('Pre ISIC Consolidation'!$B3:$AQ3,'Pre ISIC Consolidation'!$B$11:$AQ$11,SoHPCCbRIC!Y$1)</f>
        <v>0.12499999999999986</v>
      </c>
      <c r="Z2" s="50">
        <f>SUMIFS('Pre ISIC Consolidation'!$B3:$AQ3,'Pre ISIC Consolidation'!$B$11:$AQ$11,SoHPCCbRIC!Z$1)</f>
        <v>0</v>
      </c>
      <c r="AA2" s="50">
        <f>SUMIFS('Pre ISIC Consolidation'!$B3:$AQ3,'Pre ISIC Consolidation'!$B$11:$AQ$11,SoHPCCbRIC!AA$1)</f>
        <v>0</v>
      </c>
      <c r="AB2" s="50">
        <f>SUMIFS('Pre ISIC Consolidation'!$B3:$AQ3,'Pre ISIC Consolidation'!$B$11:$AQ$11,SoHPCCbRIC!AB$1)</f>
        <v>0</v>
      </c>
      <c r="AC2" s="50">
        <f>SUMIFS('Pre ISIC Consolidation'!$B3:$AQ3,'Pre ISIC Consolidation'!$B$11:$AQ$11,SoHPCCbRIC!AC$1)</f>
        <v>0</v>
      </c>
      <c r="AD2" s="50">
        <f>SUMIFS('Pre ISIC Consolidation'!$B3:$AQ3,'Pre ISIC Consolidation'!$B$11:$AQ$11,SoHPCCbRIC!AD$1)</f>
        <v>0</v>
      </c>
      <c r="AE2" s="50">
        <f>SUMIFS('Pre ISIC Consolidation'!$B3:$AQ3,'Pre ISIC Consolidation'!$B$11:$AQ$11,SoHPCCbRIC!AE$1)</f>
        <v>0</v>
      </c>
      <c r="AF2" s="50">
        <f>SUMIFS('Pre ISIC Consolidation'!$B3:$AQ3,'Pre ISIC Consolidation'!$B$11:$AQ$11,SoHPCCbRIC!AF$1)</f>
        <v>0</v>
      </c>
      <c r="AG2" s="50">
        <f>SUMIFS('Pre ISIC Consolidation'!$B3:$AQ3,'Pre ISIC Consolidation'!$B$11:$AQ$11,SoHPCCbRIC!AG$1)</f>
        <v>0</v>
      </c>
      <c r="AH2" s="50">
        <f>SUMIFS('Pre ISIC Consolidation'!$B3:$AQ3,'Pre ISIC Consolidation'!$B$11:$AQ$11,SoHPCCbRIC!AH$1)</f>
        <v>0</v>
      </c>
      <c r="AI2" s="50">
        <f>SUMIFS('Pre ISIC Consolidation'!$B3:$AQ3,'Pre ISIC Consolidation'!$B$11:$AQ$11,SoHPCCbRIC!AI$1)</f>
        <v>0</v>
      </c>
      <c r="AJ2" s="50">
        <f>SUMIFS('Pre ISIC Consolidation'!$B3:$AQ3,'Pre ISIC Consolidation'!$B$11:$AQ$11,SoHPCCbRIC!AJ$1)</f>
        <v>0</v>
      </c>
      <c r="AK2" s="50">
        <f>SUMIFS('Pre ISIC Consolidation'!$B3:$AQ3,'Pre ISIC Consolidation'!$B$11:$AQ$11,SoHPCCbRIC!AK$1)</f>
        <v>0</v>
      </c>
      <c r="AL2" s="50">
        <f>SUMIFS('Pre ISIC Consolidation'!$B3:$AQ3,'Pre ISIC Consolidation'!$B$11:$AQ$11,SoHPCCbRIC!AL$1)</f>
        <v>0</v>
      </c>
      <c r="AM2" s="50">
        <f>SUMIFS('Pre ISIC Consolidation'!$B3:$AQ3,'Pre ISIC Consolidation'!$B$11:$AQ$11,SoHPCCbRIC!AM$1)</f>
        <v>0</v>
      </c>
      <c r="AN2" s="50">
        <f>SUMIFS('Pre ISIC Consolidation'!$B3:$AQ3,'Pre ISIC Consolidation'!$B$11:$AQ$11,SoHPCCbRIC!AN$1)</f>
        <v>0</v>
      </c>
      <c r="AO2" s="50">
        <f>SUMIFS('Pre ISIC Consolidation'!$B3:$AQ3,'Pre ISIC Consolidation'!$B$11:$AQ$11,SoHPCCbRIC!AO$1)</f>
        <v>0</v>
      </c>
      <c r="AP2" s="50">
        <f>SUMIFS('Pre ISIC Consolidation'!$B3:$AQ3,'Pre ISIC Consolidation'!$B$11:$AQ$11,SoHPCCbRIC!AP$1)</f>
        <v>0</v>
      </c>
      <c r="AQ2" s="50">
        <f>SUMIFS('Pre ISIC Consolidation'!$B3:$AQ3,'Pre ISIC Consolidation'!$B$11:$AQ$11,SoHPCCbRIC!AQ$1)</f>
        <v>0</v>
      </c>
    </row>
    <row r="3" spans="1:43" x14ac:dyDescent="0.45">
      <c r="A3" t="s">
        <v>32</v>
      </c>
      <c r="B3" s="50">
        <f>SUMIFS('Pre ISIC Consolidation'!$B4:$AQ4,'Pre ISIC Consolidation'!$B$11:$AQ$11,SoHPCCbRIC!B$1)</f>
        <v>0</v>
      </c>
      <c r="C3" s="50">
        <f>SUMIFS('Pre ISIC Consolidation'!$B4:$AQ4,'Pre ISIC Consolidation'!$B$11:$AQ$11,SoHPCCbRIC!C$1)</f>
        <v>0</v>
      </c>
      <c r="D3" s="50">
        <f>SUMIFS('Pre ISIC Consolidation'!$B4:$AQ4,'Pre ISIC Consolidation'!$B$11:$AQ$11,SoHPCCbRIC!D$1)</f>
        <v>0</v>
      </c>
      <c r="E3" s="50">
        <f>SUMIFS('Pre ISIC Consolidation'!$B4:$AQ4,'Pre ISIC Consolidation'!$B$11:$AQ$11,SoHPCCbRIC!E$1)</f>
        <v>0</v>
      </c>
      <c r="F3" s="50">
        <f>SUMIFS('Pre ISIC Consolidation'!$B4:$AQ4,'Pre ISIC Consolidation'!$B$11:$AQ$11,SoHPCCbRIC!F$1)</f>
        <v>0</v>
      </c>
      <c r="G3" s="50">
        <f>SUMIFS('Pre ISIC Consolidation'!$B4:$AQ4,'Pre ISIC Consolidation'!$B$11:$AQ$11,SoHPCCbRIC!G$1)</f>
        <v>0</v>
      </c>
      <c r="H3" s="50">
        <f>SUMIFS('Pre ISIC Consolidation'!$B4:$AQ4,'Pre ISIC Consolidation'!$B$11:$AQ$11,SoHPCCbRIC!H$1)</f>
        <v>0</v>
      </c>
      <c r="I3" s="50">
        <f>SUMIFS('Pre ISIC Consolidation'!$B4:$AQ4,'Pre ISIC Consolidation'!$B$11:$AQ$11,SoHPCCbRIC!I$1)</f>
        <v>0</v>
      </c>
      <c r="J3" s="50">
        <f>SUMIFS('Pre ISIC Consolidation'!$B4:$AQ4,'Pre ISIC Consolidation'!$B$11:$AQ$11,SoHPCCbRIC!J$1)</f>
        <v>0</v>
      </c>
      <c r="K3" s="50">
        <f>SUMIFS('Pre ISIC Consolidation'!$B4:$AQ4,'Pre ISIC Consolidation'!$B$11:$AQ$11,SoHPCCbRIC!K$1)</f>
        <v>0</v>
      </c>
      <c r="L3" s="50">
        <f>SUMIFS('Pre ISIC Consolidation'!$B4:$AQ4,'Pre ISIC Consolidation'!$B$11:$AQ$11,SoHPCCbRIC!L$1)</f>
        <v>0</v>
      </c>
      <c r="M3" s="50">
        <f>SUMIFS('Pre ISIC Consolidation'!$B4:$AQ4,'Pre ISIC Consolidation'!$B$11:$AQ$11,SoHPCCbRIC!M$1)</f>
        <v>0</v>
      </c>
      <c r="N3" s="50">
        <f>SUMIFS('Pre ISIC Consolidation'!$B4:$AQ4,'Pre ISIC Consolidation'!$B$11:$AQ$11,SoHPCCbRIC!N$1)</f>
        <v>0</v>
      </c>
      <c r="O3" s="50">
        <f>SUMIFS('Pre ISIC Consolidation'!$B4:$AQ4,'Pre ISIC Consolidation'!$B$11:$AQ$11,SoHPCCbRIC!O$1)</f>
        <v>0</v>
      </c>
      <c r="P3" s="50">
        <f>SUMIFS('Pre ISIC Consolidation'!$B4:$AQ4,'Pre ISIC Consolidation'!$B$11:$AQ$11,SoHPCCbRIC!P$1)</f>
        <v>0</v>
      </c>
      <c r="Q3" s="50">
        <f>SUMIFS('Pre ISIC Consolidation'!$B4:$AQ4,'Pre ISIC Consolidation'!$B$11:$AQ$11,SoHPCCbRIC!Q$1)</f>
        <v>0</v>
      </c>
      <c r="R3" s="50">
        <f>SUMIFS('Pre ISIC Consolidation'!$B4:$AQ4,'Pre ISIC Consolidation'!$B$11:$AQ$11,SoHPCCbRIC!R$1)</f>
        <v>0</v>
      </c>
      <c r="S3" s="50">
        <f>SUMIFS('Pre ISIC Consolidation'!$B4:$AQ4,'Pre ISIC Consolidation'!$B$11:$AQ$11,SoHPCCbRIC!S$1)</f>
        <v>0</v>
      </c>
      <c r="T3" s="50">
        <f>SUMIFS('Pre ISIC Consolidation'!$B4:$AQ4,'Pre ISIC Consolidation'!$B$11:$AQ$11,SoHPCCbRIC!T$1)</f>
        <v>0</v>
      </c>
      <c r="U3" s="50">
        <f>SUMIFS('Pre ISIC Consolidation'!$B4:$AQ4,'Pre ISIC Consolidation'!$B$11:$AQ$11,SoHPCCbRIC!U$1)</f>
        <v>0</v>
      </c>
      <c r="V3" s="50">
        <f>SUMIFS('Pre ISIC Consolidation'!$B4:$AQ4,'Pre ISIC Consolidation'!$B$11:$AQ$11,SoHPCCbRIC!V$1)</f>
        <v>0.41966165941316863</v>
      </c>
      <c r="W3" s="50">
        <f>SUMIFS('Pre ISIC Consolidation'!$B4:$AQ4,'Pre ISIC Consolidation'!$B$11:$AQ$11,SoHPCCbRIC!W$1)</f>
        <v>0</v>
      </c>
      <c r="X3" s="50">
        <f>SUMIFS('Pre ISIC Consolidation'!$B4:$AQ4,'Pre ISIC Consolidation'!$B$11:$AQ$11,SoHPCCbRIC!X$1)</f>
        <v>0</v>
      </c>
      <c r="Y3" s="50">
        <f>SUMIFS('Pre ISIC Consolidation'!$B4:$AQ4,'Pre ISIC Consolidation'!$B$11:$AQ$11,SoHPCCbRIC!Y$1)</f>
        <v>0.41367167392016474</v>
      </c>
      <c r="Z3" s="50">
        <f>SUMIFS('Pre ISIC Consolidation'!$B4:$AQ4,'Pre ISIC Consolidation'!$B$11:$AQ$11,SoHPCCbRIC!Z$1)</f>
        <v>0</v>
      </c>
      <c r="AA3" s="50">
        <f>SUMIFS('Pre ISIC Consolidation'!$B4:$AQ4,'Pre ISIC Consolidation'!$B$11:$AQ$11,SoHPCCbRIC!AA$1)</f>
        <v>0</v>
      </c>
      <c r="AB3" s="50">
        <f>SUMIFS('Pre ISIC Consolidation'!$B4:$AQ4,'Pre ISIC Consolidation'!$B$11:$AQ$11,SoHPCCbRIC!AB$1)</f>
        <v>0</v>
      </c>
      <c r="AC3" s="50">
        <f>SUMIFS('Pre ISIC Consolidation'!$B4:$AQ4,'Pre ISIC Consolidation'!$B$11:$AQ$11,SoHPCCbRIC!AC$1)</f>
        <v>0</v>
      </c>
      <c r="AD3" s="50">
        <f>SUMIFS('Pre ISIC Consolidation'!$B4:$AQ4,'Pre ISIC Consolidation'!$B$11:$AQ$11,SoHPCCbRIC!AD$1)</f>
        <v>0</v>
      </c>
      <c r="AE3" s="50">
        <f>SUMIFS('Pre ISIC Consolidation'!$B4:$AQ4,'Pre ISIC Consolidation'!$B$11:$AQ$11,SoHPCCbRIC!AE$1)</f>
        <v>0</v>
      </c>
      <c r="AF3" s="50">
        <f>SUMIFS('Pre ISIC Consolidation'!$B4:$AQ4,'Pre ISIC Consolidation'!$B$11:$AQ$11,SoHPCCbRIC!AF$1)</f>
        <v>0</v>
      </c>
      <c r="AG3" s="50">
        <f>SUMIFS('Pre ISIC Consolidation'!$B4:$AQ4,'Pre ISIC Consolidation'!$B$11:$AQ$11,SoHPCCbRIC!AG$1)</f>
        <v>0</v>
      </c>
      <c r="AH3" s="50">
        <f>SUMIFS('Pre ISIC Consolidation'!$B4:$AQ4,'Pre ISIC Consolidation'!$B$11:$AQ$11,SoHPCCbRIC!AH$1)</f>
        <v>0</v>
      </c>
      <c r="AI3" s="50">
        <f>SUMIFS('Pre ISIC Consolidation'!$B4:$AQ4,'Pre ISIC Consolidation'!$B$11:$AQ$11,SoHPCCbRIC!AI$1)</f>
        <v>0</v>
      </c>
      <c r="AJ3" s="50">
        <f>SUMIFS('Pre ISIC Consolidation'!$B4:$AQ4,'Pre ISIC Consolidation'!$B$11:$AQ$11,SoHPCCbRIC!AJ$1)</f>
        <v>0.16666666666666666</v>
      </c>
      <c r="AK3" s="50">
        <f>SUMIFS('Pre ISIC Consolidation'!$B4:$AQ4,'Pre ISIC Consolidation'!$B$11:$AQ$11,SoHPCCbRIC!AK$1)</f>
        <v>0</v>
      </c>
      <c r="AL3" s="50">
        <f>SUMIFS('Pre ISIC Consolidation'!$B4:$AQ4,'Pre ISIC Consolidation'!$B$11:$AQ$11,SoHPCCbRIC!AL$1)</f>
        <v>0</v>
      </c>
      <c r="AM3" s="50">
        <f>SUMIFS('Pre ISIC Consolidation'!$B4:$AQ4,'Pre ISIC Consolidation'!$B$11:$AQ$11,SoHPCCbRIC!AM$1)</f>
        <v>0</v>
      </c>
      <c r="AN3" s="50">
        <f>SUMIFS('Pre ISIC Consolidation'!$B4:$AQ4,'Pre ISIC Consolidation'!$B$11:$AQ$11,SoHPCCbRIC!AN$1)</f>
        <v>0</v>
      </c>
      <c r="AO3" s="50">
        <f>SUMIFS('Pre ISIC Consolidation'!$B4:$AQ4,'Pre ISIC Consolidation'!$B$11:$AQ$11,SoHPCCbRIC!AO$1)</f>
        <v>0</v>
      </c>
      <c r="AP3" s="50">
        <f>SUMIFS('Pre ISIC Consolidation'!$B4:$AQ4,'Pre ISIC Consolidation'!$B$11:$AQ$11,SoHPCCbRIC!AP$1)</f>
        <v>0</v>
      </c>
      <c r="AQ3" s="50">
        <f>SUMIFS('Pre ISIC Consolidation'!$B4:$AQ4,'Pre ISIC Consolidation'!$B$11:$AQ$11,SoHPCCbRIC!AQ$1)</f>
        <v>0</v>
      </c>
    </row>
    <row r="4" spans="1:43" x14ac:dyDescent="0.45">
      <c r="A4" t="s">
        <v>33</v>
      </c>
      <c r="B4" s="50">
        <f>SUMIFS('Pre ISIC Consolidation'!$B5:$AQ5,'Pre ISIC Consolidation'!$B$11:$AQ$11,SoHPCCbRIC!B$1)</f>
        <v>0</v>
      </c>
      <c r="C4" s="50">
        <f>SUMIFS('Pre ISIC Consolidation'!$B5:$AQ5,'Pre ISIC Consolidation'!$B$11:$AQ$11,SoHPCCbRIC!C$1)</f>
        <v>0</v>
      </c>
      <c r="D4" s="50">
        <f>SUMIFS('Pre ISIC Consolidation'!$B5:$AQ5,'Pre ISIC Consolidation'!$B$11:$AQ$11,SoHPCCbRIC!D$1)</f>
        <v>0</v>
      </c>
      <c r="E4" s="50">
        <f>SUMIFS('Pre ISIC Consolidation'!$B5:$AQ5,'Pre ISIC Consolidation'!$B$11:$AQ$11,SoHPCCbRIC!E$1)</f>
        <v>0</v>
      </c>
      <c r="F4" s="50">
        <f>SUMIFS('Pre ISIC Consolidation'!$B5:$AQ5,'Pre ISIC Consolidation'!$B$11:$AQ$11,SoHPCCbRIC!F$1)</f>
        <v>0</v>
      </c>
      <c r="G4" s="50">
        <f>SUMIFS('Pre ISIC Consolidation'!$B5:$AQ5,'Pre ISIC Consolidation'!$B$11:$AQ$11,SoHPCCbRIC!G$1)</f>
        <v>0</v>
      </c>
      <c r="H4" s="50">
        <f>SUMIFS('Pre ISIC Consolidation'!$B5:$AQ5,'Pre ISIC Consolidation'!$B$11:$AQ$11,SoHPCCbRIC!H$1)</f>
        <v>0</v>
      </c>
      <c r="I4" s="50">
        <f>SUMIFS('Pre ISIC Consolidation'!$B5:$AQ5,'Pre ISIC Consolidation'!$B$11:$AQ$11,SoHPCCbRIC!I$1)</f>
        <v>0</v>
      </c>
      <c r="J4" s="50">
        <f>SUMIFS('Pre ISIC Consolidation'!$B5:$AQ5,'Pre ISIC Consolidation'!$B$11:$AQ$11,SoHPCCbRIC!J$1)</f>
        <v>0</v>
      </c>
      <c r="K4" s="50">
        <f>SUMIFS('Pre ISIC Consolidation'!$B5:$AQ5,'Pre ISIC Consolidation'!$B$11:$AQ$11,SoHPCCbRIC!K$1)</f>
        <v>0</v>
      </c>
      <c r="L4" s="50">
        <f>SUMIFS('Pre ISIC Consolidation'!$B5:$AQ5,'Pre ISIC Consolidation'!$B$11:$AQ$11,SoHPCCbRIC!L$1)</f>
        <v>0</v>
      </c>
      <c r="M4" s="50">
        <f>SUMIFS('Pre ISIC Consolidation'!$B5:$AQ5,'Pre ISIC Consolidation'!$B$11:$AQ$11,SoHPCCbRIC!M$1)</f>
        <v>0</v>
      </c>
      <c r="N4" s="50">
        <f>SUMIFS('Pre ISIC Consolidation'!$B5:$AQ5,'Pre ISIC Consolidation'!$B$11:$AQ$11,SoHPCCbRIC!N$1)</f>
        <v>0</v>
      </c>
      <c r="O4" s="50">
        <f>SUMIFS('Pre ISIC Consolidation'!$B5:$AQ5,'Pre ISIC Consolidation'!$B$11:$AQ$11,SoHPCCbRIC!O$1)</f>
        <v>0</v>
      </c>
      <c r="P4" s="50">
        <f>SUMIFS('Pre ISIC Consolidation'!$B5:$AQ5,'Pre ISIC Consolidation'!$B$11:$AQ$11,SoHPCCbRIC!P$1)</f>
        <v>0</v>
      </c>
      <c r="Q4" s="50">
        <f>SUMIFS('Pre ISIC Consolidation'!$B5:$AQ5,'Pre ISIC Consolidation'!$B$11:$AQ$11,SoHPCCbRIC!Q$1)</f>
        <v>0</v>
      </c>
      <c r="R4" s="50">
        <f>SUMIFS('Pre ISIC Consolidation'!$B5:$AQ5,'Pre ISIC Consolidation'!$B$11:$AQ$11,SoHPCCbRIC!R$1)</f>
        <v>0</v>
      </c>
      <c r="S4" s="50">
        <f>SUMIFS('Pre ISIC Consolidation'!$B5:$AQ5,'Pre ISIC Consolidation'!$B$11:$AQ$11,SoHPCCbRIC!S$1)</f>
        <v>0</v>
      </c>
      <c r="T4" s="50">
        <f>SUMIFS('Pre ISIC Consolidation'!$B5:$AQ5,'Pre ISIC Consolidation'!$B$11:$AQ$11,SoHPCCbRIC!T$1)</f>
        <v>0</v>
      </c>
      <c r="U4" s="50">
        <f>SUMIFS('Pre ISIC Consolidation'!$B5:$AQ5,'Pre ISIC Consolidation'!$B$11:$AQ$11,SoHPCCbRIC!U$1)</f>
        <v>0</v>
      </c>
      <c r="V4" s="50">
        <f>SUMIFS('Pre ISIC Consolidation'!$B5:$AQ5,'Pre ISIC Consolidation'!$B$11:$AQ$11,SoHPCCbRIC!V$1)</f>
        <v>0.55991337252195439</v>
      </c>
      <c r="W4" s="50">
        <f>SUMIFS('Pre ISIC Consolidation'!$B5:$AQ5,'Pre ISIC Consolidation'!$B$11:$AQ$11,SoHPCCbRIC!W$1)</f>
        <v>0</v>
      </c>
      <c r="X4" s="50">
        <f>SUMIFS('Pre ISIC Consolidation'!$B5:$AQ5,'Pre ISIC Consolidation'!$B$11:$AQ$11,SoHPCCbRIC!X$1)</f>
        <v>0</v>
      </c>
      <c r="Y4" s="50">
        <f>SUMIFS('Pre ISIC Consolidation'!$B5:$AQ5,'Pre ISIC Consolidation'!$B$11:$AQ$11,SoHPCCbRIC!Y$1)</f>
        <v>0.34917537304552704</v>
      </c>
      <c r="Z4" s="50">
        <f>SUMIFS('Pre ISIC Consolidation'!$B5:$AQ5,'Pre ISIC Consolidation'!$B$11:$AQ$11,SoHPCCbRIC!Z$1)</f>
        <v>0</v>
      </c>
      <c r="AA4" s="50">
        <f>SUMIFS('Pre ISIC Consolidation'!$B5:$AQ5,'Pre ISIC Consolidation'!$B$11:$AQ$11,SoHPCCbRIC!AA$1)</f>
        <v>0</v>
      </c>
      <c r="AB4" s="50">
        <f>SUMIFS('Pre ISIC Consolidation'!$B5:$AQ5,'Pre ISIC Consolidation'!$B$11:$AQ$11,SoHPCCbRIC!AB$1)</f>
        <v>0</v>
      </c>
      <c r="AC4" s="50">
        <f>SUMIFS('Pre ISIC Consolidation'!$B5:$AQ5,'Pre ISIC Consolidation'!$B$11:$AQ$11,SoHPCCbRIC!AC$1)</f>
        <v>0</v>
      </c>
      <c r="AD4" s="50">
        <f>SUMIFS('Pre ISIC Consolidation'!$B5:$AQ5,'Pre ISIC Consolidation'!$B$11:$AQ$11,SoHPCCbRIC!AD$1)</f>
        <v>0</v>
      </c>
      <c r="AE4" s="50">
        <f>SUMIFS('Pre ISIC Consolidation'!$B5:$AQ5,'Pre ISIC Consolidation'!$B$11:$AQ$11,SoHPCCbRIC!AE$1)</f>
        <v>0</v>
      </c>
      <c r="AF4" s="50">
        <f>SUMIFS('Pre ISIC Consolidation'!$B5:$AQ5,'Pre ISIC Consolidation'!$B$11:$AQ$11,SoHPCCbRIC!AF$1)</f>
        <v>0</v>
      </c>
      <c r="AG4" s="50">
        <f>SUMIFS('Pre ISIC Consolidation'!$B5:$AQ5,'Pre ISIC Consolidation'!$B$11:$AQ$11,SoHPCCbRIC!AG$1)</f>
        <v>0</v>
      </c>
      <c r="AH4" s="50">
        <f>SUMIFS('Pre ISIC Consolidation'!$B5:$AQ5,'Pre ISIC Consolidation'!$B$11:$AQ$11,SoHPCCbRIC!AH$1)</f>
        <v>0</v>
      </c>
      <c r="AI4" s="50">
        <f>SUMIFS('Pre ISIC Consolidation'!$B5:$AQ5,'Pre ISIC Consolidation'!$B$11:$AQ$11,SoHPCCbRIC!AI$1)</f>
        <v>0</v>
      </c>
      <c r="AJ4" s="50">
        <f>SUMIFS('Pre ISIC Consolidation'!$B5:$AQ5,'Pre ISIC Consolidation'!$B$11:$AQ$11,SoHPCCbRIC!AJ$1)</f>
        <v>9.0911254432518629E-2</v>
      </c>
      <c r="AK4" s="50">
        <f>SUMIFS('Pre ISIC Consolidation'!$B5:$AQ5,'Pre ISIC Consolidation'!$B$11:$AQ$11,SoHPCCbRIC!AK$1)</f>
        <v>0</v>
      </c>
      <c r="AL4" s="50">
        <f>SUMIFS('Pre ISIC Consolidation'!$B5:$AQ5,'Pre ISIC Consolidation'!$B$11:$AQ$11,SoHPCCbRIC!AL$1)</f>
        <v>0</v>
      </c>
      <c r="AM4" s="50">
        <f>SUMIFS('Pre ISIC Consolidation'!$B5:$AQ5,'Pre ISIC Consolidation'!$B$11:$AQ$11,SoHPCCbRIC!AM$1)</f>
        <v>0</v>
      </c>
      <c r="AN4" s="50">
        <f>SUMIFS('Pre ISIC Consolidation'!$B5:$AQ5,'Pre ISIC Consolidation'!$B$11:$AQ$11,SoHPCCbRIC!AN$1)</f>
        <v>0</v>
      </c>
      <c r="AO4" s="50">
        <f>SUMIFS('Pre ISIC Consolidation'!$B5:$AQ5,'Pre ISIC Consolidation'!$B$11:$AQ$11,SoHPCCbRIC!AO$1)</f>
        <v>0</v>
      </c>
      <c r="AP4" s="50">
        <f>SUMIFS('Pre ISIC Consolidation'!$B5:$AQ5,'Pre ISIC Consolidation'!$B$11:$AQ$11,SoHPCCbRIC!AP$1)</f>
        <v>0</v>
      </c>
      <c r="AQ4" s="50">
        <f>SUMIFS('Pre ISIC Consolidation'!$B5:$AQ5,'Pre ISIC Consolidation'!$B$11:$AQ$11,SoHPCCbRIC!AQ$1)</f>
        <v>0</v>
      </c>
    </row>
    <row r="5" spans="1:43" x14ac:dyDescent="0.45">
      <c r="A5" t="s">
        <v>34</v>
      </c>
      <c r="B5" s="50">
        <f>SUMIFS('Pre ISIC Consolidation'!$B6:$AQ6,'Pre ISIC Consolidation'!$B$11:$AQ$11,SoHPCCbRIC!B$1)</f>
        <v>0</v>
      </c>
      <c r="C5" s="50">
        <f>SUMIFS('Pre ISIC Consolidation'!$B6:$AQ6,'Pre ISIC Consolidation'!$B$11:$AQ$11,SoHPCCbRIC!C$1)</f>
        <v>0</v>
      </c>
      <c r="D5" s="50">
        <f>SUMIFS('Pre ISIC Consolidation'!$B6:$AQ6,'Pre ISIC Consolidation'!$B$11:$AQ$11,SoHPCCbRIC!D$1)</f>
        <v>0</v>
      </c>
      <c r="E5" s="50">
        <f>SUMIFS('Pre ISIC Consolidation'!$B6:$AQ6,'Pre ISIC Consolidation'!$B$11:$AQ$11,SoHPCCbRIC!E$1)</f>
        <v>0</v>
      </c>
      <c r="F5" s="50">
        <f>SUMIFS('Pre ISIC Consolidation'!$B6:$AQ6,'Pre ISIC Consolidation'!$B$11:$AQ$11,SoHPCCbRIC!F$1)</f>
        <v>0</v>
      </c>
      <c r="G5" s="50">
        <f>SUMIFS('Pre ISIC Consolidation'!$B6:$AQ6,'Pre ISIC Consolidation'!$B$11:$AQ$11,SoHPCCbRIC!G$1)</f>
        <v>0</v>
      </c>
      <c r="H5" s="50">
        <f>SUMIFS('Pre ISIC Consolidation'!$B6:$AQ6,'Pre ISIC Consolidation'!$B$11:$AQ$11,SoHPCCbRIC!H$1)</f>
        <v>0</v>
      </c>
      <c r="I5" s="50">
        <f>SUMIFS('Pre ISIC Consolidation'!$B6:$AQ6,'Pre ISIC Consolidation'!$B$11:$AQ$11,SoHPCCbRIC!I$1)</f>
        <v>0</v>
      </c>
      <c r="J5" s="50">
        <f>SUMIFS('Pre ISIC Consolidation'!$B6:$AQ6,'Pre ISIC Consolidation'!$B$11:$AQ$11,SoHPCCbRIC!J$1)</f>
        <v>0</v>
      </c>
      <c r="K5" s="50">
        <f>SUMIFS('Pre ISIC Consolidation'!$B6:$AQ6,'Pre ISIC Consolidation'!$B$11:$AQ$11,SoHPCCbRIC!K$1)</f>
        <v>0</v>
      </c>
      <c r="L5" s="50">
        <f>SUMIFS('Pre ISIC Consolidation'!$B6:$AQ6,'Pre ISIC Consolidation'!$B$11:$AQ$11,SoHPCCbRIC!L$1)</f>
        <v>0</v>
      </c>
      <c r="M5" s="50">
        <f>SUMIFS('Pre ISIC Consolidation'!$B6:$AQ6,'Pre ISIC Consolidation'!$B$11:$AQ$11,SoHPCCbRIC!M$1)</f>
        <v>0</v>
      </c>
      <c r="N5" s="50">
        <f>SUMIFS('Pre ISIC Consolidation'!$B6:$AQ6,'Pre ISIC Consolidation'!$B$11:$AQ$11,SoHPCCbRIC!N$1)</f>
        <v>0</v>
      </c>
      <c r="O5" s="50">
        <f>SUMIFS('Pre ISIC Consolidation'!$B6:$AQ6,'Pre ISIC Consolidation'!$B$11:$AQ$11,SoHPCCbRIC!O$1)</f>
        <v>0</v>
      </c>
      <c r="P5" s="50">
        <f>SUMIFS('Pre ISIC Consolidation'!$B6:$AQ6,'Pre ISIC Consolidation'!$B$11:$AQ$11,SoHPCCbRIC!P$1)</f>
        <v>0</v>
      </c>
      <c r="Q5" s="50">
        <f>SUMIFS('Pre ISIC Consolidation'!$B6:$AQ6,'Pre ISIC Consolidation'!$B$11:$AQ$11,SoHPCCbRIC!Q$1)</f>
        <v>0</v>
      </c>
      <c r="R5" s="50">
        <f>SUMIFS('Pre ISIC Consolidation'!$B6:$AQ6,'Pre ISIC Consolidation'!$B$11:$AQ$11,SoHPCCbRIC!R$1)</f>
        <v>0</v>
      </c>
      <c r="S5" s="50">
        <f>SUMIFS('Pre ISIC Consolidation'!$B6:$AQ6,'Pre ISIC Consolidation'!$B$11:$AQ$11,SoHPCCbRIC!S$1)</f>
        <v>0</v>
      </c>
      <c r="T5" s="50">
        <f>SUMIFS('Pre ISIC Consolidation'!$B6:$AQ6,'Pre ISIC Consolidation'!$B$11:$AQ$11,SoHPCCbRIC!T$1)</f>
        <v>0</v>
      </c>
      <c r="U5" s="50">
        <f>SUMIFS('Pre ISIC Consolidation'!$B6:$AQ6,'Pre ISIC Consolidation'!$B$11:$AQ$11,SoHPCCbRIC!U$1)</f>
        <v>0</v>
      </c>
      <c r="V5" s="50">
        <f>SUMIFS('Pre ISIC Consolidation'!$B6:$AQ6,'Pre ISIC Consolidation'!$B$11:$AQ$11,SoHPCCbRIC!V$1)</f>
        <v>0.55991337252195439</v>
      </c>
      <c r="W5" s="50">
        <f>SUMIFS('Pre ISIC Consolidation'!$B6:$AQ6,'Pre ISIC Consolidation'!$B$11:$AQ$11,SoHPCCbRIC!W$1)</f>
        <v>0</v>
      </c>
      <c r="X5" s="50">
        <f>SUMIFS('Pre ISIC Consolidation'!$B6:$AQ6,'Pre ISIC Consolidation'!$B$11:$AQ$11,SoHPCCbRIC!X$1)</f>
        <v>0</v>
      </c>
      <c r="Y5" s="50">
        <f>SUMIFS('Pre ISIC Consolidation'!$B6:$AQ6,'Pre ISIC Consolidation'!$B$11:$AQ$11,SoHPCCbRIC!Y$1)</f>
        <v>0.34917537304552704</v>
      </c>
      <c r="Z5" s="50">
        <f>SUMIFS('Pre ISIC Consolidation'!$B6:$AQ6,'Pre ISIC Consolidation'!$B$11:$AQ$11,SoHPCCbRIC!Z$1)</f>
        <v>0</v>
      </c>
      <c r="AA5" s="50">
        <f>SUMIFS('Pre ISIC Consolidation'!$B6:$AQ6,'Pre ISIC Consolidation'!$B$11:$AQ$11,SoHPCCbRIC!AA$1)</f>
        <v>0</v>
      </c>
      <c r="AB5" s="50">
        <f>SUMIFS('Pre ISIC Consolidation'!$B6:$AQ6,'Pre ISIC Consolidation'!$B$11:$AQ$11,SoHPCCbRIC!AB$1)</f>
        <v>0</v>
      </c>
      <c r="AC5" s="50">
        <f>SUMIFS('Pre ISIC Consolidation'!$B6:$AQ6,'Pre ISIC Consolidation'!$B$11:$AQ$11,SoHPCCbRIC!AC$1)</f>
        <v>0</v>
      </c>
      <c r="AD5" s="50">
        <f>SUMIFS('Pre ISIC Consolidation'!$B6:$AQ6,'Pre ISIC Consolidation'!$B$11:$AQ$11,SoHPCCbRIC!AD$1)</f>
        <v>0</v>
      </c>
      <c r="AE5" s="50">
        <f>SUMIFS('Pre ISIC Consolidation'!$B6:$AQ6,'Pre ISIC Consolidation'!$B$11:$AQ$11,SoHPCCbRIC!AE$1)</f>
        <v>0</v>
      </c>
      <c r="AF5" s="50">
        <f>SUMIFS('Pre ISIC Consolidation'!$B6:$AQ6,'Pre ISIC Consolidation'!$B$11:$AQ$11,SoHPCCbRIC!AF$1)</f>
        <v>0</v>
      </c>
      <c r="AG5" s="50">
        <f>SUMIFS('Pre ISIC Consolidation'!$B6:$AQ6,'Pre ISIC Consolidation'!$B$11:$AQ$11,SoHPCCbRIC!AG$1)</f>
        <v>0</v>
      </c>
      <c r="AH5" s="50">
        <f>SUMIFS('Pre ISIC Consolidation'!$B6:$AQ6,'Pre ISIC Consolidation'!$B$11:$AQ$11,SoHPCCbRIC!AH$1)</f>
        <v>0</v>
      </c>
      <c r="AI5" s="50">
        <f>SUMIFS('Pre ISIC Consolidation'!$B6:$AQ6,'Pre ISIC Consolidation'!$B$11:$AQ$11,SoHPCCbRIC!AI$1)</f>
        <v>0</v>
      </c>
      <c r="AJ5" s="50">
        <f>SUMIFS('Pre ISIC Consolidation'!$B6:$AQ6,'Pre ISIC Consolidation'!$B$11:$AQ$11,SoHPCCbRIC!AJ$1)</f>
        <v>9.0911254432518629E-2</v>
      </c>
      <c r="AK5" s="50">
        <f>SUMIFS('Pre ISIC Consolidation'!$B6:$AQ6,'Pre ISIC Consolidation'!$B$11:$AQ$11,SoHPCCbRIC!AK$1)</f>
        <v>0</v>
      </c>
      <c r="AL5" s="50">
        <f>SUMIFS('Pre ISIC Consolidation'!$B6:$AQ6,'Pre ISIC Consolidation'!$B$11:$AQ$11,SoHPCCbRIC!AL$1)</f>
        <v>0</v>
      </c>
      <c r="AM5" s="50">
        <f>SUMIFS('Pre ISIC Consolidation'!$B6:$AQ6,'Pre ISIC Consolidation'!$B$11:$AQ$11,SoHPCCbRIC!AM$1)</f>
        <v>0</v>
      </c>
      <c r="AN5" s="50">
        <f>SUMIFS('Pre ISIC Consolidation'!$B6:$AQ6,'Pre ISIC Consolidation'!$B$11:$AQ$11,SoHPCCbRIC!AN$1)</f>
        <v>0</v>
      </c>
      <c r="AO5" s="50">
        <f>SUMIFS('Pre ISIC Consolidation'!$B6:$AQ6,'Pre ISIC Consolidation'!$B$11:$AQ$11,SoHPCCbRIC!AO$1)</f>
        <v>0</v>
      </c>
      <c r="AP5" s="50">
        <f>SUMIFS('Pre ISIC Consolidation'!$B6:$AQ6,'Pre ISIC Consolidation'!$B$11:$AQ$11,SoHPCCbRIC!AP$1)</f>
        <v>0</v>
      </c>
      <c r="AQ5" s="50">
        <f>SUMIFS('Pre ISIC Consolidation'!$B6:$AQ6,'Pre ISIC Consolidation'!$B$11:$AQ$11,SoHPCCbRIC!AQ$1)</f>
        <v>0</v>
      </c>
    </row>
    <row r="6" spans="1:43" x14ac:dyDescent="0.45">
      <c r="A6" t="s">
        <v>35</v>
      </c>
      <c r="B6" s="50">
        <f>SUMIFS('Pre ISIC Consolidation'!$B7:$AQ7,'Pre ISIC Consolidation'!$B$11:$AQ$11,SoHPCCbRIC!B$1)</f>
        <v>0</v>
      </c>
      <c r="C6" s="50">
        <f>SUMIFS('Pre ISIC Consolidation'!$B7:$AQ7,'Pre ISIC Consolidation'!$B$11:$AQ$11,SoHPCCbRIC!C$1)</f>
        <v>0</v>
      </c>
      <c r="D6" s="50">
        <f>SUMIFS('Pre ISIC Consolidation'!$B7:$AQ7,'Pre ISIC Consolidation'!$B$11:$AQ$11,SoHPCCbRIC!D$1)</f>
        <v>0</v>
      </c>
      <c r="E6" s="50">
        <f>SUMIFS('Pre ISIC Consolidation'!$B7:$AQ7,'Pre ISIC Consolidation'!$B$11:$AQ$11,SoHPCCbRIC!E$1)</f>
        <v>0</v>
      </c>
      <c r="F6" s="50">
        <f>SUMIFS('Pre ISIC Consolidation'!$B7:$AQ7,'Pre ISIC Consolidation'!$B$11:$AQ$11,SoHPCCbRIC!F$1)</f>
        <v>0</v>
      </c>
      <c r="G6" s="50">
        <f>SUMIFS('Pre ISIC Consolidation'!$B7:$AQ7,'Pre ISIC Consolidation'!$B$11:$AQ$11,SoHPCCbRIC!G$1)</f>
        <v>0</v>
      </c>
      <c r="H6" s="50">
        <f>SUMIFS('Pre ISIC Consolidation'!$B7:$AQ7,'Pre ISIC Consolidation'!$B$11:$AQ$11,SoHPCCbRIC!H$1)</f>
        <v>0</v>
      </c>
      <c r="I6" s="50">
        <f>SUMIFS('Pre ISIC Consolidation'!$B7:$AQ7,'Pre ISIC Consolidation'!$B$11:$AQ$11,SoHPCCbRIC!I$1)</f>
        <v>0</v>
      </c>
      <c r="J6" s="50">
        <f>SUMIFS('Pre ISIC Consolidation'!$B7:$AQ7,'Pre ISIC Consolidation'!$B$11:$AQ$11,SoHPCCbRIC!J$1)</f>
        <v>0</v>
      </c>
      <c r="K6" s="50">
        <f>SUMIFS('Pre ISIC Consolidation'!$B7:$AQ7,'Pre ISIC Consolidation'!$B$11:$AQ$11,SoHPCCbRIC!K$1)</f>
        <v>0</v>
      </c>
      <c r="L6" s="50">
        <f>SUMIFS('Pre ISIC Consolidation'!$B7:$AQ7,'Pre ISIC Consolidation'!$B$11:$AQ$11,SoHPCCbRIC!L$1)</f>
        <v>0</v>
      </c>
      <c r="M6" s="50">
        <f>SUMIFS('Pre ISIC Consolidation'!$B7:$AQ7,'Pre ISIC Consolidation'!$B$11:$AQ$11,SoHPCCbRIC!M$1)</f>
        <v>0</v>
      </c>
      <c r="N6" s="50">
        <f>SUMIFS('Pre ISIC Consolidation'!$B7:$AQ7,'Pre ISIC Consolidation'!$B$11:$AQ$11,SoHPCCbRIC!N$1)</f>
        <v>0</v>
      </c>
      <c r="O6" s="50">
        <f>SUMIFS('Pre ISIC Consolidation'!$B7:$AQ7,'Pre ISIC Consolidation'!$B$11:$AQ$11,SoHPCCbRIC!O$1)</f>
        <v>0</v>
      </c>
      <c r="P6" s="50">
        <f>SUMIFS('Pre ISIC Consolidation'!$B7:$AQ7,'Pre ISIC Consolidation'!$B$11:$AQ$11,SoHPCCbRIC!P$1)</f>
        <v>0</v>
      </c>
      <c r="Q6" s="50">
        <f>SUMIFS('Pre ISIC Consolidation'!$B7:$AQ7,'Pre ISIC Consolidation'!$B$11:$AQ$11,SoHPCCbRIC!Q$1)</f>
        <v>0</v>
      </c>
      <c r="R6" s="50">
        <f>SUMIFS('Pre ISIC Consolidation'!$B7:$AQ7,'Pre ISIC Consolidation'!$B$11:$AQ$11,SoHPCCbRIC!R$1)</f>
        <v>0</v>
      </c>
      <c r="S6" s="50">
        <f>SUMIFS('Pre ISIC Consolidation'!$B7:$AQ7,'Pre ISIC Consolidation'!$B$11:$AQ$11,SoHPCCbRIC!S$1)</f>
        <v>0</v>
      </c>
      <c r="T6" s="50">
        <f>SUMIFS('Pre ISIC Consolidation'!$B7:$AQ7,'Pre ISIC Consolidation'!$B$11:$AQ$11,SoHPCCbRIC!T$1)</f>
        <v>0</v>
      </c>
      <c r="U6" s="50">
        <f>SUMIFS('Pre ISIC Consolidation'!$B7:$AQ7,'Pre ISIC Consolidation'!$B$11:$AQ$11,SoHPCCbRIC!U$1)</f>
        <v>0</v>
      </c>
      <c r="V6" s="50">
        <f>SUMIFS('Pre ISIC Consolidation'!$B7:$AQ7,'Pre ISIC Consolidation'!$B$11:$AQ$11,SoHPCCbRIC!V$1)</f>
        <v>0.55991337252195439</v>
      </c>
      <c r="W6" s="50">
        <f>SUMIFS('Pre ISIC Consolidation'!$B7:$AQ7,'Pre ISIC Consolidation'!$B$11:$AQ$11,SoHPCCbRIC!W$1)</f>
        <v>0</v>
      </c>
      <c r="X6" s="50">
        <f>SUMIFS('Pre ISIC Consolidation'!$B7:$AQ7,'Pre ISIC Consolidation'!$B$11:$AQ$11,SoHPCCbRIC!X$1)</f>
        <v>0</v>
      </c>
      <c r="Y6" s="50">
        <f>SUMIFS('Pre ISIC Consolidation'!$B7:$AQ7,'Pre ISIC Consolidation'!$B$11:$AQ$11,SoHPCCbRIC!Y$1)</f>
        <v>0.34917537304552704</v>
      </c>
      <c r="Z6" s="50">
        <f>SUMIFS('Pre ISIC Consolidation'!$B7:$AQ7,'Pre ISIC Consolidation'!$B$11:$AQ$11,SoHPCCbRIC!Z$1)</f>
        <v>0</v>
      </c>
      <c r="AA6" s="50">
        <f>SUMIFS('Pre ISIC Consolidation'!$B7:$AQ7,'Pre ISIC Consolidation'!$B$11:$AQ$11,SoHPCCbRIC!AA$1)</f>
        <v>0</v>
      </c>
      <c r="AB6" s="50">
        <f>SUMIFS('Pre ISIC Consolidation'!$B7:$AQ7,'Pre ISIC Consolidation'!$B$11:$AQ$11,SoHPCCbRIC!AB$1)</f>
        <v>0</v>
      </c>
      <c r="AC6" s="50">
        <f>SUMIFS('Pre ISIC Consolidation'!$B7:$AQ7,'Pre ISIC Consolidation'!$B$11:$AQ$11,SoHPCCbRIC!AC$1)</f>
        <v>0</v>
      </c>
      <c r="AD6" s="50">
        <f>SUMIFS('Pre ISIC Consolidation'!$B7:$AQ7,'Pre ISIC Consolidation'!$B$11:$AQ$11,SoHPCCbRIC!AD$1)</f>
        <v>0</v>
      </c>
      <c r="AE6" s="50">
        <f>SUMIFS('Pre ISIC Consolidation'!$B7:$AQ7,'Pre ISIC Consolidation'!$B$11:$AQ$11,SoHPCCbRIC!AE$1)</f>
        <v>0</v>
      </c>
      <c r="AF6" s="50">
        <f>SUMIFS('Pre ISIC Consolidation'!$B7:$AQ7,'Pre ISIC Consolidation'!$B$11:$AQ$11,SoHPCCbRIC!AF$1)</f>
        <v>0</v>
      </c>
      <c r="AG6" s="50">
        <f>SUMIFS('Pre ISIC Consolidation'!$B7:$AQ7,'Pre ISIC Consolidation'!$B$11:$AQ$11,SoHPCCbRIC!AG$1)</f>
        <v>0</v>
      </c>
      <c r="AH6" s="50">
        <f>SUMIFS('Pre ISIC Consolidation'!$B7:$AQ7,'Pre ISIC Consolidation'!$B$11:$AQ$11,SoHPCCbRIC!AH$1)</f>
        <v>0</v>
      </c>
      <c r="AI6" s="50">
        <f>SUMIFS('Pre ISIC Consolidation'!$B7:$AQ7,'Pre ISIC Consolidation'!$B$11:$AQ$11,SoHPCCbRIC!AI$1)</f>
        <v>0</v>
      </c>
      <c r="AJ6" s="50">
        <f>SUMIFS('Pre ISIC Consolidation'!$B7:$AQ7,'Pre ISIC Consolidation'!$B$11:$AQ$11,SoHPCCbRIC!AJ$1)</f>
        <v>9.0911254432518629E-2</v>
      </c>
      <c r="AK6" s="50">
        <f>SUMIFS('Pre ISIC Consolidation'!$B7:$AQ7,'Pre ISIC Consolidation'!$B$11:$AQ$11,SoHPCCbRIC!AK$1)</f>
        <v>0</v>
      </c>
      <c r="AL6" s="50">
        <f>SUMIFS('Pre ISIC Consolidation'!$B7:$AQ7,'Pre ISIC Consolidation'!$B$11:$AQ$11,SoHPCCbRIC!AL$1)</f>
        <v>0</v>
      </c>
      <c r="AM6" s="50">
        <f>SUMIFS('Pre ISIC Consolidation'!$B7:$AQ7,'Pre ISIC Consolidation'!$B$11:$AQ$11,SoHPCCbRIC!AM$1)</f>
        <v>0</v>
      </c>
      <c r="AN6" s="50">
        <f>SUMIFS('Pre ISIC Consolidation'!$B7:$AQ7,'Pre ISIC Consolidation'!$B$11:$AQ$11,SoHPCCbRIC!AN$1)</f>
        <v>0</v>
      </c>
      <c r="AO6" s="50">
        <f>SUMIFS('Pre ISIC Consolidation'!$B7:$AQ7,'Pre ISIC Consolidation'!$B$11:$AQ$11,SoHPCCbRIC!AO$1)</f>
        <v>0</v>
      </c>
      <c r="AP6" s="50">
        <f>SUMIFS('Pre ISIC Consolidation'!$B7:$AQ7,'Pre ISIC Consolidation'!$B$11:$AQ$11,SoHPCCbRIC!AP$1)</f>
        <v>0</v>
      </c>
      <c r="AQ6" s="50">
        <f>SUMIFS('Pre ISIC Consolidation'!$B7:$AQ7,'Pre ISIC Consolidation'!$B$11:$AQ$11,SoHPCCbRIC!AQ$1)</f>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About</vt:lpstr>
      <vt:lpstr>Data</vt:lpstr>
      <vt:lpstr>Pre ISIC Consolidation</vt:lpstr>
      <vt:lpstr>SoHPCCbRIC</vt:lpstr>
      <vt:lpstr>CEPCIinflator</vt:lpstr>
      <vt:lpstr>CPIinflator</vt:lpstr>
      <vt:lpstr>CurrentYear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MeganM</cp:lastModifiedBy>
  <dcterms:created xsi:type="dcterms:W3CDTF">2020-09-30T16:01:44Z</dcterms:created>
  <dcterms:modified xsi:type="dcterms:W3CDTF">2021-05-12T15:52:44Z</dcterms:modified>
</cp:coreProperties>
</file>