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teck.TEP-WKS-NT006\ForecastSimulation_Agora_EPS\agoraeps\resources\bldgs\EoBSDwEC\"/>
    </mc:Choice>
  </mc:AlternateContent>
  <xr:revisionPtr revIDLastSave="0" documentId="13_ncr:1_{4C1E7BD5-FD27-4B7E-9940-D3882D9D87D1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About" sheetId="3" r:id="rId1"/>
    <sheet name="calc" sheetId="5" r:id="rId2"/>
    <sheet name="EoBSDwE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B8" i="2"/>
  <c r="C8" i="2"/>
  <c r="D8" i="2"/>
  <c r="B10" i="2"/>
  <c r="C10" i="2"/>
  <c r="D10" i="2"/>
  <c r="B11" i="2"/>
  <c r="C11" i="2"/>
  <c r="D11" i="2"/>
  <c r="B20" i="5"/>
  <c r="E15" i="5" s="1"/>
  <c r="B11" i="5"/>
  <c r="E17" i="5" l="1"/>
  <c r="E18" i="5"/>
  <c r="E16" i="5"/>
  <c r="E20" i="5" l="1"/>
  <c r="B26" i="5" s="1"/>
  <c r="B27" i="5"/>
  <c r="D33" i="5" s="1"/>
  <c r="D5" i="2" s="1"/>
  <c r="B34" i="5" l="1"/>
  <c r="B6" i="2" s="1"/>
  <c r="B33" i="5"/>
  <c r="B30" i="5"/>
  <c r="B2" i="2" s="1"/>
  <c r="B32" i="5"/>
  <c r="D32" i="5"/>
  <c r="B37" i="5"/>
  <c r="B9" i="2" s="1"/>
  <c r="D34" i="5"/>
  <c r="D6" i="2" s="1"/>
  <c r="D37" i="5"/>
  <c r="D9" i="2" s="1"/>
  <c r="D30" i="5"/>
  <c r="D2" i="2" s="1"/>
  <c r="B5" i="2" l="1"/>
  <c r="C33" i="5"/>
  <c r="C5" i="2" s="1"/>
  <c r="D35" i="5"/>
  <c r="D7" i="2" s="1"/>
  <c r="D4" i="2"/>
  <c r="B4" i="2"/>
  <c r="B35" i="5"/>
  <c r="B7" i="2" s="1"/>
  <c r="C32" i="5"/>
  <c r="C37" i="5"/>
  <c r="C9" i="2" s="1"/>
  <c r="C34" i="5"/>
  <c r="C6" i="2" s="1"/>
  <c r="C30" i="5"/>
  <c r="C2" i="2" s="1"/>
  <c r="C35" i="5" l="1"/>
  <c r="C7" i="2" s="1"/>
  <c r="C4" i="2"/>
</calcChain>
</file>

<file path=xl/sharedStrings.xml><?xml version="1.0" encoding="utf-8"?>
<sst xmlns="http://schemas.openxmlformats.org/spreadsheetml/2006/main" count="67" uniqueCount="47">
  <si>
    <t>EoBSDwEC Elasticity of Building Service Demand wrt Energy Cost</t>
  </si>
  <si>
    <t>Source:</t>
  </si>
  <si>
    <t>Commercial</t>
  </si>
  <si>
    <t>Notes:</t>
  </si>
  <si>
    <t>These are short-term elasticities, which are intended to reflect behavior change</t>
  </si>
  <si>
    <t>rather than equipment change in the model.</t>
  </si>
  <si>
    <t>Urban Residential</t>
  </si>
  <si>
    <t>Rural Residential</t>
  </si>
  <si>
    <t>electricity</t>
  </si>
  <si>
    <t>coal</t>
  </si>
  <si>
    <t>natural gas</t>
  </si>
  <si>
    <t>petroleum diesel</t>
  </si>
  <si>
    <t>heat</t>
  </si>
  <si>
    <t>biomass</t>
  </si>
  <si>
    <t>kerosene</t>
  </si>
  <si>
    <t>heavy or residual fuel oil</t>
  </si>
  <si>
    <t>LPG propane or butane</t>
  </si>
  <si>
    <t>hydrogen</t>
  </si>
  <si>
    <t>residential</t>
  </si>
  <si>
    <t>industrial</t>
  </si>
  <si>
    <t>commercial</t>
  </si>
  <si>
    <t>Elasticity by Fuel (dimensionless) NEW</t>
  </si>
  <si>
    <t>car fuels</t>
  </si>
  <si>
    <t>gasoline</t>
  </si>
  <si>
    <t>diesel</t>
  </si>
  <si>
    <t>heavy oil</t>
  </si>
  <si>
    <t>others</t>
  </si>
  <si>
    <t>factor residential/total_weighted</t>
  </si>
  <si>
    <t>factor commercial/total_weighted</t>
  </si>
  <si>
    <t>Value</t>
  </si>
  <si>
    <t>weighted_value</t>
  </si>
  <si>
    <t>Calculation</t>
  </si>
  <si>
    <t>n° of Observations</t>
  </si>
  <si>
    <t>total</t>
  </si>
  <si>
    <t>Article</t>
  </si>
  <si>
    <t>Source</t>
  </si>
  <si>
    <t>Energy Policy Volume 102, pages 549-568</t>
  </si>
  <si>
    <t>In the input_data sheet, Residential and commercial elasticities are disaggregated by fuel in the first tabel, and by end-use sector in the second input table.</t>
  </si>
  <si>
    <t>Fuel differentiation</t>
  </si>
  <si>
    <t>Sector differentiation</t>
  </si>
  <si>
    <t xml:space="preserve">As are needed elasticity of demand differentiated by fuel, just in the residential and commercial sector;  first are calculated two factors that give respectively the elasticity of demand in the residential and commercial sector compared to the total  weighted elasticity of demand </t>
  </si>
  <si>
    <t>A meta-analysis on the price elasticity of energy demand. Xavier Labandiera et.  Al. 2017. Table 4</t>
  </si>
  <si>
    <t>energy</t>
  </si>
  <si>
    <t>not used</t>
  </si>
  <si>
    <t xml:space="preserve"> For coal, kerosene, hydrogen and LPG we set the elasticity to zero as their usage in the building sector as energy carrier are neglectables</t>
  </si>
  <si>
    <t>For heat elasticity we used the data that in the article (see above) refers to energy. For biogas elasticity we used the same data of Natural Gas.</t>
  </si>
  <si>
    <t>input from article: A meta-analysis on the price elasticity of energy demand. Xavier Labandiera et.  Al. 2017. Table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</si>
</sst>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64" fontId="0" fillId="0" borderId="0" xfId="0" applyNumberFormat="1"/>
    <xf numFmtId="164" fontId="2" fillId="2" borderId="0" xfId="1" applyNumberFormat="1"/>
    <xf numFmtId="2" fontId="0" fillId="0" borderId="0" xfId="0" applyNumberFormat="1"/>
    <xf numFmtId="2" fontId="1" fillId="0" borderId="0" xfId="0" applyNumberFormat="1" applyFont="1"/>
    <xf numFmtId="0" fontId="0" fillId="3" borderId="0" xfId="0" applyFill="1"/>
    <xf numFmtId="0" fontId="2" fillId="2" borderId="0" xfId="1"/>
    <xf numFmtId="0" fontId="3" fillId="4" borderId="0" xfId="2"/>
    <xf numFmtId="2" fontId="3" fillId="4" borderId="0" xfId="2" applyNumberFormat="1"/>
    <xf numFmtId="164" fontId="0" fillId="5" borderId="0" xfId="0" applyNumberFormat="1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1F185-3449-495F-8D89-061550BF5739}">
  <dimension ref="A1:B15"/>
  <sheetViews>
    <sheetView workbookViewId="0">
      <selection activeCell="A15" sqref="A15"/>
    </sheetView>
  </sheetViews>
  <sheetFormatPr defaultRowHeight="14.4" x14ac:dyDescent="0.3"/>
  <cols>
    <col min="2" max="2" width="24.5546875" customWidth="1"/>
  </cols>
  <sheetData>
    <row r="1" spans="1:2" x14ac:dyDescent="0.3">
      <c r="A1" s="1" t="s">
        <v>0</v>
      </c>
    </row>
    <row r="3" spans="1:2" x14ac:dyDescent="0.3">
      <c r="A3" s="1" t="s">
        <v>1</v>
      </c>
    </row>
    <row r="4" spans="1:2" x14ac:dyDescent="0.3">
      <c r="A4" s="1"/>
    </row>
    <row r="5" spans="1:2" x14ac:dyDescent="0.3">
      <c r="A5" t="s">
        <v>35</v>
      </c>
      <c r="B5" t="s">
        <v>36</v>
      </c>
    </row>
    <row r="6" spans="1:2" x14ac:dyDescent="0.3">
      <c r="A6" s="2" t="s">
        <v>34</v>
      </c>
      <c r="B6" t="s">
        <v>41</v>
      </c>
    </row>
    <row r="8" spans="1:2" x14ac:dyDescent="0.3">
      <c r="A8" s="1" t="s">
        <v>3</v>
      </c>
    </row>
    <row r="10" spans="1:2" x14ac:dyDescent="0.3">
      <c r="A10" t="s">
        <v>4</v>
      </c>
    </row>
    <row r="11" spans="1:2" x14ac:dyDescent="0.3">
      <c r="A11" t="s">
        <v>5</v>
      </c>
    </row>
    <row r="12" spans="1:2" x14ac:dyDescent="0.3">
      <c r="A12" t="s">
        <v>37</v>
      </c>
    </row>
    <row r="14" spans="1:2" x14ac:dyDescent="0.3">
      <c r="A14" t="s">
        <v>45</v>
      </c>
    </row>
    <row r="15" spans="1:2" x14ac:dyDescent="0.3">
      <c r="A15" t="s">
        <v>44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5AA2D-79F1-4BDA-B5F2-86C1AFF47C52}">
  <dimension ref="A1:G39"/>
  <sheetViews>
    <sheetView tabSelected="1" topLeftCell="A4" workbookViewId="0">
      <selection activeCell="B31" sqref="B31:D31"/>
    </sheetView>
  </sheetViews>
  <sheetFormatPr defaultRowHeight="14.4" x14ac:dyDescent="0.3"/>
  <cols>
    <col min="1" max="1" width="32" bestFit="1" customWidth="1"/>
    <col min="2" max="2" width="17.5546875" bestFit="1" customWidth="1"/>
    <col min="3" max="3" width="16.109375" bestFit="1" customWidth="1"/>
    <col min="4" max="4" width="11.5546875" bestFit="1" customWidth="1"/>
    <col min="5" max="5" width="17.33203125" customWidth="1"/>
    <col min="12" max="12" width="32" bestFit="1" customWidth="1"/>
  </cols>
  <sheetData>
    <row r="1" spans="1:7" x14ac:dyDescent="0.3">
      <c r="A1" t="s">
        <v>46</v>
      </c>
    </row>
    <row r="2" spans="1:7" x14ac:dyDescent="0.3">
      <c r="A2" s="4" t="s">
        <v>38</v>
      </c>
      <c r="B2" s="1" t="s">
        <v>32</v>
      </c>
      <c r="C2" s="3" t="s">
        <v>29</v>
      </c>
      <c r="G2" s="1"/>
    </row>
    <row r="3" spans="1:7" x14ac:dyDescent="0.3">
      <c r="A3" t="s">
        <v>42</v>
      </c>
      <c r="B3">
        <v>376</v>
      </c>
      <c r="C3" s="7">
        <v>-0.14899999999999999</v>
      </c>
      <c r="D3" s="7"/>
    </row>
    <row r="4" spans="1:7" x14ac:dyDescent="0.3">
      <c r="A4" t="s">
        <v>8</v>
      </c>
      <c r="B4">
        <v>538</v>
      </c>
      <c r="C4" s="7">
        <v>-0.20100000000000001</v>
      </c>
      <c r="D4" s="7"/>
    </row>
    <row r="5" spans="1:7" x14ac:dyDescent="0.3">
      <c r="A5" t="s">
        <v>10</v>
      </c>
      <c r="B5">
        <v>230</v>
      </c>
      <c r="C5">
        <v>-0.184</v>
      </c>
      <c r="D5" s="7"/>
    </row>
    <row r="6" spans="1:7" x14ac:dyDescent="0.3">
      <c r="A6" s="11" t="s">
        <v>22</v>
      </c>
      <c r="B6" s="11">
        <v>83</v>
      </c>
      <c r="C6" s="12">
        <v>-0.18</v>
      </c>
      <c r="D6" s="7"/>
      <c r="E6" t="s">
        <v>43</v>
      </c>
    </row>
    <row r="7" spans="1:7" x14ac:dyDescent="0.3">
      <c r="A7" s="11" t="s">
        <v>23</v>
      </c>
      <c r="B7" s="11">
        <v>469</v>
      </c>
      <c r="C7" s="12">
        <v>-0.19500000000000001</v>
      </c>
      <c r="D7" s="7"/>
      <c r="E7" t="s">
        <v>43</v>
      </c>
    </row>
    <row r="8" spans="1:7" x14ac:dyDescent="0.3">
      <c r="A8" t="s">
        <v>24</v>
      </c>
      <c r="B8">
        <v>136</v>
      </c>
      <c r="C8">
        <v>-0.157</v>
      </c>
      <c r="D8" s="7"/>
    </row>
    <row r="9" spans="1:7" x14ac:dyDescent="0.3">
      <c r="A9" t="s">
        <v>25</v>
      </c>
      <c r="B9">
        <v>44</v>
      </c>
      <c r="C9" s="7">
        <v>-0.188</v>
      </c>
      <c r="D9" s="7"/>
    </row>
    <row r="10" spans="1:7" x14ac:dyDescent="0.3">
      <c r="C10" s="7"/>
      <c r="D10" s="7"/>
    </row>
    <row r="11" spans="1:7" x14ac:dyDescent="0.3">
      <c r="A11" t="s">
        <v>33</v>
      </c>
      <c r="B11" s="10">
        <f>SUM(B3:B9)</f>
        <v>1876</v>
      </c>
      <c r="C11" s="7"/>
      <c r="D11" s="7"/>
    </row>
    <row r="12" spans="1:7" x14ac:dyDescent="0.3">
      <c r="C12" s="7"/>
      <c r="D12" s="7"/>
    </row>
    <row r="13" spans="1:7" x14ac:dyDescent="0.3">
      <c r="C13" s="7"/>
      <c r="D13" s="7"/>
      <c r="E13" s="7"/>
    </row>
    <row r="14" spans="1:7" x14ac:dyDescent="0.3">
      <c r="A14" s="1" t="s">
        <v>39</v>
      </c>
      <c r="B14" s="1" t="s">
        <v>32</v>
      </c>
      <c r="C14" s="8" t="s">
        <v>29</v>
      </c>
      <c r="D14" s="7"/>
      <c r="E14" s="1" t="s">
        <v>30</v>
      </c>
    </row>
    <row r="15" spans="1:7" x14ac:dyDescent="0.3">
      <c r="A15" t="s">
        <v>18</v>
      </c>
      <c r="B15">
        <v>710</v>
      </c>
      <c r="C15" s="6">
        <v>-0.215</v>
      </c>
      <c r="D15" s="7"/>
      <c r="E15" s="7">
        <f>C15*B15/$B$20</f>
        <v>-8.1369936034115145E-2</v>
      </c>
    </row>
    <row r="16" spans="1:7" x14ac:dyDescent="0.3">
      <c r="A16" t="s">
        <v>19</v>
      </c>
      <c r="B16">
        <v>266</v>
      </c>
      <c r="C16" s="5">
        <v>-0.16800000000000001</v>
      </c>
      <c r="D16" s="7"/>
      <c r="E16" s="7">
        <f t="shared" ref="E16:E17" si="0">C16*B16/$B$20</f>
        <v>-2.3820895522388062E-2</v>
      </c>
    </row>
    <row r="17" spans="1:5" x14ac:dyDescent="0.3">
      <c r="A17" t="s">
        <v>20</v>
      </c>
      <c r="B17">
        <v>61</v>
      </c>
      <c r="C17" s="6">
        <v>-0.224</v>
      </c>
      <c r="D17" s="7"/>
      <c r="E17" s="7">
        <f t="shared" si="0"/>
        <v>-7.2835820895522383E-3</v>
      </c>
    </row>
    <row r="18" spans="1:5" x14ac:dyDescent="0.3">
      <c r="A18" t="s">
        <v>26</v>
      </c>
      <c r="B18">
        <v>839</v>
      </c>
      <c r="C18" s="5">
        <v>-0.16300000000000001</v>
      </c>
      <c r="D18" s="7"/>
      <c r="E18" s="7">
        <f>C18*B18/$B$20</f>
        <v>-7.2898187633262265E-2</v>
      </c>
    </row>
    <row r="19" spans="1:5" x14ac:dyDescent="0.3">
      <c r="E19" s="5"/>
    </row>
    <row r="20" spans="1:5" x14ac:dyDescent="0.3">
      <c r="A20" t="s">
        <v>33</v>
      </c>
      <c r="B20" s="10">
        <f>SUM(B15:B18)</f>
        <v>1876</v>
      </c>
      <c r="E20" s="6">
        <f>SUM(E15:E18)</f>
        <v>-0.18537260127931771</v>
      </c>
    </row>
    <row r="22" spans="1:5" s="9" customFormat="1" x14ac:dyDescent="0.3">
      <c r="A22" s="9" t="s">
        <v>31</v>
      </c>
    </row>
    <row r="24" spans="1:5" x14ac:dyDescent="0.3">
      <c r="A24" t="s">
        <v>40</v>
      </c>
    </row>
    <row r="26" spans="1:5" x14ac:dyDescent="0.3">
      <c r="A26" s="1" t="s">
        <v>27</v>
      </c>
      <c r="B26">
        <f>C15/E20</f>
        <v>1.15982620147861</v>
      </c>
    </row>
    <row r="27" spans="1:5" x14ac:dyDescent="0.3">
      <c r="A27" s="1" t="s">
        <v>28</v>
      </c>
      <c r="B27">
        <f>C17/E20</f>
        <v>1.208377065726552</v>
      </c>
    </row>
    <row r="29" spans="1:5" ht="28.8" x14ac:dyDescent="0.3">
      <c r="A29" s="4" t="s">
        <v>21</v>
      </c>
      <c r="B29" s="3" t="s">
        <v>6</v>
      </c>
      <c r="C29" s="3" t="s">
        <v>7</v>
      </c>
      <c r="D29" s="3" t="s">
        <v>2</v>
      </c>
    </row>
    <row r="30" spans="1:5" x14ac:dyDescent="0.3">
      <c r="A30" t="s">
        <v>8</v>
      </c>
      <c r="B30" s="5">
        <f>C4*$B$26</f>
        <v>-0.23312506649720063</v>
      </c>
      <c r="C30" s="5">
        <f>B30</f>
        <v>-0.23312506649720063</v>
      </c>
      <c r="D30" s="5">
        <f>C4*$B$27</f>
        <v>-0.24288379021103698</v>
      </c>
    </row>
    <row r="31" spans="1:5" x14ac:dyDescent="0.3">
      <c r="A31" t="s">
        <v>9</v>
      </c>
      <c r="B31" s="13">
        <v>0</v>
      </c>
      <c r="C31" s="13">
        <v>0</v>
      </c>
      <c r="D31" s="13">
        <v>0</v>
      </c>
    </row>
    <row r="32" spans="1:5" x14ac:dyDescent="0.3">
      <c r="A32" t="s">
        <v>10</v>
      </c>
      <c r="B32" s="5">
        <f t="shared" ref="B32" si="1">C5*$B$26</f>
        <v>-0.21340802107206425</v>
      </c>
      <c r="C32" s="5">
        <f t="shared" ref="C32" si="2">B32</f>
        <v>-0.21340802107206425</v>
      </c>
      <c r="D32" s="5">
        <f t="shared" ref="D32" si="3">C5*$B$27</f>
        <v>-0.22234138009368556</v>
      </c>
    </row>
    <row r="33" spans="1:4" x14ac:dyDescent="0.3">
      <c r="A33" t="s">
        <v>11</v>
      </c>
      <c r="B33" s="5">
        <f>C7*B26</f>
        <v>-0.22616610928832898</v>
      </c>
      <c r="C33" s="5">
        <f>B33</f>
        <v>-0.22616610928832898</v>
      </c>
      <c r="D33" s="5">
        <f>C8*B27</f>
        <v>-0.18971519931906866</v>
      </c>
    </row>
    <row r="34" spans="1:4" x14ac:dyDescent="0.3">
      <c r="A34" t="s">
        <v>12</v>
      </c>
      <c r="B34" s="5">
        <f>C3*$B$26</f>
        <v>-0.17281410402031289</v>
      </c>
      <c r="C34" s="5">
        <f>B34</f>
        <v>-0.17281410402031289</v>
      </c>
      <c r="D34" s="5">
        <f>C3*$B$27</f>
        <v>-0.18004818279325624</v>
      </c>
    </row>
    <row r="35" spans="1:4" x14ac:dyDescent="0.3">
      <c r="A35" t="s">
        <v>13</v>
      </c>
      <c r="B35" s="5">
        <f>B32</f>
        <v>-0.21340802107206425</v>
      </c>
      <c r="C35" s="5">
        <f t="shared" ref="C35:D35" si="4">C32</f>
        <v>-0.21340802107206425</v>
      </c>
      <c r="D35" s="5">
        <f t="shared" si="4"/>
        <v>-0.22234138009368556</v>
      </c>
    </row>
    <row r="36" spans="1:4" x14ac:dyDescent="0.3">
      <c r="A36" t="s">
        <v>14</v>
      </c>
      <c r="B36" s="5">
        <v>0</v>
      </c>
      <c r="C36" s="5">
        <v>0</v>
      </c>
      <c r="D36" s="5">
        <v>0</v>
      </c>
    </row>
    <row r="37" spans="1:4" x14ac:dyDescent="0.3">
      <c r="A37" t="s">
        <v>15</v>
      </c>
      <c r="B37" s="5">
        <f>C9*$B$26</f>
        <v>-0.21804732587797868</v>
      </c>
      <c r="C37" s="5">
        <f>B37</f>
        <v>-0.21804732587797868</v>
      </c>
      <c r="D37" s="5">
        <f>C9*$B$27</f>
        <v>-0.22717488835659178</v>
      </c>
    </row>
    <row r="38" spans="1:4" x14ac:dyDescent="0.3">
      <c r="A38" t="s">
        <v>16</v>
      </c>
      <c r="B38" s="5">
        <v>0</v>
      </c>
      <c r="C38" s="5">
        <v>0</v>
      </c>
      <c r="D38" s="5">
        <v>0</v>
      </c>
    </row>
    <row r="39" spans="1:4" x14ac:dyDescent="0.3">
      <c r="A39" t="s">
        <v>17</v>
      </c>
      <c r="B39" s="5">
        <v>0</v>
      </c>
      <c r="C39" s="5">
        <v>0</v>
      </c>
      <c r="D39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D11"/>
  <sheetViews>
    <sheetView workbookViewId="0">
      <selection activeCell="H10" sqref="H10"/>
    </sheetView>
  </sheetViews>
  <sheetFormatPr defaultRowHeight="14.4" x14ac:dyDescent="0.3"/>
  <cols>
    <col min="1" max="1" width="27.6640625" customWidth="1"/>
    <col min="2" max="3" width="19.88671875" customWidth="1"/>
    <col min="4" max="4" width="14.109375" customWidth="1"/>
    <col min="12" max="12" width="22.109375" customWidth="1"/>
    <col min="13" max="13" width="19.88671875" customWidth="1"/>
    <col min="14" max="14" width="13.6640625" customWidth="1"/>
  </cols>
  <sheetData>
    <row r="1" spans="1:4" ht="51.75" customHeight="1" x14ac:dyDescent="0.3">
      <c r="A1" s="4" t="s">
        <v>21</v>
      </c>
      <c r="B1" s="3" t="s">
        <v>6</v>
      </c>
      <c r="C1" s="3" t="s">
        <v>7</v>
      </c>
      <c r="D1" s="3" t="s">
        <v>2</v>
      </c>
    </row>
    <row r="2" spans="1:4" x14ac:dyDescent="0.3">
      <c r="A2" t="s">
        <v>8</v>
      </c>
      <c r="B2" s="5">
        <f>calc!B30</f>
        <v>-0.23312506649720063</v>
      </c>
      <c r="C2" s="5">
        <f>calc!C30</f>
        <v>-0.23312506649720063</v>
      </c>
      <c r="D2" s="5">
        <f>calc!D30</f>
        <v>-0.24288379021103698</v>
      </c>
    </row>
    <row r="3" spans="1:4" x14ac:dyDescent="0.3">
      <c r="A3" t="s">
        <v>9</v>
      </c>
      <c r="B3" s="5">
        <f>calc!B31</f>
        <v>0</v>
      </c>
      <c r="C3" s="5">
        <f>calc!C31</f>
        <v>0</v>
      </c>
      <c r="D3" s="5">
        <f>calc!D31</f>
        <v>0</v>
      </c>
    </row>
    <row r="4" spans="1:4" x14ac:dyDescent="0.3">
      <c r="A4" t="s">
        <v>10</v>
      </c>
      <c r="B4" s="5">
        <f>calc!B32</f>
        <v>-0.21340802107206425</v>
      </c>
      <c r="C4" s="5">
        <f>calc!C32</f>
        <v>-0.21340802107206425</v>
      </c>
      <c r="D4" s="5">
        <f>calc!D32</f>
        <v>-0.22234138009368556</v>
      </c>
    </row>
    <row r="5" spans="1:4" x14ac:dyDescent="0.3">
      <c r="A5" t="s">
        <v>11</v>
      </c>
      <c r="B5" s="5">
        <f>calc!B33</f>
        <v>-0.22616610928832898</v>
      </c>
      <c r="C5" s="5">
        <f>calc!C33</f>
        <v>-0.22616610928832898</v>
      </c>
      <c r="D5" s="5">
        <f>calc!D33</f>
        <v>-0.18971519931906866</v>
      </c>
    </row>
    <row r="6" spans="1:4" x14ac:dyDescent="0.3">
      <c r="A6" t="s">
        <v>12</v>
      </c>
      <c r="B6" s="5">
        <f>calc!B34</f>
        <v>-0.17281410402031289</v>
      </c>
      <c r="C6" s="5">
        <f>calc!C34</f>
        <v>-0.17281410402031289</v>
      </c>
      <c r="D6" s="5">
        <f>calc!D34</f>
        <v>-0.18004818279325624</v>
      </c>
    </row>
    <row r="7" spans="1:4" x14ac:dyDescent="0.3">
      <c r="A7" t="s">
        <v>13</v>
      </c>
      <c r="B7" s="5">
        <f>calc!B35</f>
        <v>-0.21340802107206425</v>
      </c>
      <c r="C7" s="5">
        <f>calc!C35</f>
        <v>-0.21340802107206425</v>
      </c>
      <c r="D7" s="5">
        <f>calc!D35</f>
        <v>-0.22234138009368556</v>
      </c>
    </row>
    <row r="8" spans="1:4" x14ac:dyDescent="0.3">
      <c r="A8" t="s">
        <v>14</v>
      </c>
      <c r="B8" s="5">
        <f>calc!B36</f>
        <v>0</v>
      </c>
      <c r="C8" s="5">
        <f>calc!C36</f>
        <v>0</v>
      </c>
      <c r="D8" s="5">
        <f>calc!D36</f>
        <v>0</v>
      </c>
    </row>
    <row r="9" spans="1:4" x14ac:dyDescent="0.3">
      <c r="A9" t="s">
        <v>15</v>
      </c>
      <c r="B9" s="5">
        <f>calc!B37</f>
        <v>-0.21804732587797868</v>
      </c>
      <c r="C9" s="5">
        <f>calc!C37</f>
        <v>-0.21804732587797868</v>
      </c>
      <c r="D9" s="5">
        <f>calc!D37</f>
        <v>-0.22717488835659178</v>
      </c>
    </row>
    <row r="10" spans="1:4" x14ac:dyDescent="0.3">
      <c r="A10" t="s">
        <v>16</v>
      </c>
      <c r="B10" s="5">
        <f>calc!B38</f>
        <v>0</v>
      </c>
      <c r="C10" s="5">
        <f>calc!C38</f>
        <v>0</v>
      </c>
      <c r="D10" s="5">
        <f>calc!D38</f>
        <v>0</v>
      </c>
    </row>
    <row r="11" spans="1:4" x14ac:dyDescent="0.3">
      <c r="A11" t="s">
        <v>17</v>
      </c>
      <c r="B11" s="5">
        <f>calc!B39</f>
        <v>0</v>
      </c>
      <c r="C11" s="5">
        <f>calc!C39</f>
        <v>0</v>
      </c>
      <c r="D11" s="5">
        <f>calc!D39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8BDF573E2FFD46A5F05DED9AF68025" ma:contentTypeVersion="14" ma:contentTypeDescription="Ein neues Dokument erstellen." ma:contentTypeScope="" ma:versionID="4a12692b057bc30d68596ac87c75a308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4dd464ebbb7361a2027b4bc4be8d527a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A9E323-2097-40BE-BA72-465EB7E67C83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E7BCA383-A303-4A08-8FB0-19F880DF75FE}"/>
</file>

<file path=customXml/itemProps3.xml><?xml version="1.0" encoding="utf-8"?>
<ds:datastoreItem xmlns:ds="http://schemas.openxmlformats.org/officeDocument/2006/customXml" ds:itemID="{CC50B939-98BE-4044-A680-91D2F5F050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</vt:lpstr>
      <vt:lpstr>EoBSDwEC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Michael Steck</cp:lastModifiedBy>
  <cp:revision/>
  <dcterms:created xsi:type="dcterms:W3CDTF">2015-06-22T20:57:12Z</dcterms:created>
  <dcterms:modified xsi:type="dcterms:W3CDTF">2023-11-23T15:34:48Z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