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BDCSoCaESoPbIC\"/>
    </mc:Choice>
  </mc:AlternateContent>
  <xr:revisionPtr revIDLastSave="0" documentId="13_ncr:1_{3FB0F174-908F-4A1C-9FD7-294E11ED5547}" xr6:coauthVersionLast="47" xr6:coauthVersionMax="47" xr10:uidLastSave="{00000000-0000-0000-0000-000000000000}"/>
  <bookViews>
    <workbookView xWindow="2205" yWindow="2280" windowWidth="22635" windowHeight="14310" firstSheet="8" activeTab="12" xr2:uid="{00000000-000D-0000-FFFF-FFFF00000000}"/>
  </bookViews>
  <sheets>
    <sheet name="About" sheetId="1" r:id="rId1"/>
    <sheet name="OECD TTL US" sheetId="7" r:id="rId2"/>
    <sheet name="OECD ICESHR US" sheetId="11" r:id="rId3"/>
    <sheet name="OECD TTL EU" sheetId="16" r:id="rId4"/>
    <sheet name="OECD ICESHR EU" sheetId="17" r:id="rId5"/>
    <sheet name="ICESHR pivot table" sheetId="19" r:id="rId6"/>
    <sheet name="Calculations US" sheetId="9" r:id="rId7"/>
    <sheet name="Calculations EU" sheetId="20" r:id="rId8"/>
    <sheet name="BDCSoCbIC" sheetId="2" r:id="rId9"/>
    <sheet name="BESoP" sheetId="15" r:id="rId10"/>
    <sheet name="DLIM BEA Use Table" sheetId="12" r:id="rId11"/>
    <sheet name="BEA Supply Table" sheetId="13" r:id="rId12"/>
    <sheet name="Split ISIC Code Shares" sheetId="14" r:id="rId13"/>
  </sheets>
  <calcPr calcId="191028"/>
  <pivotCaches>
    <pivotCache cacheId="1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2" i="20" l="1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B5" i="20" s="1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N11" i="20" s="1"/>
  <c r="N3" i="15" s="1"/>
  <c r="M2" i="20"/>
  <c r="M5" i="20" s="1"/>
  <c r="L2" i="20"/>
  <c r="K2" i="20"/>
  <c r="J2" i="20"/>
  <c r="I2" i="20"/>
  <c r="H2" i="20"/>
  <c r="G2" i="20"/>
  <c r="F2" i="20"/>
  <c r="E2" i="20"/>
  <c r="D2" i="20"/>
  <c r="D5" i="20" s="1"/>
  <c r="C2" i="20"/>
  <c r="B2" i="20"/>
  <c r="B11" i="20"/>
  <c r="AF3" i="15"/>
  <c r="P3" i="15"/>
  <c r="J3" i="15"/>
  <c r="C3" i="15"/>
  <c r="B3" i="15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C6" i="20" a="1"/>
  <c r="AP6" i="20" s="1"/>
  <c r="AB6" i="20"/>
  <c r="AB7" i="20" s="1"/>
  <c r="AA6" i="20"/>
  <c r="Z6" i="20"/>
  <c r="Z7" i="20" s="1"/>
  <c r="S6" i="20" a="1"/>
  <c r="S6" i="20" s="1"/>
  <c r="R6" i="20"/>
  <c r="Q6" i="20"/>
  <c r="Q7" i="20" s="1"/>
  <c r="P6" i="20"/>
  <c r="O6" i="20"/>
  <c r="O7" i="20" s="1"/>
  <c r="N6" i="20"/>
  <c r="M6" i="20"/>
  <c r="M7" i="20" s="1"/>
  <c r="L6" i="20"/>
  <c r="E6" i="20" a="1"/>
  <c r="J6" i="20" s="1"/>
  <c r="D6" i="20"/>
  <c r="D7" i="20" s="1"/>
  <c r="B6" i="20"/>
  <c r="AP4" i="20"/>
  <c r="AN4" i="20"/>
  <c r="AN11" i="20" s="1"/>
  <c r="AN3" i="15" s="1"/>
  <c r="AM4" i="20"/>
  <c r="AL4" i="20"/>
  <c r="AK4" i="20"/>
  <c r="AH4" i="20"/>
  <c r="AF4" i="20"/>
  <c r="AF11" i="20" s="1"/>
  <c r="AE4" i="20"/>
  <c r="AD4" i="20"/>
  <c r="AC4" i="20"/>
  <c r="AC4" i="20" a="1"/>
  <c r="AJ4" i="20" s="1"/>
  <c r="AB4" i="20"/>
  <c r="AA4" i="20"/>
  <c r="Z4" i="20"/>
  <c r="S4" i="20" a="1"/>
  <c r="W4" i="20" s="1"/>
  <c r="R4" i="20"/>
  <c r="R11" i="20" s="1"/>
  <c r="R3" i="15" s="1"/>
  <c r="Q4" i="20"/>
  <c r="Q11" i="20" s="1"/>
  <c r="Q3" i="15" s="1"/>
  <c r="P4" i="20"/>
  <c r="O4" i="20"/>
  <c r="N4" i="20"/>
  <c r="M4" i="20"/>
  <c r="L4" i="20"/>
  <c r="J4" i="20"/>
  <c r="I4" i="20"/>
  <c r="E4" i="20" a="1"/>
  <c r="H4" i="20" s="1"/>
  <c r="D4" i="20"/>
  <c r="C4" i="20"/>
  <c r="C11" i="20" s="1"/>
  <c r="B4" i="20"/>
  <c r="AC3" i="20" a="1"/>
  <c r="AQ3" i="20" s="1"/>
  <c r="AB3" i="20"/>
  <c r="AA3" i="20"/>
  <c r="AA7" i="20" s="1"/>
  <c r="Z3" i="20"/>
  <c r="X3" i="20"/>
  <c r="W3" i="20"/>
  <c r="V3" i="20"/>
  <c r="U3" i="20"/>
  <c r="T3" i="20"/>
  <c r="S3" i="20"/>
  <c r="S3" i="20" a="1"/>
  <c r="Y3" i="20" s="1"/>
  <c r="R3" i="20"/>
  <c r="Q3" i="20"/>
  <c r="P3" i="20"/>
  <c r="P7" i="20" s="1"/>
  <c r="O3" i="20"/>
  <c r="N3" i="20"/>
  <c r="M3" i="20"/>
  <c r="L3" i="20"/>
  <c r="L7" i="20" s="1"/>
  <c r="G3" i="20"/>
  <c r="F3" i="20"/>
  <c r="E3" i="20" a="1"/>
  <c r="E3" i="20" s="1"/>
  <c r="D3" i="20"/>
  <c r="C3" i="20"/>
  <c r="B3" i="20"/>
  <c r="Z5" i="20"/>
  <c r="R5" i="20"/>
  <c r="Q5" i="20"/>
  <c r="N7" i="20"/>
  <c r="R7" i="20"/>
  <c r="AM11" i="20"/>
  <c r="AM3" i="15" s="1"/>
  <c r="J11" i="20"/>
  <c r="AA5" i="20"/>
  <c r="P11" i="20"/>
  <c r="M11" i="20"/>
  <c r="M3" i="15" s="1"/>
  <c r="C7" i="20"/>
  <c r="B7" i="20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L11" i="20" l="1"/>
  <c r="L3" i="15" s="1"/>
  <c r="D11" i="20"/>
  <c r="D3" i="15" s="1"/>
  <c r="N5" i="20"/>
  <c r="O11" i="20"/>
  <c r="O3" i="15" s="1"/>
  <c r="T6" i="20"/>
  <c r="Z8" i="20"/>
  <c r="Z9" i="20" s="1"/>
  <c r="Z3" i="2" s="1"/>
  <c r="K6" i="20"/>
  <c r="U6" i="20"/>
  <c r="U7" i="20" s="1"/>
  <c r="E6" i="20"/>
  <c r="E7" i="20" s="1"/>
  <c r="F6" i="20"/>
  <c r="H6" i="20"/>
  <c r="H7" i="20" s="1"/>
  <c r="AI6" i="20"/>
  <c r="AQ6" i="20"/>
  <c r="AG4" i="20"/>
  <c r="AG11" i="20" s="1"/>
  <c r="AG3" i="15" s="1"/>
  <c r="AO4" i="20"/>
  <c r="AO11" i="20" s="1"/>
  <c r="AO3" i="15" s="1"/>
  <c r="G6" i="20"/>
  <c r="G7" i="20" s="1"/>
  <c r="V6" i="20"/>
  <c r="V7" i="20" s="1"/>
  <c r="AC6" i="20"/>
  <c r="AC7" i="20" s="1"/>
  <c r="AK6" i="20"/>
  <c r="X4" i="20"/>
  <c r="M8" i="20"/>
  <c r="M9" i="20" s="1"/>
  <c r="M3" i="2" s="1"/>
  <c r="Y4" i="20"/>
  <c r="Y11" i="20" s="1"/>
  <c r="Y3" i="15" s="1"/>
  <c r="AC3" i="20"/>
  <c r="AK3" i="20"/>
  <c r="AJ6" i="20"/>
  <c r="AD3" i="20"/>
  <c r="AD7" i="20" s="1"/>
  <c r="AL3" i="20"/>
  <c r="K4" i="20"/>
  <c r="AM3" i="20"/>
  <c r="AM7" i="20" s="1"/>
  <c r="S4" i="20"/>
  <c r="AD6" i="20"/>
  <c r="AL6" i="20"/>
  <c r="AL7" i="20" s="1"/>
  <c r="J3" i="20"/>
  <c r="J5" i="20" s="1"/>
  <c r="AF3" i="20"/>
  <c r="AF5" i="20" s="1"/>
  <c r="AN3" i="20"/>
  <c r="E4" i="20"/>
  <c r="T4" i="20"/>
  <c r="T5" i="20" s="1"/>
  <c r="AI4" i="20"/>
  <c r="AQ4" i="20"/>
  <c r="I6" i="20"/>
  <c r="I7" i="20" s="1"/>
  <c r="X6" i="20"/>
  <c r="AE6" i="20"/>
  <c r="AM6" i="20"/>
  <c r="H3" i="20"/>
  <c r="AB8" i="20"/>
  <c r="AB9" i="20" s="1"/>
  <c r="AB3" i="2" s="1"/>
  <c r="I3" i="20"/>
  <c r="AE3" i="20"/>
  <c r="W6" i="20"/>
  <c r="W7" i="20" s="1"/>
  <c r="K3" i="20"/>
  <c r="K7" i="20" s="1"/>
  <c r="AG3" i="20"/>
  <c r="AO3" i="20"/>
  <c r="F4" i="20"/>
  <c r="U4" i="20"/>
  <c r="Y6" i="20"/>
  <c r="AF6" i="20"/>
  <c r="AN6" i="20"/>
  <c r="AJ3" i="20"/>
  <c r="AJ7" i="20" s="1"/>
  <c r="AH3" i="20"/>
  <c r="AH5" i="20" s="1"/>
  <c r="AP3" i="20"/>
  <c r="G4" i="20"/>
  <c r="V4" i="20"/>
  <c r="V5" i="20" s="1"/>
  <c r="AG6" i="20"/>
  <c r="AO6" i="20"/>
  <c r="AI3" i="20"/>
  <c r="AH6" i="20"/>
  <c r="R8" i="20"/>
  <c r="R9" i="20" s="1"/>
  <c r="R3" i="2" s="1"/>
  <c r="AK7" i="20"/>
  <c r="AH11" i="20"/>
  <c r="AH3" i="15" s="1"/>
  <c r="AP11" i="20"/>
  <c r="AP3" i="15" s="1"/>
  <c r="T11" i="20"/>
  <c r="T3" i="15" s="1"/>
  <c r="AI11" i="20"/>
  <c r="AI3" i="15" s="1"/>
  <c r="AQ11" i="20"/>
  <c r="AQ3" i="15" s="1"/>
  <c r="Z11" i="20"/>
  <c r="Z3" i="15" s="1"/>
  <c r="L5" i="20"/>
  <c r="L8" i="20" s="1"/>
  <c r="L9" i="20" s="1"/>
  <c r="L3" i="2" s="1"/>
  <c r="S5" i="20"/>
  <c r="AA8" i="20"/>
  <c r="AA9" i="20" s="1"/>
  <c r="AA3" i="2" s="1"/>
  <c r="AP7" i="20"/>
  <c r="AQ7" i="20"/>
  <c r="AM5" i="20"/>
  <c r="D8" i="20"/>
  <c r="D9" i="20" s="1"/>
  <c r="D3" i="2" s="1"/>
  <c r="O5" i="20"/>
  <c r="O8" i="20" s="1"/>
  <c r="O9" i="20" s="1"/>
  <c r="O3" i="2" s="1"/>
  <c r="Y5" i="20"/>
  <c r="AN5" i="20"/>
  <c r="E11" i="20"/>
  <c r="E3" i="15" s="1"/>
  <c r="X7" i="20"/>
  <c r="B5" i="20"/>
  <c r="B8" i="20" s="1"/>
  <c r="B9" i="20" s="1"/>
  <c r="B3" i="2" s="1"/>
  <c r="Q8" i="20"/>
  <c r="Q9" i="20" s="1"/>
  <c r="Q3" i="2" s="1"/>
  <c r="K11" i="20"/>
  <c r="K3" i="15" s="1"/>
  <c r="AE11" i="20"/>
  <c r="AE3" i="15" s="1"/>
  <c r="N8" i="20"/>
  <c r="N9" i="20" s="1"/>
  <c r="N3" i="2" s="1"/>
  <c r="AP5" i="20"/>
  <c r="AC11" i="20"/>
  <c r="AC3" i="15" s="1"/>
  <c r="AK11" i="20"/>
  <c r="AK3" i="15" s="1"/>
  <c r="F11" i="20"/>
  <c r="F3" i="15" s="1"/>
  <c r="U11" i="20"/>
  <c r="U3" i="15" s="1"/>
  <c r="AJ11" i="20"/>
  <c r="AJ3" i="15" s="1"/>
  <c r="AA11" i="20"/>
  <c r="AA3" i="15" s="1"/>
  <c r="AB11" i="20"/>
  <c r="AB3" i="15" s="1"/>
  <c r="G11" i="20"/>
  <c r="G3" i="15" s="1"/>
  <c r="C5" i="20"/>
  <c r="C8" i="20" s="1"/>
  <c r="C9" i="20" s="1"/>
  <c r="C3" i="2" s="1"/>
  <c r="AI7" i="20"/>
  <c r="H11" i="20"/>
  <c r="H3" i="15" s="1"/>
  <c r="W11" i="20"/>
  <c r="W3" i="15" s="1"/>
  <c r="AD11" i="20"/>
  <c r="AD3" i="15" s="1"/>
  <c r="Y7" i="20"/>
  <c r="W5" i="20"/>
  <c r="F7" i="20"/>
  <c r="I11" i="20"/>
  <c r="I3" i="15" s="1"/>
  <c r="X11" i="20"/>
  <c r="X3" i="15" s="1"/>
  <c r="S11" i="20"/>
  <c r="S3" i="15" s="1"/>
  <c r="P5" i="20"/>
  <c r="P8" i="20" s="1"/>
  <c r="P9" i="20" s="1"/>
  <c r="P3" i="2" s="1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AM8" i="20" l="1"/>
  <c r="AM9" i="20" s="1"/>
  <c r="AM3" i="2" s="1"/>
  <c r="AE7" i="20"/>
  <c r="V8" i="20"/>
  <c r="V9" i="20" s="1"/>
  <c r="V3" i="2" s="1"/>
  <c r="V11" i="20"/>
  <c r="V3" i="15" s="1"/>
  <c r="K5" i="20"/>
  <c r="AK5" i="20"/>
  <c r="AP8" i="20"/>
  <c r="AP9" i="20" s="1"/>
  <c r="AP3" i="2" s="1"/>
  <c r="K8" i="20"/>
  <c r="K9" i="20" s="1"/>
  <c r="K3" i="2" s="1"/>
  <c r="AK8" i="20"/>
  <c r="AK9" i="20" s="1"/>
  <c r="AK3" i="2" s="1"/>
  <c r="AL11" i="20"/>
  <c r="AL3" i="15" s="1"/>
  <c r="AL5" i="20"/>
  <c r="AL8" i="20" s="1"/>
  <c r="AL9" i="20" s="1"/>
  <c r="AL3" i="2" s="1"/>
  <c r="T7" i="20"/>
  <c r="T8" i="20" s="1"/>
  <c r="T9" i="20" s="1"/>
  <c r="T3" i="2" s="1"/>
  <c r="AN7" i="20"/>
  <c r="AN8" i="20" s="1"/>
  <c r="AN9" i="20" s="1"/>
  <c r="AN3" i="2" s="1"/>
  <c r="S7" i="20"/>
  <c r="S8" i="20" s="1"/>
  <c r="S9" i="20" s="1"/>
  <c r="S3" i="2" s="1"/>
  <c r="J7" i="20"/>
  <c r="J8" i="20" s="1"/>
  <c r="J9" i="20" s="1"/>
  <c r="J3" i="2" s="1"/>
  <c r="AE5" i="20"/>
  <c r="AE8" i="20" s="1"/>
  <c r="AE9" i="20" s="1"/>
  <c r="AE3" i="2" s="1"/>
  <c r="AF7" i="20"/>
  <c r="AF8" i="20" s="1"/>
  <c r="AF9" i="20" s="1"/>
  <c r="AF3" i="2" s="1"/>
  <c r="AI5" i="20"/>
  <c r="AI8" i="20" s="1"/>
  <c r="AI9" i="20" s="1"/>
  <c r="AI3" i="2" s="1"/>
  <c r="X5" i="20"/>
  <c r="X8" i="20" s="1"/>
  <c r="X9" i="20" s="1"/>
  <c r="X3" i="2" s="1"/>
  <c r="I5" i="20"/>
  <c r="I8" i="20" s="1"/>
  <c r="I9" i="20" s="1"/>
  <c r="I3" i="2" s="1"/>
  <c r="H5" i="20"/>
  <c r="H8" i="20" s="1"/>
  <c r="H9" i="20" s="1"/>
  <c r="H3" i="2" s="1"/>
  <c r="AD5" i="20"/>
  <c r="AD8" i="20" s="1"/>
  <c r="AD9" i="20" s="1"/>
  <c r="AD3" i="2" s="1"/>
  <c r="AO5" i="20"/>
  <c r="AO7" i="20"/>
  <c r="AQ5" i="20"/>
  <c r="AQ8" i="20" s="1"/>
  <c r="AQ9" i="20" s="1"/>
  <c r="AQ3" i="2" s="1"/>
  <c r="Y8" i="20"/>
  <c r="Y9" i="20" s="1"/>
  <c r="Y3" i="2" s="1"/>
  <c r="F5" i="20"/>
  <c r="F8" i="20" s="1"/>
  <c r="F9" i="20" s="1"/>
  <c r="F3" i="2" s="1"/>
  <c r="W8" i="20"/>
  <c r="W9" i="20" s="1"/>
  <c r="W3" i="2" s="1"/>
  <c r="AG5" i="20"/>
  <c r="AG7" i="20"/>
  <c r="G5" i="20"/>
  <c r="G8" i="20" s="1"/>
  <c r="G9" i="20" s="1"/>
  <c r="G3" i="2" s="1"/>
  <c r="U5" i="20"/>
  <c r="U8" i="20" s="1"/>
  <c r="U9" i="20" s="1"/>
  <c r="U3" i="2" s="1"/>
  <c r="AC5" i="20"/>
  <c r="AC8" i="20" s="1"/>
  <c r="AC9" i="20" s="1"/>
  <c r="AC3" i="2" s="1"/>
  <c r="E5" i="20"/>
  <c r="E8" i="20" s="1"/>
  <c r="E9" i="20" s="1"/>
  <c r="E3" i="2" s="1"/>
  <c r="AH7" i="20"/>
  <c r="AH8" i="20" s="1"/>
  <c r="AH9" i="20" s="1"/>
  <c r="AH3" i="2" s="1"/>
  <c r="AJ5" i="20"/>
  <c r="AJ8" i="20" s="1"/>
  <c r="AJ9" i="20" s="1"/>
  <c r="AJ3" i="2" s="1"/>
  <c r="P7" i="9"/>
  <c r="O11" i="9"/>
  <c r="P11" i="9"/>
  <c r="P5" i="9"/>
  <c r="AA7" i="9"/>
  <c r="AB7" i="9"/>
  <c r="AA5" i="9"/>
  <c r="AA8" i="9" s="1"/>
  <c r="AA9" i="9" s="1"/>
  <c r="AB5" i="9"/>
  <c r="R7" i="9"/>
  <c r="Q7" i="9"/>
  <c r="R5" i="9"/>
  <c r="Q5" i="9"/>
  <c r="P8" i="9"/>
  <c r="P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G8" i="20" l="1"/>
  <c r="AG9" i="20" s="1"/>
  <c r="AG3" i="2" s="1"/>
  <c r="AO8" i="20"/>
  <c r="AO9" i="20" s="1"/>
  <c r="AO3" i="2" s="1"/>
  <c r="AB8" i="9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C11" i="9" l="1"/>
  <c r="D11" i="9"/>
  <c r="D5" i="9"/>
  <c r="D8" i="9" s="1"/>
  <c r="D9" i="9" s="1"/>
  <c r="E7" i="9" l="1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F9" i="9" s="1"/>
  <c r="AI5" i="9"/>
  <c r="I8" i="9"/>
  <c r="I9" i="9" s="1"/>
  <c r="AE5" i="9"/>
  <c r="J7" i="9"/>
  <c r="J8" i="9" s="1"/>
  <c r="J9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E9" i="9" s="1"/>
  <c r="B7" i="9"/>
  <c r="AP5" i="9"/>
  <c r="AH5" i="9"/>
  <c r="X7" i="9"/>
  <c r="T7" i="9"/>
  <c r="AO5" i="9"/>
  <c r="S7" i="9"/>
  <c r="K7" i="9"/>
  <c r="Z5" i="9"/>
  <c r="V5" i="9"/>
  <c r="K5" i="9"/>
  <c r="AM8" i="9" l="1"/>
  <c r="AM9" i="9" s="1"/>
  <c r="AQ8" i="9"/>
  <c r="AQ9" i="9" s="1"/>
  <c r="M5" i="9"/>
  <c r="M8" i="9" s="1"/>
  <c r="M9" i="9" s="1"/>
  <c r="AC7" i="9"/>
  <c r="AI7" i="9"/>
  <c r="AI8" i="9" s="1"/>
  <c r="AI9" i="9" s="1"/>
  <c r="AN7" i="9"/>
  <c r="O7" i="9"/>
  <c r="O8" i="9" s="1"/>
  <c r="O9" i="9" s="1"/>
  <c r="C8" i="9"/>
  <c r="C9" i="9" s="1"/>
  <c r="AJ7" i="9"/>
  <c r="AH7" i="9"/>
  <c r="AH8" i="9" s="1"/>
  <c r="AH9" i="9" s="1"/>
  <c r="AE8" i="9"/>
  <c r="AE9" i="9" s="1"/>
  <c r="U7" i="9"/>
  <c r="U8" i="9" s="1"/>
  <c r="U9" i="9" s="1"/>
  <c r="AD7" i="9"/>
  <c r="S5" i="9"/>
  <c r="S8" i="9" s="1"/>
  <c r="S9" i="9" s="1"/>
  <c r="AO7" i="9"/>
  <c r="AO8" i="9" s="1"/>
  <c r="AO9" i="9" s="1"/>
  <c r="K8" i="9"/>
  <c r="K9" i="9" s="1"/>
  <c r="Y7" i="9"/>
  <c r="Y8" i="9" s="1"/>
  <c r="Y9" i="9" s="1"/>
  <c r="L5" i="9"/>
  <c r="L8" i="9" s="1"/>
  <c r="L9" i="9" s="1"/>
  <c r="AN5" i="9"/>
  <c r="N5" i="9"/>
  <c r="N7" i="9"/>
  <c r="AG7" i="9"/>
  <c r="AC5" i="9"/>
  <c r="AC8" i="9" s="1"/>
  <c r="AC9" i="9" s="1"/>
  <c r="X5" i="9"/>
  <c r="X8" i="9" s="1"/>
  <c r="X9" i="9" s="1"/>
  <c r="AK7" i="9"/>
  <c r="AK5" i="9"/>
  <c r="AG5" i="9"/>
  <c r="H8" i="9"/>
  <c r="H9" i="9" s="1"/>
  <c r="AL5" i="9"/>
  <c r="AL7" i="9"/>
  <c r="AJ5" i="9"/>
  <c r="V7" i="9"/>
  <c r="V8" i="9" s="1"/>
  <c r="V9" i="9" s="1"/>
  <c r="AP7" i="9"/>
  <c r="AP8" i="9" s="1"/>
  <c r="AP9" i="9" s="1"/>
  <c r="G5" i="9"/>
  <c r="G7" i="9"/>
  <c r="B5" i="9"/>
  <c r="B8" i="9" s="1"/>
  <c r="B9" i="9" s="1"/>
  <c r="W7" i="9"/>
  <c r="W5" i="9"/>
  <c r="Z7" i="9"/>
  <c r="Z8" i="9" s="1"/>
  <c r="Z9" i="9" s="1"/>
  <c r="AF7" i="9"/>
  <c r="AF5" i="9"/>
  <c r="T5" i="9"/>
  <c r="T8" i="9" s="1"/>
  <c r="T9" i="9" s="1"/>
  <c r="AD5" i="9"/>
  <c r="B2" i="2" l="1"/>
  <c r="AN8" i="9"/>
  <c r="AN9" i="9" s="1"/>
  <c r="AD8" i="9"/>
  <c r="AD9" i="9" s="1"/>
  <c r="AK8" i="9"/>
  <c r="AK9" i="9" s="1"/>
  <c r="AJ8" i="9"/>
  <c r="AJ9" i="9" s="1"/>
  <c r="AF8" i="9"/>
  <c r="AF9" i="9" s="1"/>
  <c r="W8" i="9"/>
  <c r="W9" i="9" s="1"/>
  <c r="G8" i="9"/>
  <c r="G9" i="9" s="1"/>
  <c r="AL8" i="9"/>
  <c r="AL9" i="9" s="1"/>
  <c r="AG8" i="9"/>
  <c r="AG9" i="9" s="1"/>
  <c r="N8" i="9"/>
  <c r="N9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<sst xmlns="http://schemas.openxmlformats.org/spreadsheetml/2006/main" count="8879" uniqueCount="857">
  <si>
    <t>BDCSoCaESoPbIC BAU Domestic Content Share of Consumption and Export Share of Production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</si>
  <si>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</si>
  <si>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</si>
  <si>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</si>
  <si>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</si>
  <si>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</si>
  <si>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</si>
  <si>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</si>
  <si>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</si>
  <si>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</si>
  <si>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</si>
  <si>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</si>
  <si>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</si>
  <si>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</si>
  <si>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</si>
  <si>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</si>
  <si>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</si>
  <si>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</si>
  <si>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</si>
  <si>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</si>
  <si>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</si>
  <si>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</si>
  <si>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</si>
  <si>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</si>
  <si>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</si>
  <si>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</si>
  <si>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</si>
  <si>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</si>
  <si>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</si>
  <si>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</si>
  <si>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</si>
  <si>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</si>
  <si>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</si>
  <si>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</si>
  <si>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</si>
  <si>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</si>
  <si>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</si>
  <si>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</si>
  <si>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</si>
  <si>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</si>
  <si>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</si>
  <si>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</si>
  <si>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</si>
  <si>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</si>
  <si>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</si>
  <si>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</si>
  <si>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</si>
  <si>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</si>
  <si>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</si>
  <si>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</si>
  <si>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</si>
  <si>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</si>
  <si>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</si>
  <si>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</si>
  <si>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</si>
  <si>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</si>
  <si>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</si>
  <si>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</si>
  <si>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</si>
  <si>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</si>
  <si>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</si>
  <si>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</si>
  <si>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</si>
  <si>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</si>
  <si>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</si>
  <si>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</si>
  <si>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</si>
  <si>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</si>
  <si>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</si>
  <si>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</si>
  <si>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</si>
  <si>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</si>
  <si>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</si>
  <si>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</si>
  <si>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</si>
  <si>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</si>
  <si>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</si>
  <si>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</si>
  <si>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</si>
  <si>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</si>
  <si>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</si>
  <si>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</si>
  <si>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</si>
  <si>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</si>
  <si>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</si>
  <si>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</si>
  <si>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</si>
  <si>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</si>
  <si>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</si>
  <si>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</si>
  <si>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</si>
  <si>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</si>
  <si>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</si>
  <si>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</si>
  <si>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</si>
  <si>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</si>
  <si>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</si>
  <si>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</si>
  <si>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</si>
  <si>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</si>
  <si>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</si>
  <si>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</si>
  <si>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</si>
  <si>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</si>
  <si>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</si>
  <si>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</si>
  <si>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</si>
  <si>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</si>
  <si>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</si>
  <si>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</si>
  <si>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</si>
  <si>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</si>
  <si>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</si>
  <si>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</si>
  <si>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</si>
  <si>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</si>
  <si>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</si>
  <si>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</si>
  <si>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</si>
  <si>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</si>
  <si>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</si>
  <si>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</si>
  <si>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</si>
  <si>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</si>
  <si>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</si>
  <si>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</si>
  <si>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</si>
  <si>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</si>
  <si>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</si>
  <si>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</si>
  <si>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</si>
  <si>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</si>
  <si>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</si>
  <si>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</si>
  <si>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</si>
  <si>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</si>
  <si>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</si>
  <si>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</si>
  <si>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</si>
  <si>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</si>
  <si>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</si>
  <si>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</si>
  <si>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</si>
  <si>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</si>
  <si>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</si>
  <si>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</si>
  <si>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</si>
  <si>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</si>
  <si>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</si>
  <si>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</si>
  <si>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</si>
  <si>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</si>
  <si>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</si>
  <si>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</si>
  <si>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</si>
  <si>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</si>
  <si>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</si>
  <si>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</si>
  <si>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</si>
  <si>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</si>
  <si>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</si>
  <si>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</si>
  <si>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</si>
  <si>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</si>
  <si>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</si>
  <si>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</si>
  <si>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</si>
  <si>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</si>
  <si>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</si>
  <si>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</si>
  <si>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</si>
  <si>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</si>
  <si>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</si>
  <si>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</si>
  <si>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</si>
  <si>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</si>
  <si>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</si>
  <si>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</si>
  <si>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</si>
  <si>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</si>
  <si>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</si>
  <si>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</si>
  <si>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</si>
  <si>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</si>
  <si>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</si>
  <si>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</si>
  <si>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</si>
  <si>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</si>
  <si>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</si>
  <si>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</si>
  <si>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</si>
  <si>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</si>
  <si>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</si>
  <si>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</si>
  <si>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</si>
  <si>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</si>
  <si>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</si>
  <si>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</si>
  <si>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</si>
  <si>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</si>
  <si>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</si>
  <si>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</si>
  <si>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</si>
  <si>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</si>
  <si>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</si>
  <si>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</si>
  <si>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</si>
  <si>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</si>
  <si>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</si>
  <si>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</si>
  <si>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</si>
  <si>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</si>
  <si>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</si>
  <si>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</si>
  <si>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</si>
  <si>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</si>
  <si>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</si>
  <si>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</si>
  <si>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</si>
  <si>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</si>
  <si>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</si>
  <si>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</si>
  <si>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</si>
  <si>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</si>
  <si>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</si>
  <si>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</si>
  <si>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</si>
  <si>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</si>
  <si>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</si>
  <si>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</si>
  <si>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</si>
  <si>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</si>
  <si>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</si>
  <si>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</si>
  <si>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</si>
  <si>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</si>
  <si>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</si>
  <si>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</si>
  <si>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</si>
  <si>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</si>
  <si>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</si>
  <si>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</si>
  <si>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</si>
  <si>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</si>
  <si>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</si>
  <si>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</si>
  <si>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</si>
  <si>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</si>
  <si>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</si>
  <si>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</si>
  <si>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</si>
  <si>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</si>
  <si>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</si>
  <si>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</si>
  <si>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</si>
  <si>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</si>
  <si>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</si>
  <si>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</si>
  <si>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</si>
  <si>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</si>
  <si>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</si>
  <si>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</si>
  <si>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</si>
  <si>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</si>
  <si>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</si>
  <si>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</si>
  <si>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</si>
  <si>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</si>
  <si>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</si>
  <si>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</si>
  <si>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</si>
  <si>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</si>
  <si>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</si>
  <si>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</si>
  <si>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</si>
  <si>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</si>
  <si>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</si>
  <si>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</si>
  <si>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</si>
  <si>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</si>
  <si>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</si>
  <si>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</si>
  <si>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</si>
  <si>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</si>
  <si>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</si>
  <si>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</si>
  <si>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</si>
  <si>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</si>
  <si>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</si>
  <si>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</si>
  <si>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</si>
  <si>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</si>
  <si>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</si>
  <si>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</si>
  <si>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</si>
  <si>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</si>
  <si>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</si>
  <si>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</si>
  <si>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</si>
  <si>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</si>
  <si>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</si>
  <si>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</si>
  <si>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</si>
  <si>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</si>
  <si>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</si>
  <si>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</si>
  <si>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</si>
  <si>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</si>
  <si>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</si>
  <si>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</si>
  <si>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</si>
  <si>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</si>
  <si>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</si>
  <si>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</si>
  <si>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</si>
  <si>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</si>
  <si>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</si>
  <si>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</si>
  <si>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</si>
  <si>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</si>
  <si>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</si>
  <si>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</si>
  <si>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</si>
  <si>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</si>
  <si>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</si>
  <si>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</si>
  <si>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</si>
  <si>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</si>
  <si>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</si>
  <si>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</si>
  <si>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</si>
  <si>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</si>
  <si>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</si>
  <si>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</si>
  <si>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</si>
  <si>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</si>
  <si>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</si>
  <si>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</si>
  <si>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</si>
  <si>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</si>
  <si>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</si>
  <si>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</si>
  <si>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</si>
  <si>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</si>
  <si>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</si>
  <si>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</si>
  <si>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</si>
  <si>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</si>
  <si>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</si>
  <si>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</si>
  <si>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</si>
  <si>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</si>
  <si>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</si>
  <si>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</si>
  <si>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</si>
  <si>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</si>
  <si>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</si>
  <si>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</si>
  <si>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</si>
  <si>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</si>
  <si>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</si>
  <si>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</si>
  <si>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</si>
  <si>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</si>
  <si>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</si>
  <si>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</si>
  <si>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</si>
  <si>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</si>
  <si>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</si>
  <si>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</si>
  <si>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</si>
  <si>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</si>
  <si>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</si>
  <si>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</si>
  <si>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</si>
  <si>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</si>
  <si>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</si>
  <si>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</si>
  <si>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</si>
  <si>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</si>
  <si>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</si>
  <si>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</si>
  <si>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</si>
  <si>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</si>
  <si>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</si>
  <si>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</si>
  <si>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</si>
  <si>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</si>
  <si>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</si>
  <si>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</si>
  <si>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</si>
  <si>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</si>
  <si>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</si>
  <si>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</si>
  <si>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</si>
  <si>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</si>
  <si>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</si>
  <si>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</si>
  <si>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</si>
  <si>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</si>
  <si>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</si>
  <si>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</si>
  <si>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</si>
  <si>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</si>
  <si>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</si>
  <si>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</si>
  <si>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</si>
  <si>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</si>
  <si>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</si>
  <si>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</si>
  <si>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</si>
  <si>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</si>
  <si>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</si>
  <si>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</si>
  <si>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</si>
  <si>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</si>
  <si>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</si>
  <si>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</si>
  <si>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</si>
  <si>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</si>
  <si>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</si>
  <si>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</si>
  <si>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</si>
  <si>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</si>
  <si>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</si>
  <si>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</si>
  <si>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</si>
  <si>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</si>
  <si>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</si>
  <si>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</si>
  <si>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</si>
  <si>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</si>
  <si>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</si>
  <si>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</si>
  <si>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</si>
  <si>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</si>
  <si>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</si>
  <si>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</si>
  <si>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</si>
  <si>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</si>
  <si>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</si>
  <si>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</si>
  <si>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</si>
  <si>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</si>
  <si>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</si>
  <si>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</si>
  <si>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</si>
  <si>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</si>
  <si>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</si>
  <si>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</si>
  <si>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</si>
  <si>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</si>
  <si>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</si>
  <si>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</si>
  <si>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</si>
  <si>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</si>
  <si>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</si>
  <si>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</si>
  <si>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</si>
  <si>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</si>
  <si>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</si>
  <si>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</si>
  <si>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</si>
  <si>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</si>
  <si>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</si>
  <si>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</si>
  <si>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</si>
  <si>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</si>
  <si>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</si>
  <si>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</si>
  <si>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</si>
  <si>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</si>
  <si>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</si>
  <si>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</si>
  <si>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</si>
  <si>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</si>
  <si>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</si>
  <si>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</si>
  <si>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</si>
  <si>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</si>
  <si>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</si>
  <si>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</si>
  <si>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</si>
  <si>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</si>
  <si>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</si>
  <si>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</si>
  <si>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</si>
  <si>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</si>
  <si>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</si>
  <si>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</si>
  <si>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</si>
  <si>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</si>
  <si>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</si>
  <si>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</si>
  <si>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</si>
  <si>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</si>
  <si>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</si>
  <si>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</si>
  <si>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</si>
  <si>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</si>
  <si>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</si>
  <si>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</si>
  <si>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</si>
  <si>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</si>
  <si>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</si>
  <si>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</si>
  <si>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</si>
  <si>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</si>
  <si>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</si>
  <si>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</si>
  <si>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</si>
  <si>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</si>
  <si>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</si>
  <si>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</si>
  <si>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</si>
  <si>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</si>
  <si>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</si>
  <si>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</si>
  <si>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</si>
  <si>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</si>
  <si>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</si>
  <si>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</si>
  <si>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</si>
  <si>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</si>
  <si>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</si>
  <si>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</si>
  <si>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</si>
  <si>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</si>
  <si>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</si>
  <si>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</si>
  <si>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</si>
  <si>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</si>
  <si>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</si>
  <si>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</si>
  <si>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</si>
  <si>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</si>
  <si>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</si>
  <si>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</si>
  <si>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</si>
  <si>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</si>
  <si>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</si>
  <si>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</si>
  <si>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</si>
  <si>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</si>
  <si>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</si>
  <si>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</si>
  <si>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</si>
  <si>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</si>
  <si>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</si>
  <si>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</si>
  <si>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</si>
  <si>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</si>
  <si>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</si>
  <si>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</si>
  <si>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</si>
  <si>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</si>
  <si>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</si>
  <si>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</si>
  <si>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</si>
  <si>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</si>
  <si>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</si>
  <si>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</si>
  <si>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</si>
  <si>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</si>
  <si>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</si>
  <si>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</si>
  <si>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</si>
  <si>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</si>
  <si>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</si>
  <si>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</si>
  <si>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</si>
  <si>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</si>
  <si>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</si>
  <si>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</si>
  <si>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</si>
  <si>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</si>
  <si>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</si>
  <si>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</si>
  <si>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</si>
  <si>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</si>
  <si>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</si>
  <si>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</si>
  <si>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</si>
  <si>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</si>
  <si>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</si>
  <si>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</si>
  <si>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</si>
  <si>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</si>
  <si>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</si>
  <si>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</si>
  <si>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</si>
  <si>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</si>
  <si>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</si>
  <si>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</si>
  <si>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</si>
  <si>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</si>
  <si>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</si>
  <si>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</si>
  <si>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</si>
  <si>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</si>
  <si>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</si>
  <si>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</si>
  <si>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</si>
  <si>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</si>
  <si>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</si>
  <si>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</si>
  <si>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</si>
  <si>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</si>
  <si>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</si>
  <si>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</si>
  <si>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</si>
  <si>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</si>
  <si>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</si>
  <si>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</si>
  <si>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</si>
  <si>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</si>
  <si>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</si>
  <si>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</si>
  <si>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</si>
  <si>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</si>
  <si>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</si>
  <si>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</si>
  <si>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</si>
  <si>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</si>
  <si>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</si>
  <si>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</si>
  <si>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</si>
  <si>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</si>
  <si>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</si>
  <si>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</si>
  <si>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</si>
  <si>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</si>
  <si>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</si>
  <si>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</si>
  <si>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</si>
  <si>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</si>
  <si>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</si>
  <si>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</si>
  <si>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</si>
  <si>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</si>
  <si>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</si>
  <si>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</si>
  <si>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</si>
  <si>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</si>
  <si>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</si>
  <si>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</si>
  <si>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</si>
  <si>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</si>
  <si>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</si>
  <si>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</si>
  <si>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</si>
  <si>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</si>
  <si>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</si>
  <si>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</si>
  <si>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</si>
  <si>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</si>
  <si>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</si>
  <si>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</si>
  <si>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</si>
  <si>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</si>
  <si>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</si>
  <si>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</si>
  <si>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</si>
  <si>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</si>
  <si>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</si>
  <si>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</si>
  <si>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</si>
  <si>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</si>
  <si>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</si>
  <si>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</si>
  <si>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</si>
  <si>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</si>
  <si>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</si>
  <si>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</si>
  <si>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</si>
  <si>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</si>
  <si>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</si>
  <si>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</si>
  <si>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</si>
  <si>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</si>
  <si>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</si>
  <si>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</si>
  <si>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</si>
  <si>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</si>
  <si>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</si>
  <si>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</si>
  <si>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</si>
  <si>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</si>
  <si>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</si>
  <si>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</si>
  <si>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</si>
  <si>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</si>
  <si>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</si>
  <si>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</si>
  <si>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</si>
  <si>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</si>
  <si>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</si>
  <si>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</si>
  <si>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</si>
  <si>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</si>
  <si>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</si>
  <si>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</si>
  <si>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</si>
  <si>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</si>
  <si>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</si>
  <si>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</si>
  <si>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</si>
  <si>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</si>
  <si>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</si>
  <si>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</si>
  <si>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</si>
  <si>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</si>
  <si>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</si>
  <si>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</si>
  <si>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</si>
  <si>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</si>
  <si>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</si>
  <si>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</si>
  <si>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</si>
  <si>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</si>
  <si>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</si>
  <si>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</si>
  <si>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</si>
  <si>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</si>
  <si>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</si>
  <si>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</si>
  <si>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</si>
  <si>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</si>
  <si>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</si>
  <si>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</si>
  <si>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</si>
  <si>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</si>
  <si>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</si>
  <si>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</si>
  <si>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</si>
  <si>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</si>
  <si>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</si>
  <si>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</si>
  <si>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</si>
  <si>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</si>
  <si>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</si>
  <si>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</si>
  <si>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</si>
  <si>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</si>
  <si>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</si>
  <si>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</si>
  <si>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</si>
  <si>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</si>
  <si>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</si>
  <si>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</si>
  <si>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</si>
  <si>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</si>
  <si>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</si>
  <si>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</si>
  <si>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</si>
  <si>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</si>
  <si>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</si>
  <si>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</si>
  <si>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</si>
  <si>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</si>
  <si>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</si>
  <si>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</si>
  <si>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</si>
  <si>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</si>
  <si>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</si>
  <si>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</si>
  <si>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</si>
  <si>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</si>
  <si>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</si>
  <si>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</si>
  <si>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</si>
  <si>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</si>
  <si>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</si>
  <si>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</si>
  <si>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</si>
  <si>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</si>
  <si>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</si>
  <si>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</si>
  <si>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</si>
  <si>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</si>
  <si>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</si>
  <si>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</si>
  <si>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</si>
  <si>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</si>
  <si>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</si>
  <si>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</si>
  <si>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</si>
  <si>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</si>
  <si>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Dataset: Input-Output Tables (IOTs) 2021 ed.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</si>
  <si>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</si>
  <si>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</si>
  <si>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</si>
  <si>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</si>
  <si>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</si>
  <si>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</si>
  <si>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</si>
  <si>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</si>
  <si>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</si>
  <si>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</si>
  <si>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</si>
  <si>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</si>
  <si>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</si>
  <si>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</si>
  <si>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</si>
  <si>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</si>
  <si>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</si>
  <si>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</si>
  <si>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</si>
  <si>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</si>
  <si>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</si>
  <si>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</si>
  <si>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</si>
  <si>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</si>
  <si>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</si>
  <si>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</si>
  <si>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</si>
  <si>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</si>
  <si>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</si>
  <si>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</si>
  <si>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</si>
  <si>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</si>
  <si>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</si>
  <si>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</si>
  <si>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</si>
  <si>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</si>
  <si>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</si>
  <si>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</si>
  <si>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</si>
  <si>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</si>
  <si>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</si>
  <si>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</si>
  <si>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</si>
  <si>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</si>
  <si>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</si>
  <si>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</si>
  <si>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</si>
  <si>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</si>
  <si>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</si>
  <si>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</si>
  <si>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</si>
  <si>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</si>
  <si>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</si>
  <si>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</si>
  <si>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</si>
  <si>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TOTAL OUTPUT: Output at basic prices</t>
  </si>
  <si>
    <t>Data extracted on 27 Mar 2024 21:46 UTC (GMT) from OECD.Stat</t>
  </si>
  <si>
    <t>Dataset: Input-Output Tables (IOTs) 2018 ed.</t>
  </si>
  <si>
    <t>Data extracted on 28 Mar 2024 15:37 UTC (GMT) from OECD.Stat</t>
  </si>
  <si>
    <t>Row Labels</t>
  </si>
  <si>
    <t>Grand Total</t>
  </si>
  <si>
    <t>Pivot table summary:</t>
  </si>
  <si>
    <t>Sector</t>
  </si>
  <si>
    <t>Average of ICESHR: Imports content of exports shares (%)</t>
  </si>
  <si>
    <t>Percent of Consumption that is Domestic Content EU</t>
  </si>
  <si>
    <t>Percent of Consumption that is Domestic Content US</t>
  </si>
  <si>
    <t>Export Share of Production US</t>
  </si>
  <si>
    <t>Export Share of Production 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</si>
</sst>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#,##0.000_ ;\-#,##0.000\ "/>
  </numFmts>
  <fonts count="2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vertAlign val="superscript"/>
      <sz val="1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hair">
        <color rgb="FFFFFFCC"/>
      </right>
      <top style="thin">
        <color rgb="FFC0C0C0"/>
      </top>
      <bottom style="thin">
        <color rgb="FFC0C0C0"/>
      </bottom>
      <diagonal/>
    </border>
    <border>
      <left style="hair">
        <color rgb="FFFFFFCC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0" fontId="16" fillId="0" borderId="0"/>
    <xf numFmtId="0" fontId="18" fillId="0" borderId="0"/>
    <xf numFmtId="0" fontId="15" fillId="0" borderId="0"/>
    <xf numFmtId="0" fontId="22" fillId="0" borderId="0"/>
    <xf numFmtId="0" fontId="15" fillId="0" borderId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24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0" fontId="14" fillId="0" borderId="0" xfId="0" applyFont="1" applyAlignment="1">
      <alignment horizontal="left"/>
    </xf>
    <xf numFmtId="165" fontId="0" fillId="0" borderId="0" xfId="0" applyNumberFormat="1"/>
    <xf numFmtId="0" fontId="16" fillId="0" borderId="0" xfId="4"/>
    <xf numFmtId="0" fontId="13" fillId="0" borderId="0" xfId="4" applyFont="1" applyAlignment="1">
      <alignment horizontal="left"/>
    </xf>
    <xf numFmtId="164" fontId="5" fillId="0" borderId="1" xfId="4" applyNumberFormat="1" applyFont="1" applyBorder="1" applyAlignment="1">
      <alignment horizontal="right"/>
    </xf>
    <xf numFmtId="0" fontId="11" fillId="5" borderId="1" xfId="4" applyFont="1" applyFill="1" applyBorder="1" applyAlignment="1">
      <alignment horizontal="center"/>
    </xf>
    <xf numFmtId="0" fontId="12" fillId="4" borderId="1" xfId="4" applyFont="1" applyFill="1" applyBorder="1" applyAlignment="1">
      <alignment vertical="top" wrapText="1"/>
    </xf>
    <xf numFmtId="164" fontId="5" fillId="6" borderId="1" xfId="4" applyNumberFormat="1" applyFont="1" applyFill="1" applyBorder="1" applyAlignment="1">
      <alignment horizontal="right"/>
    </xf>
    <xf numFmtId="0" fontId="10" fillId="4" borderId="1" xfId="4" applyFont="1" applyFill="1" applyBorder="1" applyAlignment="1">
      <alignment wrapText="1"/>
    </xf>
    <xf numFmtId="0" fontId="9" fillId="3" borderId="1" xfId="4" applyFont="1" applyFill="1" applyBorder="1" applyAlignment="1">
      <alignment horizontal="center" vertical="top" wrapText="1"/>
    </xf>
    <xf numFmtId="0" fontId="6" fillId="0" borderId="1" xfId="4" applyFont="1" applyBorder="1" applyAlignment="1">
      <alignment horizontal="left" wrapText="1"/>
    </xf>
    <xf numFmtId="0" fontId="5" fillId="0" borderId="1" xfId="4" applyFont="1" applyBorder="1"/>
    <xf numFmtId="0" fontId="9" fillId="2" borderId="1" xfId="4" applyFont="1" applyFill="1" applyBorder="1" applyAlignment="1">
      <alignment vertical="top" wrapText="1"/>
    </xf>
    <xf numFmtId="0" fontId="8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4" fillId="0" borderId="0" xfId="4" applyFont="1"/>
    <xf numFmtId="0" fontId="12" fillId="8" borderId="1" xfId="4" applyFont="1" applyFill="1" applyBorder="1" applyAlignment="1">
      <alignment vertical="top" wrapText="1"/>
    </xf>
    <xf numFmtId="0" fontId="11" fillId="9" borderId="1" xfId="4" applyFont="1" applyFill="1" applyBorder="1" applyAlignment="1">
      <alignment horizontal="center"/>
    </xf>
    <xf numFmtId="164" fontId="5" fillId="8" borderId="1" xfId="4" applyNumberFormat="1" applyFont="1" applyFill="1" applyBorder="1" applyAlignment="1">
      <alignment horizontal="right"/>
    </xf>
    <xf numFmtId="0" fontId="14" fillId="0" borderId="0" xfId="0" applyFont="1"/>
    <xf numFmtId="0" fontId="19" fillId="0" borderId="0" xfId="5" applyFont="1" applyAlignment="1">
      <alignment vertical="center"/>
    </xf>
    <xf numFmtId="0" fontId="20" fillId="0" borderId="0" xfId="5" applyFont="1"/>
    <xf numFmtId="0" fontId="20" fillId="0" borderId="0" xfId="5" applyFont="1" applyAlignment="1">
      <alignment vertical="center"/>
    </xf>
    <xf numFmtId="0" fontId="20" fillId="0" borderId="0" xfId="6" applyFont="1"/>
    <xf numFmtId="0" fontId="20" fillId="0" borderId="5" xfId="5" applyFont="1" applyBorder="1" applyAlignment="1">
      <alignment vertical="center"/>
    </xf>
    <xf numFmtId="0" fontId="20" fillId="0" borderId="6" xfId="5" applyFont="1" applyBorder="1" applyAlignment="1">
      <alignment vertical="center"/>
    </xf>
    <xf numFmtId="0" fontId="20" fillId="0" borderId="7" xfId="5" applyFont="1" applyBorder="1" applyAlignment="1">
      <alignment vertical="center"/>
    </xf>
    <xf numFmtId="0" fontId="20" fillId="0" borderId="8" xfId="5" applyFont="1" applyBorder="1" applyAlignment="1">
      <alignment horizontal="center" textRotation="90" wrapText="1"/>
    </xf>
    <xf numFmtId="0" fontId="20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21" fillId="0" borderId="11" xfId="5" applyFont="1" applyBorder="1" applyAlignment="1">
      <alignment horizontal="center" textRotation="90" wrapText="1"/>
    </xf>
    <xf numFmtId="0" fontId="20" fillId="0" borderId="0" xfId="6" applyFont="1" applyAlignment="1">
      <alignment wrapText="1"/>
    </xf>
    <xf numFmtId="0" fontId="23" fillId="10" borderId="12" xfId="7" applyFont="1" applyFill="1" applyBorder="1" applyAlignment="1">
      <alignment horizontal="center"/>
    </xf>
    <xf numFmtId="0" fontId="23" fillId="11" borderId="13" xfId="7" applyFont="1" applyFill="1" applyBorder="1" applyAlignment="1">
      <alignment horizontal="center"/>
    </xf>
    <xf numFmtId="0" fontId="23" fillId="10" borderId="14" xfId="7" applyFont="1" applyFill="1" applyBorder="1" applyAlignment="1">
      <alignment horizontal="center"/>
    </xf>
    <xf numFmtId="0" fontId="20" fillId="10" borderId="15" xfId="8" applyFont="1" applyFill="1" applyBorder="1" applyAlignment="1">
      <alignment horizontal="center"/>
    </xf>
    <xf numFmtId="0" fontId="20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21" fillId="10" borderId="18" xfId="8" applyFont="1" applyFill="1" applyBorder="1" applyAlignment="1">
      <alignment horizontal="center"/>
    </xf>
    <xf numFmtId="0" fontId="20" fillId="10" borderId="15" xfId="5" applyFont="1" applyFill="1" applyBorder="1" applyAlignment="1">
      <alignment horizontal="center"/>
    </xf>
    <xf numFmtId="0" fontId="20" fillId="10" borderId="16" xfId="5" applyFont="1" applyFill="1" applyBorder="1" applyAlignment="1">
      <alignment horizontal="center"/>
    </xf>
    <xf numFmtId="0" fontId="20" fillId="10" borderId="17" xfId="5" applyFont="1" applyFill="1" applyBorder="1" applyAlignment="1">
      <alignment horizontal="center"/>
    </xf>
    <xf numFmtId="0" fontId="23" fillId="11" borderId="19" xfId="7" applyFont="1" applyFill="1" applyBorder="1" applyAlignment="1">
      <alignment horizontal="left"/>
    </xf>
    <xf numFmtId="0" fontId="23" fillId="11" borderId="19" xfId="7" applyFont="1" applyFill="1" applyBorder="1" applyAlignment="1">
      <alignment horizontal="center"/>
    </xf>
    <xf numFmtId="0" fontId="23" fillId="11" borderId="20" xfId="7" applyFont="1" applyFill="1" applyBorder="1" applyAlignment="1">
      <alignment horizontal="center"/>
    </xf>
    <xf numFmtId="0" fontId="20" fillId="11" borderId="21" xfId="8" applyFont="1" applyFill="1" applyBorder="1" applyAlignment="1">
      <alignment horizontal="center"/>
    </xf>
    <xf numFmtId="0" fontId="20" fillId="11" borderId="19" xfId="8" applyFont="1" applyFill="1" applyBorder="1" applyAlignment="1">
      <alignment horizontal="center"/>
    </xf>
    <xf numFmtId="0" fontId="20" fillId="11" borderId="22" xfId="8" applyFont="1" applyFill="1" applyBorder="1" applyAlignment="1">
      <alignment horizontal="center"/>
    </xf>
    <xf numFmtId="0" fontId="20" fillId="0" borderId="23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20" fillId="0" borderId="19" xfId="8" applyFont="1" applyBorder="1" applyAlignment="1">
      <alignment horizontal="center"/>
    </xf>
    <xf numFmtId="0" fontId="20" fillId="0" borderId="22" xfId="8" applyFont="1" applyBorder="1" applyAlignment="1">
      <alignment horizontal="center"/>
    </xf>
    <xf numFmtId="0" fontId="21" fillId="0" borderId="25" xfId="8" applyFont="1" applyBorder="1" applyAlignment="1">
      <alignment horizontal="center"/>
    </xf>
    <xf numFmtId="0" fontId="20" fillId="0" borderId="26" xfId="5" applyFont="1" applyBorder="1" applyAlignment="1">
      <alignment horizontal="left"/>
    </xf>
    <xf numFmtId="0" fontId="20" fillId="11" borderId="0" xfId="5" applyFont="1" applyFill="1" applyAlignment="1">
      <alignment horizontal="left"/>
    </xf>
    <xf numFmtId="0" fontId="20" fillId="0" borderId="27" xfId="5" applyFont="1" applyBorder="1" applyAlignment="1">
      <alignment horizontal="left"/>
    </xf>
    <xf numFmtId="3" fontId="20" fillId="0" borderId="28" xfId="9" applyNumberFormat="1" applyFont="1" applyFill="1" applyBorder="1" applyAlignment="1">
      <alignment horizontal="right"/>
    </xf>
    <xf numFmtId="3" fontId="20" fillId="0" borderId="29" xfId="9" applyNumberFormat="1" applyFont="1" applyFill="1" applyBorder="1" applyAlignment="1">
      <alignment horizontal="right"/>
    </xf>
    <xf numFmtId="3" fontId="20" fillId="0" borderId="30" xfId="9" applyNumberFormat="1" applyFont="1" applyFill="1" applyBorder="1" applyAlignment="1">
      <alignment horizontal="right"/>
    </xf>
    <xf numFmtId="3" fontId="21" fillId="0" borderId="31" xfId="9" applyNumberFormat="1" applyFont="1" applyFill="1" applyBorder="1" applyAlignment="1">
      <alignment horizontal="right"/>
    </xf>
    <xf numFmtId="0" fontId="20" fillId="0" borderId="0" xfId="5" applyFont="1" applyAlignment="1">
      <alignment horizontal="left"/>
    </xf>
    <xf numFmtId="3" fontId="19" fillId="0" borderId="32" xfId="5" applyNumberFormat="1" applyFont="1" applyBorder="1" applyAlignment="1">
      <alignment horizontal="left"/>
    </xf>
    <xf numFmtId="3" fontId="19" fillId="0" borderId="33" xfId="5" applyNumberFormat="1" applyFont="1" applyBorder="1" applyAlignment="1">
      <alignment horizontal="left"/>
    </xf>
    <xf numFmtId="3" fontId="19" fillId="0" borderId="34" xfId="5" applyNumberFormat="1" applyFont="1" applyBorder="1" applyAlignment="1">
      <alignment horizontal="left"/>
    </xf>
    <xf numFmtId="3" fontId="19" fillId="0" borderId="35" xfId="9" applyNumberFormat="1" applyFont="1" applyFill="1" applyBorder="1" applyAlignment="1">
      <alignment horizontal="right"/>
    </xf>
    <xf numFmtId="3" fontId="19" fillId="0" borderId="36" xfId="9" applyNumberFormat="1" applyFont="1" applyFill="1" applyBorder="1" applyAlignment="1">
      <alignment horizontal="right"/>
    </xf>
    <xf numFmtId="3" fontId="19" fillId="0" borderId="37" xfId="9" applyNumberFormat="1" applyFont="1" applyFill="1" applyBorder="1" applyAlignment="1">
      <alignment horizontal="right"/>
    </xf>
    <xf numFmtId="3" fontId="19" fillId="0" borderId="38" xfId="9" applyNumberFormat="1" applyFont="1" applyFill="1" applyBorder="1" applyAlignment="1">
      <alignment horizontal="right"/>
    </xf>
    <xf numFmtId="3" fontId="20" fillId="0" borderId="0" xfId="9" applyNumberFormat="1" applyFont="1" applyFill="1" applyAlignment="1">
      <alignment horizontal="right"/>
    </xf>
    <xf numFmtId="0" fontId="21" fillId="0" borderId="32" xfId="5" applyFont="1" applyBorder="1" applyAlignment="1">
      <alignment horizontal="left"/>
    </xf>
    <xf numFmtId="0" fontId="21" fillId="0" borderId="33" xfId="5" applyFont="1" applyBorder="1" applyAlignment="1">
      <alignment horizontal="left"/>
    </xf>
    <xf numFmtId="0" fontId="21" fillId="0" borderId="34" xfId="5" applyFont="1" applyBorder="1" applyAlignment="1">
      <alignment horizontal="left"/>
    </xf>
    <xf numFmtId="3" fontId="21" fillId="0" borderId="35" xfId="9" applyNumberFormat="1" applyFont="1" applyFill="1" applyBorder="1" applyAlignment="1">
      <alignment horizontal="right"/>
    </xf>
    <xf numFmtId="3" fontId="21" fillId="0" borderId="36" xfId="9" applyNumberFormat="1" applyFont="1" applyFill="1" applyBorder="1" applyAlignment="1">
      <alignment horizontal="right"/>
    </xf>
    <xf numFmtId="3" fontId="21" fillId="0" borderId="37" xfId="9" applyNumberFormat="1" applyFont="1" applyFill="1" applyBorder="1" applyAlignment="1">
      <alignment horizontal="right"/>
    </xf>
    <xf numFmtId="3" fontId="21" fillId="0" borderId="38" xfId="9" applyNumberFormat="1" applyFont="1" applyFill="1" applyBorder="1" applyAlignment="1">
      <alignment horizontal="right"/>
    </xf>
    <xf numFmtId="3" fontId="20" fillId="0" borderId="0" xfId="9" applyNumberFormat="1" applyFont="1" applyFill="1" applyBorder="1" applyAlignment="1">
      <alignment horizontal="right"/>
    </xf>
    <xf numFmtId="0" fontId="19" fillId="0" borderId="32" xfId="5" applyFont="1" applyBorder="1" applyAlignment="1">
      <alignment horizontal="left"/>
    </xf>
    <xf numFmtId="0" fontId="19" fillId="0" borderId="33" xfId="5" applyFont="1" applyBorder="1" applyAlignment="1">
      <alignment horizontal="left"/>
    </xf>
    <xf numFmtId="0" fontId="19" fillId="0" borderId="34" xfId="5" applyFont="1" applyBorder="1" applyAlignment="1">
      <alignment horizontal="left"/>
    </xf>
    <xf numFmtId="166" fontId="20" fillId="0" borderId="0" xfId="9" applyNumberFormat="1" applyFont="1" applyFill="1"/>
    <xf numFmtId="0" fontId="24" fillId="0" borderId="0" xfId="5" applyFont="1"/>
    <xf numFmtId="0" fontId="0" fillId="11" borderId="0" xfId="0" applyFill="1"/>
    <xf numFmtId="0" fontId="19" fillId="0" borderId="0" xfId="0" applyFont="1" applyAlignment="1">
      <alignment vertical="center"/>
    </xf>
    <xf numFmtId="0" fontId="20" fillId="0" borderId="0" xfId="8" applyFont="1"/>
    <xf numFmtId="0" fontId="20" fillId="0" borderId="0" xfId="0" applyFont="1" applyAlignment="1">
      <alignment vertical="center"/>
    </xf>
    <xf numFmtId="0" fontId="20" fillId="0" borderId="39" xfId="0" applyFont="1" applyBorder="1" applyAlignment="1">
      <alignment vertical="center"/>
    </xf>
    <xf numFmtId="0" fontId="20" fillId="0" borderId="40" xfId="0" applyFont="1" applyBorder="1" applyAlignment="1">
      <alignment vertical="center"/>
    </xf>
    <xf numFmtId="0" fontId="20" fillId="0" borderId="8" xfId="0" applyFont="1" applyBorder="1" applyAlignment="1">
      <alignment horizontal="center" textRotation="90" wrapText="1"/>
    </xf>
    <xf numFmtId="0" fontId="20" fillId="0" borderId="9" xfId="0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3" fontId="21" fillId="0" borderId="11" xfId="0" applyNumberFormat="1" applyFont="1" applyBorder="1" applyAlignment="1">
      <alignment horizontal="center" textRotation="90" wrapText="1"/>
    </xf>
    <xf numFmtId="3" fontId="20" fillId="0" borderId="8" xfId="0" applyNumberFormat="1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20" fillId="0" borderId="9" xfId="0" applyNumberFormat="1" applyFont="1" applyBorder="1" applyAlignment="1">
      <alignment horizontal="center" textRotation="90" wrapText="1"/>
    </xf>
    <xf numFmtId="3" fontId="21" fillId="0" borderId="41" xfId="0" applyNumberFormat="1" applyFont="1" applyBorder="1" applyAlignment="1">
      <alignment horizontal="center" textRotation="90" wrapText="1"/>
    </xf>
    <xf numFmtId="0" fontId="21" fillId="0" borderId="11" xfId="0" applyFont="1" applyBorder="1" applyAlignment="1">
      <alignment horizontal="center" textRotation="90" wrapText="1"/>
    </xf>
    <xf numFmtId="0" fontId="23" fillId="10" borderId="24" xfId="7" applyFont="1" applyFill="1" applyBorder="1" applyAlignment="1">
      <alignment horizontal="center"/>
    </xf>
    <xf numFmtId="0" fontId="23" fillId="10" borderId="20" xfId="7" applyFont="1" applyFill="1" applyBorder="1" applyAlignment="1">
      <alignment horizontal="center"/>
    </xf>
    <xf numFmtId="0" fontId="20" fillId="10" borderId="21" xfId="8" applyFont="1" applyFill="1" applyBorder="1" applyAlignment="1">
      <alignment horizontal="center"/>
    </xf>
    <xf numFmtId="0" fontId="20" fillId="10" borderId="19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21" fillId="10" borderId="25" xfId="8" applyFont="1" applyFill="1" applyBorder="1" applyAlignment="1">
      <alignment horizontal="center"/>
    </xf>
    <xf numFmtId="0" fontId="21" fillId="10" borderId="23" xfId="8" applyFont="1" applyFill="1" applyBorder="1" applyAlignment="1">
      <alignment horizontal="center"/>
    </xf>
    <xf numFmtId="0" fontId="20" fillId="0" borderId="0" xfId="8" applyFont="1" applyAlignment="1">
      <alignment horizontal="left"/>
    </xf>
    <xf numFmtId="0" fontId="20" fillId="0" borderId="39" xfId="0" applyFont="1" applyBorder="1" applyAlignment="1">
      <alignment horizontal="left"/>
    </xf>
    <xf numFmtId="0" fontId="20" fillId="0" borderId="40" xfId="0" applyFont="1" applyBorder="1" applyAlignment="1">
      <alignment horizontal="left"/>
    </xf>
    <xf numFmtId="3" fontId="20" fillId="0" borderId="28" xfId="10" applyNumberFormat="1" applyFont="1" applyBorder="1" applyAlignment="1">
      <alignment horizontal="right"/>
    </xf>
    <xf numFmtId="3" fontId="20" fillId="0" borderId="29" xfId="10" applyNumberFormat="1" applyFont="1" applyBorder="1" applyAlignment="1">
      <alignment horizontal="right"/>
    </xf>
    <xf numFmtId="3" fontId="20" fillId="0" borderId="30" xfId="10" applyNumberFormat="1" applyFont="1" applyFill="1" applyBorder="1" applyAlignment="1">
      <alignment horizontal="right"/>
    </xf>
    <xf numFmtId="3" fontId="21" fillId="0" borderId="31" xfId="0" applyNumberFormat="1" applyFont="1" applyBorder="1" applyAlignment="1">
      <alignment horizontal="right"/>
    </xf>
    <xf numFmtId="3" fontId="20" fillId="0" borderId="28" xfId="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20" fillId="0" borderId="29" xfId="0" applyNumberFormat="1" applyFont="1" applyBorder="1" applyAlignment="1">
      <alignment horizontal="right"/>
    </xf>
    <xf numFmtId="3" fontId="21" fillId="0" borderId="42" xfId="0" applyNumberFormat="1" applyFont="1" applyBorder="1" applyAlignment="1">
      <alignment horizontal="right"/>
    </xf>
    <xf numFmtId="3" fontId="20" fillId="0" borderId="0" xfId="10" applyNumberFormat="1" applyFont="1"/>
    <xf numFmtId="0" fontId="20" fillId="0" borderId="26" xfId="0" applyFont="1" applyBorder="1" applyAlignment="1">
      <alignment horizontal="left"/>
    </xf>
    <xf numFmtId="0" fontId="20" fillId="0" borderId="27" xfId="0" applyFont="1" applyBorder="1" applyAlignment="1">
      <alignment horizontal="left"/>
    </xf>
    <xf numFmtId="0" fontId="19" fillId="0" borderId="32" xfId="0" applyFont="1" applyBorder="1" applyAlignment="1">
      <alignment horizontal="left"/>
    </xf>
    <xf numFmtId="0" fontId="19" fillId="0" borderId="34" xfId="0" applyFont="1" applyBorder="1" applyAlignment="1">
      <alignment horizontal="left"/>
    </xf>
    <xf numFmtId="3" fontId="19" fillId="0" borderId="35" xfId="0" applyNumberFormat="1" applyFont="1" applyBorder="1" applyAlignment="1">
      <alignment horizontal="right"/>
    </xf>
    <xf numFmtId="3" fontId="19" fillId="0" borderId="36" xfId="0" applyNumberFormat="1" applyFont="1" applyBorder="1" applyAlignment="1">
      <alignment horizontal="right"/>
    </xf>
    <xf numFmtId="3" fontId="19" fillId="0" borderId="37" xfId="0" applyNumberFormat="1" applyFont="1" applyBorder="1" applyAlignment="1">
      <alignment horizontal="right"/>
    </xf>
    <xf numFmtId="3" fontId="19" fillId="0" borderId="38" xfId="0" applyNumberFormat="1" applyFont="1" applyBorder="1" applyAlignment="1">
      <alignment horizontal="right"/>
    </xf>
    <xf numFmtId="3" fontId="19" fillId="0" borderId="43" xfId="0" applyNumberFormat="1" applyFont="1" applyBorder="1" applyAlignment="1">
      <alignment horizontal="right"/>
    </xf>
    <xf numFmtId="0" fontId="24" fillId="0" borderId="0" xfId="0" applyFont="1"/>
    <xf numFmtId="1" fontId="20" fillId="0" borderId="0" xfId="0" applyNumberFormat="1" applyFont="1"/>
    <xf numFmtId="43" fontId="20" fillId="0" borderId="0" xfId="8" applyNumberFormat="1" applyFont="1"/>
    <xf numFmtId="0" fontId="21" fillId="0" borderId="0" xfId="5" applyFont="1" applyAlignment="1">
      <alignment horizontal="left"/>
    </xf>
    <xf numFmtId="0" fontId="19" fillId="0" borderId="0" xfId="5" applyFont="1" applyAlignment="1">
      <alignment horizontal="left"/>
    </xf>
    <xf numFmtId="0" fontId="2" fillId="10" borderId="0" xfId="0" applyFont="1" applyFill="1"/>
    <xf numFmtId="0" fontId="14" fillId="8" borderId="0" xfId="0" applyFont="1" applyFill="1"/>
    <xf numFmtId="0" fontId="0" fillId="8" borderId="0" xfId="0" applyFill="1"/>
    <xf numFmtId="0" fontId="17" fillId="0" borderId="0" xfId="0" applyFont="1"/>
    <xf numFmtId="0" fontId="2" fillId="10" borderId="0" xfId="0" applyFont="1" applyFill="1" applyAlignment="1">
      <alignment horizontal="left" wrapText="1"/>
    </xf>
    <xf numFmtId="0" fontId="2" fillId="10" borderId="41" xfId="0" applyFont="1" applyFill="1" applyBorder="1" applyAlignment="1">
      <alignment horizontal="right" wrapText="1"/>
    </xf>
    <xf numFmtId="0" fontId="2" fillId="10" borderId="44" xfId="0" applyFont="1" applyFill="1" applyBorder="1" applyAlignment="1">
      <alignment horizontal="right" wrapText="1"/>
    </xf>
    <xf numFmtId="0" fontId="2" fillId="0" borderId="42" xfId="0" applyFont="1" applyBorder="1" applyAlignment="1">
      <alignment horizontal="right"/>
    </xf>
    <xf numFmtId="0" fontId="2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2" fillId="10" borderId="48" xfId="0" applyFont="1" applyFill="1" applyBorder="1" applyAlignment="1">
      <alignment horizontal="right" wrapText="1"/>
    </xf>
    <xf numFmtId="0" fontId="2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7" fillId="2" borderId="2" xfId="4" applyFont="1" applyFill="1" applyBorder="1" applyAlignment="1">
      <alignment horizontal="right" vertical="top" wrapText="1"/>
    </xf>
    <xf numFmtId="0" fontId="7" fillId="2" borderId="3" xfId="4" applyFont="1" applyFill="1" applyBorder="1" applyAlignment="1">
      <alignment horizontal="right" vertical="top" wrapText="1"/>
    </xf>
    <xf numFmtId="0" fontId="7" fillId="3" borderId="2" xfId="4" applyFont="1" applyFill="1" applyBorder="1" applyAlignment="1">
      <alignment horizontal="right" vertical="center" wrapText="1"/>
    </xf>
    <xf numFmtId="0" fontId="7" fillId="3" borderId="3" xfId="4" applyFont="1" applyFill="1" applyBorder="1" applyAlignment="1">
      <alignment horizontal="right" vertical="center" wrapText="1"/>
    </xf>
    <xf numFmtId="0" fontId="6" fillId="0" borderId="1" xfId="0" applyFont="1" applyBorder="1" applyAlignment="1">
      <alignment horizontal="left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vertical="center" wrapText="1"/>
    </xf>
    <xf numFmtId="0" fontId="7" fillId="3" borderId="4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center" vertical="top" wrapText="1"/>
    </xf>
    <xf numFmtId="0" fontId="8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50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168" fontId="5" fillId="6" borderId="1" xfId="0" applyNumberFormat="1" applyFont="1" applyFill="1" applyBorder="1" applyAlignment="1">
      <alignment horizontal="right"/>
    </xf>
    <xf numFmtId="0" fontId="12" fillId="4" borderId="51" xfId="0" applyFont="1" applyFill="1" applyBorder="1" applyAlignment="1">
      <alignment vertical="top" wrapText="1"/>
    </xf>
    <xf numFmtId="168" fontId="5" fillId="0" borderId="1" xfId="0" applyNumberFormat="1" applyFont="1" applyBorder="1" applyAlignment="1">
      <alignment horizontal="right"/>
    </xf>
    <xf numFmtId="0" fontId="13" fillId="4" borderId="1" xfId="0" applyFont="1" applyFill="1" applyBorder="1" applyAlignment="1">
      <alignment vertical="top" wrapText="1"/>
    </xf>
    <xf numFmtId="168" fontId="5" fillId="6" borderId="50" xfId="0" applyNumberFormat="1" applyFont="1" applyFill="1" applyBorder="1" applyAlignment="1">
      <alignment horizontal="right"/>
    </xf>
    <xf numFmtId="0" fontId="12" fillId="4" borderId="0" xfId="0" applyFont="1" applyFill="1" applyAlignment="1">
      <alignment vertical="top" wrapText="1"/>
    </xf>
    <xf numFmtId="168" fontId="5" fillId="0" borderId="0" xfId="0" applyNumberFormat="1" applyFont="1" applyAlignment="1">
      <alignment horizontal="right"/>
    </xf>
    <xf numFmtId="0" fontId="10" fillId="4" borderId="50" xfId="0" applyFont="1" applyFill="1" applyBorder="1" applyAlignment="1">
      <alignment vertical="top" wrapText="1"/>
    </xf>
    <xf numFmtId="168" fontId="25" fillId="0" borderId="52" xfId="0" applyNumberFormat="1" applyFont="1" applyBorder="1" applyAlignment="1">
      <alignment horizontal="right"/>
    </xf>
    <xf numFmtId="0" fontId="13" fillId="0" borderId="0" xfId="0" applyFont="1" applyAlignment="1">
      <alignment horizontal="left"/>
    </xf>
    <xf numFmtId="0" fontId="5" fillId="0" borderId="1" xfId="0" applyFont="1" applyBorder="1"/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top" wrapText="1"/>
    </xf>
    <xf numFmtId="0" fontId="9" fillId="3" borderId="3" xfId="0" applyFont="1" applyFill="1" applyBorder="1" applyAlignment="1">
      <alignment horizontal="center" vertical="top" wrapText="1"/>
    </xf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2" fillId="4" borderId="50" xfId="0" applyFont="1" applyFill="1" applyBorder="1" applyAlignment="1">
      <alignment vertical="top" wrapText="1"/>
    </xf>
    <xf numFmtId="0" fontId="26" fillId="0" borderId="53" xfId="0" applyFont="1" applyBorder="1" applyAlignment="1">
      <alignment horizontal="left" wrapText="1"/>
    </xf>
    <xf numFmtId="164" fontId="5" fillId="0" borderId="54" xfId="0" applyNumberFormat="1" applyFont="1" applyBorder="1" applyAlignment="1">
      <alignment horizontal="right"/>
    </xf>
    <xf numFmtId="0" fontId="12" fillId="4" borderId="51" xfId="0" applyFont="1" applyFill="1" applyBorder="1" applyAlignment="1">
      <alignment vertical="top" wrapText="1"/>
    </xf>
    <xf numFmtId="0" fontId="12" fillId="4" borderId="52" xfId="0" applyFont="1" applyFill="1" applyBorder="1" applyAlignment="1">
      <alignment vertical="top" wrapText="1"/>
    </xf>
    <xf numFmtId="0" fontId="0" fillId="0" borderId="0" xfId="0" pivotButton="1"/>
    <xf numFmtId="0" fontId="1" fillId="0" borderId="0" xfId="11"/>
    <xf numFmtId="0" fontId="0" fillId="0" borderId="0" xfId="0" applyNumberFormat="1"/>
    <xf numFmtId="2" fontId="0" fillId="0" borderId="0" xfId="0" applyNumberFormat="1"/>
  </cellXfs>
  <cellStyles count="12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" xfId="11" xr:uid="{19B0E6F4-1076-4848-AF2B-E0B47A844259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2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3" formatCode="0.0"/>
    </dxf>
    <dxf>
      <numFmt numFmtId="1" formatCode="0"/>
    </dxf>
    <dxf>
      <numFmt numFmtId="173" formatCode="0.0"/>
    </dxf>
    <dxf>
      <numFmt numFmtId="1" formatCode="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72" formatCode="0.0000"/>
    </dxf>
    <dxf>
      <numFmt numFmtId="172" formatCode="0.0000"/>
    </dxf>
    <dxf>
      <numFmt numFmtId="171" formatCode="0.00000"/>
    </dxf>
    <dxf>
      <numFmt numFmtId="171" formatCode="0.00000"/>
    </dxf>
    <dxf>
      <numFmt numFmtId="170" formatCode="0.000000"/>
    </dxf>
    <dxf>
      <numFmt numFmtId="170" formatCode="0.000000"/>
    </dxf>
    <dxf>
      <numFmt numFmtId="169" formatCode="0.0000000"/>
    </dxf>
    <dxf>
      <numFmt numFmtId="169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498231712962" createdVersion="8" refreshedVersion="8" minRefreshableVersion="3" recordCount="968" xr:uid="{37460AA9-C3D7-49AD-8A6C-F093567ED670}">
  <cacheSource type="worksheet">
    <worksheetSource ref="A1:C969" sheet="ICESHR pivot table"/>
  </cacheSource>
  <cacheFields count="3">
    <cacheField name="From: (sector in row)" numFmtId="0">
      <sharedItems count="37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OTAL: Total"/>
        <s v="Data extracted on 28 Mar 2024 15:37 UTC (GMT) from OECD.Stat"/>
      </sharedItems>
    </cacheField>
    <cacheField name="Country" numFmtId="0">
      <sharedItems containsBlank="1"/>
    </cacheField>
    <cacheField name="ICESHR: Imports content of exports shares" numFmtId="0">
      <sharedItems containsString="0" containsBlank="1" containsNumber="1" minValue="2.2200000000000002" maxValue="79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">
  <r>
    <x v="0"/>
    <s v="AUT: Austria"/>
    <n v="24.45"/>
  </r>
  <r>
    <x v="0"/>
    <s v="BEL: Belgium"/>
    <n v="37.4"/>
  </r>
  <r>
    <x v="0"/>
    <s v="CZE: Czechia"/>
    <n v="27.22"/>
  </r>
  <r>
    <x v="0"/>
    <s v="DNK: Denmark"/>
    <n v="28.91"/>
  </r>
  <r>
    <x v="0"/>
    <s v="EST: Estonia"/>
    <n v="27.76"/>
  </r>
  <r>
    <x v="0"/>
    <s v="FIN: Finland"/>
    <n v="15.86"/>
  </r>
  <r>
    <x v="0"/>
    <s v="FRA: France"/>
    <n v="17.32"/>
  </r>
  <r>
    <x v="0"/>
    <s v="DEU: Germany"/>
    <n v="24.68"/>
  </r>
  <r>
    <x v="0"/>
    <s v="GRC: Greece"/>
    <n v="15.95"/>
  </r>
  <r>
    <x v="0"/>
    <s v="HUN: Hungary"/>
    <n v="29.34"/>
  </r>
  <r>
    <x v="0"/>
    <s v="IRL: Ireland"/>
    <n v="45.31"/>
  </r>
  <r>
    <x v="0"/>
    <s v="ITA: Italy"/>
    <n v="12.16"/>
  </r>
  <r>
    <x v="0"/>
    <s v="LVA: Latvia"/>
    <n v="23.87"/>
  </r>
  <r>
    <x v="0"/>
    <s v="LTU: Lithuania"/>
    <n v="30.53"/>
  </r>
  <r>
    <x v="0"/>
    <s v="LUX: Luxembourg"/>
    <n v="54.1"/>
  </r>
  <r>
    <x v="0"/>
    <s v="NLD: Netherlands"/>
    <n v="26.86"/>
  </r>
  <r>
    <x v="0"/>
    <s v="POL: Poland"/>
    <n v="22.91"/>
  </r>
  <r>
    <x v="0"/>
    <s v="PRT: Portugal"/>
    <n v="20.77"/>
  </r>
  <r>
    <x v="0"/>
    <s v="SVK: Slovak Republic"/>
    <n v="21.58"/>
  </r>
  <r>
    <x v="0"/>
    <s v="SVN: Slovenia"/>
    <n v="24.28"/>
  </r>
  <r>
    <x v="0"/>
    <s v="ESP: Spain"/>
    <n v="14.38"/>
  </r>
  <r>
    <x v="0"/>
    <s v="SWE: Sweden"/>
    <n v="15.92"/>
  </r>
  <r>
    <x v="0"/>
    <s v="BGR: Bulgaria"/>
    <n v="28.1"/>
  </r>
  <r>
    <x v="0"/>
    <s v="CYP: Cyprus"/>
    <n v="24.42"/>
  </r>
  <r>
    <x v="0"/>
    <s v="HRV: Croatia"/>
    <n v="20.52"/>
  </r>
  <r>
    <x v="0"/>
    <s v="MLT: Malta"/>
    <n v="49.89"/>
  </r>
  <r>
    <x v="0"/>
    <s v="ROU: Romania"/>
    <n v="17.190000000000001"/>
  </r>
  <r>
    <x v="1"/>
    <s v="AUT: Austria"/>
    <n v="11.89"/>
  </r>
  <r>
    <x v="1"/>
    <s v="BEL: Belgium"/>
    <n v="33.479999999999997"/>
  </r>
  <r>
    <x v="1"/>
    <s v="CZE: Czechia"/>
    <n v="17.59"/>
  </r>
  <r>
    <x v="1"/>
    <s v="DNK: Denmark"/>
    <n v="6.65"/>
  </r>
  <r>
    <x v="1"/>
    <s v="EST: Estonia"/>
    <n v="21.53"/>
  </r>
  <r>
    <x v="1"/>
    <s v="FIN: Finland"/>
    <n v="21.25"/>
  </r>
  <r>
    <x v="1"/>
    <s v="FRA: France"/>
    <n v="4.71"/>
  </r>
  <r>
    <x v="1"/>
    <s v="DEU: Germany"/>
    <n v="16.64"/>
  </r>
  <r>
    <x v="1"/>
    <s v="GRC: Greece"/>
    <n v="33.07"/>
  </r>
  <r>
    <x v="1"/>
    <s v="HUN: Hungary"/>
    <n v="41.6"/>
  </r>
  <r>
    <x v="1"/>
    <s v="IRL: Ireland"/>
    <n v="41.89"/>
  </r>
  <r>
    <x v="1"/>
    <s v="ITA: Italy"/>
    <n v="25.74"/>
  </r>
  <r>
    <x v="1"/>
    <s v="LVA: Latvia"/>
    <n v="24.34"/>
  </r>
  <r>
    <x v="1"/>
    <s v="LTU: Lithuania"/>
    <n v="31.39"/>
  </r>
  <r>
    <x v="1"/>
    <s v="LUX: Luxembourg"/>
    <n v="47.44"/>
  </r>
  <r>
    <x v="1"/>
    <s v="NLD: Netherlands"/>
    <n v="9.98"/>
  </r>
  <r>
    <x v="1"/>
    <s v="POL: Poland"/>
    <n v="12.77"/>
  </r>
  <r>
    <x v="1"/>
    <s v="PRT: Portugal"/>
    <n v="22.14"/>
  </r>
  <r>
    <x v="1"/>
    <s v="SVK: Slovak Republic"/>
    <n v="18.600000000000001"/>
  </r>
  <r>
    <x v="1"/>
    <s v="SVN: Slovenia"/>
    <n v="23.17"/>
  </r>
  <r>
    <x v="1"/>
    <s v="ESP: Spain"/>
    <n v="21.14"/>
  </r>
  <r>
    <x v="1"/>
    <s v="SWE: Sweden"/>
    <n v="16.329999999999998"/>
  </r>
  <r>
    <x v="1"/>
    <s v="BGR: Bulgaria"/>
    <n v="7.24"/>
  </r>
  <r>
    <x v="1"/>
    <s v="CYP: Cyprus"/>
    <n v="35.380000000000003"/>
  </r>
  <r>
    <x v="1"/>
    <s v="HRV: Croatia"/>
    <n v="28.75"/>
  </r>
  <r>
    <x v="1"/>
    <s v="MLT: Malta"/>
    <n v="48.42"/>
  </r>
  <r>
    <x v="1"/>
    <s v="ROU: Romania"/>
    <n v="17.309999999999999"/>
  </r>
  <r>
    <x v="2"/>
    <s v="AUT: Austria"/>
    <n v="24.6"/>
  </r>
  <r>
    <x v="2"/>
    <s v="BEL: Belgium"/>
    <n v="35.76"/>
  </r>
  <r>
    <x v="2"/>
    <s v="CZE: Czechia"/>
    <n v="27.98"/>
  </r>
  <r>
    <x v="2"/>
    <s v="DNK: Denmark"/>
    <n v="29.67"/>
  </r>
  <r>
    <x v="2"/>
    <s v="EST: Estonia"/>
    <n v="19.36"/>
  </r>
  <r>
    <x v="2"/>
    <s v="FIN: Finland"/>
    <n v="23.33"/>
  </r>
  <r>
    <x v="2"/>
    <s v="FRA: France"/>
    <n v="20.41"/>
  </r>
  <r>
    <x v="2"/>
    <s v="DEU: Germany"/>
    <n v="17.13"/>
  </r>
  <r>
    <x v="2"/>
    <s v="GRC: Greece"/>
    <n v="14.68"/>
  </r>
  <r>
    <x v="2"/>
    <s v="HUN: Hungary"/>
    <n v="30.49"/>
  </r>
  <r>
    <x v="2"/>
    <s v="IRL: Ireland"/>
    <n v="37.39"/>
  </r>
  <r>
    <x v="2"/>
    <s v="ITA: Italy"/>
    <n v="14.45"/>
  </r>
  <r>
    <x v="2"/>
    <s v="LVA: Latvia"/>
    <n v="19.61"/>
  </r>
  <r>
    <x v="2"/>
    <s v="LTU: Lithuania"/>
    <n v="26.97"/>
  </r>
  <r>
    <x v="2"/>
    <s v="LUX: Luxembourg"/>
    <n v="44.34"/>
  </r>
  <r>
    <x v="2"/>
    <s v="NLD: Netherlands"/>
    <n v="24.06"/>
  </r>
  <r>
    <x v="2"/>
    <s v="POL: Poland"/>
    <n v="17.84"/>
  </r>
  <r>
    <x v="2"/>
    <s v="PRT: Portugal"/>
    <n v="19.010000000000002"/>
  </r>
  <r>
    <x v="2"/>
    <s v="SVK: Slovak Republic"/>
    <n v="18.079999999999998"/>
  </r>
  <r>
    <x v="2"/>
    <s v="SVN: Slovenia"/>
    <n v="24.1"/>
  </r>
  <r>
    <x v="2"/>
    <s v="ESP: Spain"/>
    <n v="18.91"/>
  </r>
  <r>
    <x v="2"/>
    <s v="SWE: Sweden"/>
    <n v="18.899999999999999"/>
  </r>
  <r>
    <x v="2"/>
    <s v="BGR: Bulgaria"/>
    <n v="22.75"/>
  </r>
  <r>
    <x v="2"/>
    <s v="CYP: Cyprus"/>
    <n v="35.049999999999997"/>
  </r>
  <r>
    <x v="2"/>
    <s v="HRV: Croatia"/>
    <n v="29.01"/>
  </r>
  <r>
    <x v="2"/>
    <s v="MLT: Malta"/>
    <n v="36.14"/>
  </r>
  <r>
    <x v="2"/>
    <s v="ROU: Romania"/>
    <n v="20.89"/>
  </r>
  <r>
    <x v="3"/>
    <s v="AUT: Austria"/>
    <n v="23.98"/>
  </r>
  <r>
    <x v="3"/>
    <s v="BEL: Belgium"/>
    <n v="51.46"/>
  </r>
  <r>
    <x v="3"/>
    <s v="CZE: Czechia"/>
    <n v="26.58"/>
  </r>
  <r>
    <x v="3"/>
    <s v="DNK: Denmark"/>
    <n v="17.489999999999998"/>
  </r>
  <r>
    <x v="3"/>
    <s v="EST: Estonia"/>
    <n v="20.7"/>
  </r>
  <r>
    <x v="3"/>
    <s v="FIN: Finland"/>
    <n v="25.84"/>
  </r>
  <r>
    <x v="3"/>
    <s v="FRA: France"/>
    <n v="4.07"/>
  </r>
  <r>
    <x v="3"/>
    <s v="DEU: Germany"/>
    <n v="22.89"/>
  </r>
  <r>
    <x v="3"/>
    <s v="GRC: Greece"/>
    <n v="12.3"/>
  </r>
  <r>
    <x v="3"/>
    <s v="HUN: Hungary"/>
    <n v="41.92"/>
  </r>
  <r>
    <x v="3"/>
    <s v="IRL: Ireland"/>
    <n v="38.03"/>
  </r>
  <r>
    <x v="3"/>
    <s v="ITA: Italy"/>
    <n v="7.52"/>
  </r>
  <r>
    <x v="3"/>
    <s v="LVA: Latvia"/>
    <n v="23.96"/>
  </r>
  <r>
    <x v="3"/>
    <s v="LTU: Lithuania"/>
    <n v="26.37"/>
  </r>
  <r>
    <x v="3"/>
    <s v="LUX: Luxembourg"/>
    <n v="46.45"/>
  </r>
  <r>
    <x v="3"/>
    <s v="NLD: Netherlands"/>
    <n v="37.94"/>
  </r>
  <r>
    <x v="3"/>
    <s v="POL: Poland"/>
    <n v="11.86"/>
  </r>
  <r>
    <x v="3"/>
    <s v="PRT: Portugal"/>
    <n v="18.239999999999998"/>
  </r>
  <r>
    <x v="3"/>
    <s v="SVK: Slovak Republic"/>
    <n v="18.12"/>
  </r>
  <r>
    <x v="3"/>
    <s v="SVN: Slovenia"/>
    <n v="24.62"/>
  </r>
  <r>
    <x v="3"/>
    <s v="ESP: Spain"/>
    <n v="17.48"/>
  </r>
  <r>
    <x v="3"/>
    <s v="SWE: Sweden"/>
    <n v="17.329999999999998"/>
  </r>
  <r>
    <x v="3"/>
    <s v="BGR: Bulgaria"/>
    <n v="55.56"/>
  </r>
  <r>
    <x v="3"/>
    <s v="CYP: Cyprus"/>
    <n v="34.44"/>
  </r>
  <r>
    <x v="3"/>
    <s v="HRV: Croatia"/>
    <n v="29.52"/>
  </r>
  <r>
    <x v="3"/>
    <s v="MLT: Malta"/>
    <n v="41.46"/>
  </r>
  <r>
    <x v="3"/>
    <s v="ROU: Romania"/>
    <n v="25.72"/>
  </r>
  <r>
    <x v="4"/>
    <s v="AUT: Austria"/>
    <n v="29.11"/>
  </r>
  <r>
    <x v="4"/>
    <s v="BEL: Belgium"/>
    <n v="41.67"/>
  </r>
  <r>
    <x v="4"/>
    <s v="CZE: Czechia"/>
    <n v="32.47"/>
  </r>
  <r>
    <x v="4"/>
    <s v="DNK: Denmark"/>
    <n v="35.6"/>
  </r>
  <r>
    <x v="4"/>
    <s v="EST: Estonia"/>
    <n v="35.21"/>
  </r>
  <r>
    <x v="4"/>
    <s v="FIN: Finland"/>
    <n v="25.95"/>
  </r>
  <r>
    <x v="4"/>
    <s v="FRA: France"/>
    <n v="19.61"/>
  </r>
  <r>
    <x v="4"/>
    <s v="DEU: Germany"/>
    <n v="26.11"/>
  </r>
  <r>
    <x v="4"/>
    <s v="GRC: Greece"/>
    <n v="18.12"/>
  </r>
  <r>
    <x v="4"/>
    <s v="HUN: Hungary"/>
    <n v="36.01"/>
  </r>
  <r>
    <x v="4"/>
    <s v="IRL: Ireland"/>
    <n v="29.9"/>
  </r>
  <r>
    <x v="4"/>
    <s v="ITA: Italy"/>
    <n v="20.51"/>
  </r>
  <r>
    <x v="4"/>
    <s v="LVA: Latvia"/>
    <n v="29.13"/>
  </r>
  <r>
    <x v="4"/>
    <s v="LTU: Lithuania"/>
    <n v="27.79"/>
  </r>
  <r>
    <x v="4"/>
    <s v="LUX: Luxembourg"/>
    <n v="51.45"/>
  </r>
  <r>
    <x v="4"/>
    <s v="NLD: Netherlands"/>
    <n v="33.729999999999997"/>
  </r>
  <r>
    <x v="4"/>
    <s v="POL: Poland"/>
    <n v="24.08"/>
  </r>
  <r>
    <x v="4"/>
    <s v="PRT: Portugal"/>
    <n v="28.31"/>
  </r>
  <r>
    <x v="4"/>
    <s v="SVK: Slovak Republic"/>
    <n v="30.64"/>
  </r>
  <r>
    <x v="4"/>
    <s v="SVN: Slovenia"/>
    <n v="32.619999999999997"/>
  </r>
  <r>
    <x v="4"/>
    <s v="ESP: Spain"/>
    <n v="22.32"/>
  </r>
  <r>
    <x v="4"/>
    <s v="SWE: Sweden"/>
    <n v="23.18"/>
  </r>
  <r>
    <x v="4"/>
    <s v="BGR: Bulgaria"/>
    <n v="32.090000000000003"/>
  </r>
  <r>
    <x v="4"/>
    <s v="CYP: Cyprus"/>
    <n v="32.799999999999997"/>
  </r>
  <r>
    <x v="4"/>
    <s v="HRV: Croatia"/>
    <n v="23.39"/>
  </r>
  <r>
    <x v="4"/>
    <s v="MLT: Malta"/>
    <n v="40.770000000000003"/>
  </r>
  <r>
    <x v="4"/>
    <s v="ROU: Romania"/>
    <n v="17.670000000000002"/>
  </r>
  <r>
    <x v="5"/>
    <s v="AUT: Austria"/>
    <n v="32.49"/>
  </r>
  <r>
    <x v="5"/>
    <s v="BEL: Belgium"/>
    <n v="40.5"/>
  </r>
  <r>
    <x v="5"/>
    <s v="CZE: Czechia"/>
    <n v="38.86"/>
  </r>
  <r>
    <x v="5"/>
    <s v="DNK: Denmark"/>
    <n v="31.29"/>
  </r>
  <r>
    <x v="5"/>
    <s v="EST: Estonia"/>
    <n v="38.950000000000003"/>
  </r>
  <r>
    <x v="5"/>
    <s v="FIN: Finland"/>
    <n v="26.19"/>
  </r>
  <r>
    <x v="5"/>
    <s v="FRA: France"/>
    <n v="27.11"/>
  </r>
  <r>
    <x v="5"/>
    <s v="DEU: Germany"/>
    <n v="26.59"/>
  </r>
  <r>
    <x v="5"/>
    <s v="GRC: Greece"/>
    <n v="24.24"/>
  </r>
  <r>
    <x v="5"/>
    <s v="HUN: Hungary"/>
    <n v="41.77"/>
  </r>
  <r>
    <x v="5"/>
    <s v="IRL: Ireland"/>
    <n v="34.83"/>
  </r>
  <r>
    <x v="5"/>
    <s v="ITA: Italy"/>
    <n v="21.63"/>
  </r>
  <r>
    <x v="5"/>
    <s v="LVA: Latvia"/>
    <n v="34.340000000000003"/>
  </r>
  <r>
    <x v="5"/>
    <s v="LTU: Lithuania"/>
    <n v="25.08"/>
  </r>
  <r>
    <x v="5"/>
    <s v="LUX: Luxembourg"/>
    <n v="41.35"/>
  </r>
  <r>
    <x v="5"/>
    <s v="NLD: Netherlands"/>
    <n v="29.13"/>
  </r>
  <r>
    <x v="5"/>
    <s v="POL: Poland"/>
    <n v="29.02"/>
  </r>
  <r>
    <x v="5"/>
    <s v="PRT: Portugal"/>
    <n v="28.68"/>
  </r>
  <r>
    <x v="5"/>
    <s v="SVK: Slovak Republic"/>
    <n v="39.18"/>
  </r>
  <r>
    <x v="5"/>
    <s v="SVN: Slovenia"/>
    <n v="39.04"/>
  </r>
  <r>
    <x v="5"/>
    <s v="ESP: Spain"/>
    <n v="29.12"/>
  </r>
  <r>
    <x v="5"/>
    <s v="SWE: Sweden"/>
    <n v="24.05"/>
  </r>
  <r>
    <x v="5"/>
    <s v="BGR: Bulgaria"/>
    <n v="29.71"/>
  </r>
  <r>
    <x v="5"/>
    <s v="CYP: Cyprus"/>
    <n v="32.479999999999997"/>
  </r>
  <r>
    <x v="5"/>
    <s v="HRV: Croatia"/>
    <n v="31.71"/>
  </r>
  <r>
    <x v="5"/>
    <s v="MLT: Malta"/>
    <n v="44.71"/>
  </r>
  <r>
    <x v="5"/>
    <s v="ROU: Romania"/>
    <n v="24.71"/>
  </r>
  <r>
    <x v="6"/>
    <s v="AUT: Austria"/>
    <n v="28.52"/>
  </r>
  <r>
    <x v="6"/>
    <s v="BEL: Belgium"/>
    <n v="39.909999999999997"/>
  </r>
  <r>
    <x v="6"/>
    <s v="CZE: Czechia"/>
    <n v="30.7"/>
  </r>
  <r>
    <x v="6"/>
    <s v="DNK: Denmark"/>
    <n v="27.91"/>
  </r>
  <r>
    <x v="6"/>
    <s v="EST: Estonia"/>
    <n v="34.119999999999997"/>
  </r>
  <r>
    <x v="6"/>
    <s v="FIN: Finland"/>
    <n v="21.08"/>
  </r>
  <r>
    <x v="6"/>
    <s v="FRA: France"/>
    <n v="19.63"/>
  </r>
  <r>
    <x v="6"/>
    <s v="DEU: Germany"/>
    <n v="23.95"/>
  </r>
  <r>
    <x v="6"/>
    <s v="GRC: Greece"/>
    <n v="31.23"/>
  </r>
  <r>
    <x v="6"/>
    <s v="HUN: Hungary"/>
    <n v="41.08"/>
  </r>
  <r>
    <x v="6"/>
    <s v="IRL: Ireland"/>
    <n v="41.58"/>
  </r>
  <r>
    <x v="6"/>
    <s v="ITA: Italy"/>
    <n v="19.12"/>
  </r>
  <r>
    <x v="6"/>
    <s v="LVA: Latvia"/>
    <n v="23.36"/>
  </r>
  <r>
    <x v="6"/>
    <s v="LTU: Lithuania"/>
    <n v="26.17"/>
  </r>
  <r>
    <x v="6"/>
    <s v="LUX: Luxembourg"/>
    <n v="60.67"/>
  </r>
  <r>
    <x v="6"/>
    <s v="NLD: Netherlands"/>
    <n v="27.17"/>
  </r>
  <r>
    <x v="6"/>
    <s v="POL: Poland"/>
    <n v="23.25"/>
  </r>
  <r>
    <x v="6"/>
    <s v="PRT: Portugal"/>
    <n v="24.44"/>
  </r>
  <r>
    <x v="6"/>
    <s v="SVK: Slovak Republic"/>
    <n v="19.579999999999998"/>
  </r>
  <r>
    <x v="6"/>
    <s v="SVN: Slovenia"/>
    <n v="36.26"/>
  </r>
  <r>
    <x v="6"/>
    <s v="ESP: Spain"/>
    <n v="20.45"/>
  </r>
  <r>
    <x v="6"/>
    <s v="SWE: Sweden"/>
    <n v="19.809999999999999"/>
  </r>
  <r>
    <x v="6"/>
    <s v="BGR: Bulgaria"/>
    <n v="28.25"/>
  </r>
  <r>
    <x v="6"/>
    <s v="CYP: Cyprus"/>
    <n v="22.67"/>
  </r>
  <r>
    <x v="6"/>
    <s v="HRV: Croatia"/>
    <n v="28.34"/>
  </r>
  <r>
    <x v="6"/>
    <s v="MLT: Malta"/>
    <n v="36.6"/>
  </r>
  <r>
    <x v="6"/>
    <s v="ROU: Romania"/>
    <n v="22.08"/>
  </r>
  <r>
    <x v="7"/>
    <s v="AUT: Austria"/>
    <n v="30.8"/>
  </r>
  <r>
    <x v="7"/>
    <s v="BEL: Belgium"/>
    <n v="39.380000000000003"/>
  </r>
  <r>
    <x v="7"/>
    <s v="CZE: Czechia"/>
    <n v="39.840000000000003"/>
  </r>
  <r>
    <x v="7"/>
    <s v="DNK: Denmark"/>
    <n v="27.85"/>
  </r>
  <r>
    <x v="7"/>
    <s v="EST: Estonia"/>
    <n v="38.49"/>
  </r>
  <r>
    <x v="7"/>
    <s v="FIN: Finland"/>
    <n v="24.12"/>
  </r>
  <r>
    <x v="7"/>
    <s v="FRA: France"/>
    <n v="22.97"/>
  </r>
  <r>
    <x v="7"/>
    <s v="DEU: Germany"/>
    <n v="25.03"/>
  </r>
  <r>
    <x v="7"/>
    <s v="GRC: Greece"/>
    <n v="32.32"/>
  </r>
  <r>
    <x v="7"/>
    <s v="HUN: Hungary"/>
    <n v="44.35"/>
  </r>
  <r>
    <x v="7"/>
    <s v="IRL: Ireland"/>
    <n v="25.86"/>
  </r>
  <r>
    <x v="7"/>
    <s v="ITA: Italy"/>
    <n v="21.96"/>
  </r>
  <r>
    <x v="7"/>
    <s v="LVA: Latvia"/>
    <n v="31.47"/>
  </r>
  <r>
    <x v="7"/>
    <s v="LTU: Lithuania"/>
    <n v="26.93"/>
  </r>
  <r>
    <x v="7"/>
    <s v="LUX: Luxembourg"/>
    <n v="45.98"/>
  </r>
  <r>
    <x v="7"/>
    <s v="NLD: Netherlands"/>
    <n v="34.43"/>
  </r>
  <r>
    <x v="7"/>
    <s v="POL: Poland"/>
    <n v="28.99"/>
  </r>
  <r>
    <x v="7"/>
    <s v="PRT: Portugal"/>
    <n v="28.75"/>
  </r>
  <r>
    <x v="7"/>
    <s v="SVK: Slovak Republic"/>
    <n v="35.72"/>
  </r>
  <r>
    <x v="7"/>
    <s v="SVN: Slovenia"/>
    <n v="41.14"/>
  </r>
  <r>
    <x v="7"/>
    <s v="ESP: Spain"/>
    <n v="23.15"/>
  </r>
  <r>
    <x v="7"/>
    <s v="SWE: Sweden"/>
    <n v="22.38"/>
  </r>
  <r>
    <x v="7"/>
    <s v="BGR: Bulgaria"/>
    <n v="37.99"/>
  </r>
  <r>
    <x v="7"/>
    <s v="CYP: Cyprus"/>
    <n v="34.979999999999997"/>
  </r>
  <r>
    <x v="7"/>
    <s v="HRV: Croatia"/>
    <n v="27.95"/>
  </r>
  <r>
    <x v="7"/>
    <s v="MLT: Malta"/>
    <n v="44.03"/>
  </r>
  <r>
    <x v="7"/>
    <s v="ROU: Romania"/>
    <n v="27.3"/>
  </r>
  <r>
    <x v="8"/>
    <s v="AUT: Austria"/>
    <n v="70.36"/>
  </r>
  <r>
    <x v="8"/>
    <s v="BEL: Belgium"/>
    <n v="63.01"/>
  </r>
  <r>
    <x v="8"/>
    <s v="CZE: Czechia"/>
    <n v="77.92"/>
  </r>
  <r>
    <x v="8"/>
    <s v="DNK: Denmark"/>
    <n v="38.700000000000003"/>
  </r>
  <r>
    <x v="8"/>
    <s v="EST: Estonia"/>
    <n v="29.16"/>
  </r>
  <r>
    <x v="8"/>
    <s v="FIN: Finland"/>
    <n v="56.54"/>
  </r>
  <r>
    <x v="8"/>
    <s v="FRA: France"/>
    <n v="62.77"/>
  </r>
  <r>
    <x v="8"/>
    <s v="DEU: Germany"/>
    <n v="55.51"/>
  </r>
  <r>
    <x v="8"/>
    <s v="GRC: Greece"/>
    <n v="71.349999999999994"/>
  </r>
  <r>
    <x v="8"/>
    <s v="HUN: Hungary"/>
    <n v="66.47"/>
  </r>
  <r>
    <x v="8"/>
    <s v="IRL: Ireland"/>
    <n v="70.739999999999995"/>
  </r>
  <r>
    <x v="8"/>
    <s v="ITA: Italy"/>
    <n v="68.53"/>
  </r>
  <r>
    <x v="8"/>
    <s v="LVA: Latvia"/>
    <n v="23.74"/>
  </r>
  <r>
    <x v="8"/>
    <s v="LTU: Lithuania"/>
    <n v="78.47"/>
  </r>
  <r>
    <x v="8"/>
    <s v="LUX: Luxembourg"/>
    <n v="56.44"/>
  </r>
  <r>
    <x v="8"/>
    <s v="NLD: Netherlands"/>
    <n v="66.709999999999994"/>
  </r>
  <r>
    <x v="8"/>
    <s v="POL: Poland"/>
    <n v="53.5"/>
  </r>
  <r>
    <x v="8"/>
    <s v="PRT: Portugal"/>
    <n v="72.959999999999994"/>
  </r>
  <r>
    <x v="8"/>
    <s v="SVK: Slovak Republic"/>
    <n v="69.02"/>
  </r>
  <r>
    <x v="8"/>
    <s v="SVN: Slovenia"/>
    <n v="55.3"/>
  </r>
  <r>
    <x v="8"/>
    <s v="ESP: Spain"/>
    <n v="67.83"/>
  </r>
  <r>
    <x v="8"/>
    <s v="SWE: Sweden"/>
    <n v="59.28"/>
  </r>
  <r>
    <x v="8"/>
    <s v="BGR: Bulgaria"/>
    <n v="77.73"/>
  </r>
  <r>
    <x v="8"/>
    <s v="CYP: Cyprus"/>
    <n v="45.9"/>
  </r>
  <r>
    <x v="8"/>
    <s v="HRV: Croatia"/>
    <n v="31.1"/>
  </r>
  <r>
    <x v="8"/>
    <s v="MLT: Malta"/>
    <n v="18.57"/>
  </r>
  <r>
    <x v="8"/>
    <s v="ROU: Romania"/>
    <n v="27.04"/>
  </r>
  <r>
    <x v="9"/>
    <s v="AUT: Austria"/>
    <n v="36.979999999999997"/>
  </r>
  <r>
    <x v="9"/>
    <s v="BEL: Belgium"/>
    <n v="38.159999999999997"/>
  </r>
  <r>
    <x v="9"/>
    <s v="CZE: Czechia"/>
    <n v="38.159999999999997"/>
  </r>
  <r>
    <x v="9"/>
    <s v="DNK: Denmark"/>
    <n v="15.55"/>
  </r>
  <r>
    <x v="9"/>
    <s v="EST: Estonia"/>
    <n v="48.63"/>
  </r>
  <r>
    <x v="9"/>
    <s v="FIN: Finland"/>
    <n v="28.28"/>
  </r>
  <r>
    <x v="9"/>
    <s v="FRA: France"/>
    <n v="25.31"/>
  </r>
  <r>
    <x v="9"/>
    <s v="DEU: Germany"/>
    <n v="25.51"/>
  </r>
  <r>
    <x v="9"/>
    <s v="GRC: Greece"/>
    <n v="24.75"/>
  </r>
  <r>
    <x v="9"/>
    <s v="HUN: Hungary"/>
    <n v="43.06"/>
  </r>
  <r>
    <x v="9"/>
    <s v="IRL: Ireland"/>
    <n v="34.17"/>
  </r>
  <r>
    <x v="9"/>
    <s v="ITA: Italy"/>
    <n v="30.49"/>
  </r>
  <r>
    <x v="9"/>
    <s v="LVA: Latvia"/>
    <n v="32.9"/>
  </r>
  <r>
    <x v="9"/>
    <s v="LTU: Lithuania"/>
    <n v="45.07"/>
  </r>
  <r>
    <x v="9"/>
    <s v="LUX: Luxembourg"/>
    <n v="50.84"/>
  </r>
  <r>
    <x v="9"/>
    <s v="NLD: Netherlands"/>
    <n v="37.94"/>
  </r>
  <r>
    <x v="9"/>
    <s v="POL: Poland"/>
    <n v="34.06"/>
  </r>
  <r>
    <x v="9"/>
    <s v="PRT: Portugal"/>
    <n v="38.26"/>
  </r>
  <r>
    <x v="9"/>
    <s v="SVK: Slovak Republic"/>
    <n v="43.5"/>
  </r>
  <r>
    <x v="9"/>
    <s v="SVN: Slovenia"/>
    <n v="33.06"/>
  </r>
  <r>
    <x v="9"/>
    <s v="ESP: Spain"/>
    <n v="29.59"/>
  </r>
  <r>
    <x v="9"/>
    <s v="SWE: Sweden"/>
    <n v="20.329999999999998"/>
  </r>
  <r>
    <x v="9"/>
    <s v="BGR: Bulgaria"/>
    <n v="45.73"/>
  </r>
  <r>
    <x v="9"/>
    <s v="CYP: Cyprus"/>
    <n v="28.64"/>
  </r>
  <r>
    <x v="9"/>
    <s v="HRV: Croatia"/>
    <n v="30.9"/>
  </r>
  <r>
    <x v="9"/>
    <s v="MLT: Malta"/>
    <n v="44.71"/>
  </r>
  <r>
    <x v="9"/>
    <s v="ROU: Romania"/>
    <n v="28.55"/>
  </r>
  <r>
    <x v="10"/>
    <s v="AUT: Austria"/>
    <n v="32.31"/>
  </r>
  <r>
    <x v="10"/>
    <s v="BEL: Belgium"/>
    <n v="40.049999999999997"/>
  </r>
  <r>
    <x v="10"/>
    <s v="CZE: Czechia"/>
    <n v="44.34"/>
  </r>
  <r>
    <x v="10"/>
    <s v="DNK: Denmark"/>
    <n v="32.049999999999997"/>
  </r>
  <r>
    <x v="10"/>
    <s v="EST: Estonia"/>
    <n v="48.03"/>
  </r>
  <r>
    <x v="10"/>
    <s v="FIN: Finland"/>
    <n v="30.58"/>
  </r>
  <r>
    <x v="10"/>
    <s v="FRA: France"/>
    <n v="25.32"/>
  </r>
  <r>
    <x v="10"/>
    <s v="DEU: Germany"/>
    <n v="27.06"/>
  </r>
  <r>
    <x v="10"/>
    <s v="GRC: Greece"/>
    <n v="40.06"/>
  </r>
  <r>
    <x v="10"/>
    <s v="HUN: Hungary"/>
    <n v="48.39"/>
  </r>
  <r>
    <x v="10"/>
    <s v="IRL: Ireland"/>
    <n v="37.26"/>
  </r>
  <r>
    <x v="10"/>
    <s v="ITA: Italy"/>
    <n v="27.57"/>
  </r>
  <r>
    <x v="10"/>
    <s v="LVA: Latvia"/>
    <n v="38.6"/>
  </r>
  <r>
    <x v="10"/>
    <s v="LTU: Lithuania"/>
    <n v="39.06"/>
  </r>
  <r>
    <x v="10"/>
    <s v="LUX: Luxembourg"/>
    <n v="50.09"/>
  </r>
  <r>
    <x v="10"/>
    <s v="NLD: Netherlands"/>
    <n v="32.29"/>
  </r>
  <r>
    <x v="10"/>
    <s v="POL: Poland"/>
    <n v="35.159999999999997"/>
  </r>
  <r>
    <x v="10"/>
    <s v="PRT: Portugal"/>
    <n v="35.56"/>
  </r>
  <r>
    <x v="10"/>
    <s v="SVK: Slovak Republic"/>
    <n v="45"/>
  </r>
  <r>
    <x v="10"/>
    <s v="SVN: Slovenia"/>
    <n v="39.99"/>
  </r>
  <r>
    <x v="10"/>
    <s v="ESP: Spain"/>
    <n v="29.2"/>
  </r>
  <r>
    <x v="10"/>
    <s v="SWE: Sweden"/>
    <n v="30.33"/>
  </r>
  <r>
    <x v="10"/>
    <s v="BGR: Bulgaria"/>
    <n v="51.76"/>
  </r>
  <r>
    <x v="10"/>
    <s v="CYP: Cyprus"/>
    <n v="43.57"/>
  </r>
  <r>
    <x v="10"/>
    <s v="HRV: Croatia"/>
    <n v="34.83"/>
  </r>
  <r>
    <x v="10"/>
    <s v="MLT: Malta"/>
    <n v="52.88"/>
  </r>
  <r>
    <x v="10"/>
    <s v="ROU: Romania"/>
    <n v="37.97"/>
  </r>
  <r>
    <x v="11"/>
    <s v="AUT: Austria"/>
    <n v="25.99"/>
  </r>
  <r>
    <x v="11"/>
    <s v="BEL: Belgium"/>
    <n v="36.75"/>
  </r>
  <r>
    <x v="11"/>
    <s v="CZE: Czechia"/>
    <n v="31.1"/>
  </r>
  <r>
    <x v="11"/>
    <s v="DNK: Denmark"/>
    <n v="24.63"/>
  </r>
  <r>
    <x v="11"/>
    <s v="EST: Estonia"/>
    <n v="32.229999999999997"/>
  </r>
  <r>
    <x v="11"/>
    <s v="FIN: Finland"/>
    <n v="23.28"/>
  </r>
  <r>
    <x v="11"/>
    <s v="FRA: France"/>
    <n v="19.89"/>
  </r>
  <r>
    <x v="11"/>
    <s v="DEU: Germany"/>
    <n v="21.05"/>
  </r>
  <r>
    <x v="11"/>
    <s v="GRC: Greece"/>
    <n v="21.62"/>
  </r>
  <r>
    <x v="11"/>
    <s v="HUN: Hungary"/>
    <n v="39.9"/>
  </r>
  <r>
    <x v="11"/>
    <s v="IRL: Ireland"/>
    <n v="38.630000000000003"/>
  </r>
  <r>
    <x v="11"/>
    <s v="ITA: Italy"/>
    <n v="20.61"/>
  </r>
  <r>
    <x v="11"/>
    <s v="LVA: Latvia"/>
    <n v="27.51"/>
  </r>
  <r>
    <x v="11"/>
    <s v="LTU: Lithuania"/>
    <n v="32.51"/>
  </r>
  <r>
    <x v="11"/>
    <s v="LUX: Luxembourg"/>
    <n v="40.380000000000003"/>
  </r>
  <r>
    <x v="11"/>
    <s v="NLD: Netherlands"/>
    <n v="28.98"/>
  </r>
  <r>
    <x v="11"/>
    <s v="POL: Poland"/>
    <n v="22.92"/>
  </r>
  <r>
    <x v="11"/>
    <s v="PRT: Portugal"/>
    <n v="25.58"/>
  </r>
  <r>
    <x v="11"/>
    <s v="SVK: Slovak Republic"/>
    <n v="32.75"/>
  </r>
  <r>
    <x v="11"/>
    <s v="SVN: Slovenia"/>
    <n v="31.2"/>
  </r>
  <r>
    <x v="11"/>
    <s v="ESP: Spain"/>
    <n v="21.58"/>
  </r>
  <r>
    <x v="11"/>
    <s v="SWE: Sweden"/>
    <n v="24.05"/>
  </r>
  <r>
    <x v="11"/>
    <s v="BGR: Bulgaria"/>
    <n v="35.049999999999997"/>
  </r>
  <r>
    <x v="11"/>
    <s v="CYP: Cyprus"/>
    <n v="29.65"/>
  </r>
  <r>
    <x v="11"/>
    <s v="HRV: Croatia"/>
    <n v="26.21"/>
  </r>
  <r>
    <x v="11"/>
    <s v="MLT: Malta"/>
    <n v="49.07"/>
  </r>
  <r>
    <x v="11"/>
    <s v="ROU: Romania"/>
    <n v="21.24"/>
  </r>
  <r>
    <x v="12"/>
    <s v="AUT: Austria"/>
    <n v="39.9"/>
  </r>
  <r>
    <x v="12"/>
    <s v="BEL: Belgium"/>
    <n v="51.91"/>
  </r>
  <r>
    <x v="12"/>
    <s v="CZE: Czechia"/>
    <n v="41.95"/>
  </r>
  <r>
    <x v="12"/>
    <s v="DNK: Denmark"/>
    <n v="28.1"/>
  </r>
  <r>
    <x v="12"/>
    <s v="EST: Estonia"/>
    <n v="41.3"/>
  </r>
  <r>
    <x v="12"/>
    <s v="FIN: Finland"/>
    <n v="41.92"/>
  </r>
  <r>
    <x v="12"/>
    <s v="FRA: France"/>
    <n v="32.630000000000003"/>
  </r>
  <r>
    <x v="12"/>
    <s v="DEU: Germany"/>
    <n v="33.020000000000003"/>
  </r>
  <r>
    <x v="12"/>
    <s v="GRC: Greece"/>
    <n v="23.17"/>
  </r>
  <r>
    <x v="12"/>
    <s v="HUN: Hungary"/>
    <n v="54.26"/>
  </r>
  <r>
    <x v="12"/>
    <s v="IRL: Ireland"/>
    <n v="40.28"/>
  </r>
  <r>
    <x v="12"/>
    <s v="ITA: Italy"/>
    <n v="35.47"/>
  </r>
  <r>
    <x v="12"/>
    <s v="LVA: Latvia"/>
    <n v="42.94"/>
  </r>
  <r>
    <x v="12"/>
    <s v="LTU: Lithuania"/>
    <n v="39.83"/>
  </r>
  <r>
    <x v="12"/>
    <s v="LUX: Luxembourg"/>
    <n v="66.739999999999995"/>
  </r>
  <r>
    <x v="12"/>
    <s v="NLD: Netherlands"/>
    <n v="39.42"/>
  </r>
  <r>
    <x v="12"/>
    <s v="POL: Poland"/>
    <n v="33.08"/>
  </r>
  <r>
    <x v="12"/>
    <s v="PRT: Portugal"/>
    <n v="44.33"/>
  </r>
  <r>
    <x v="12"/>
    <s v="SVK: Slovak Republic"/>
    <n v="46.38"/>
  </r>
  <r>
    <x v="12"/>
    <s v="SVN: Slovenia"/>
    <n v="46.43"/>
  </r>
  <r>
    <x v="12"/>
    <s v="ESP: Spain"/>
    <n v="33.65"/>
  </r>
  <r>
    <x v="12"/>
    <s v="SWE: Sweden"/>
    <n v="32.590000000000003"/>
  </r>
  <r>
    <x v="12"/>
    <s v="BGR: Bulgaria"/>
    <n v="63.26"/>
  </r>
  <r>
    <x v="12"/>
    <s v="CYP: Cyprus"/>
    <n v="29.92"/>
  </r>
  <r>
    <x v="12"/>
    <s v="HRV: Croatia"/>
    <n v="37.04"/>
  </r>
  <r>
    <x v="12"/>
    <s v="MLT: Malta"/>
    <n v="20.83"/>
  </r>
  <r>
    <x v="12"/>
    <s v="ROU: Romania"/>
    <n v="31.72"/>
  </r>
  <r>
    <x v="13"/>
    <s v="AUT: Austria"/>
    <n v="31.38"/>
  </r>
  <r>
    <x v="13"/>
    <s v="BEL: Belgium"/>
    <n v="39.04"/>
  </r>
  <r>
    <x v="13"/>
    <s v="CZE: Czechia"/>
    <n v="37.799999999999997"/>
  </r>
  <r>
    <x v="13"/>
    <s v="DNK: Denmark"/>
    <n v="26.83"/>
  </r>
  <r>
    <x v="13"/>
    <s v="EST: Estonia"/>
    <n v="45.88"/>
  </r>
  <r>
    <x v="13"/>
    <s v="FIN: Finland"/>
    <n v="29.77"/>
  </r>
  <r>
    <x v="13"/>
    <s v="FRA: France"/>
    <n v="24.63"/>
  </r>
  <r>
    <x v="13"/>
    <s v="DEU: Germany"/>
    <n v="21.98"/>
  </r>
  <r>
    <x v="13"/>
    <s v="GRC: Greece"/>
    <n v="25.99"/>
  </r>
  <r>
    <x v="13"/>
    <s v="HUN: Hungary"/>
    <n v="45.74"/>
  </r>
  <r>
    <x v="13"/>
    <s v="IRL: Ireland"/>
    <n v="32.01"/>
  </r>
  <r>
    <x v="13"/>
    <s v="ITA: Italy"/>
    <n v="24.69"/>
  </r>
  <r>
    <x v="13"/>
    <s v="LVA: Latvia"/>
    <n v="35.909999999999997"/>
  </r>
  <r>
    <x v="13"/>
    <s v="LTU: Lithuania"/>
    <n v="36.28"/>
  </r>
  <r>
    <x v="13"/>
    <s v="LUX: Luxembourg"/>
    <n v="45.67"/>
  </r>
  <r>
    <x v="13"/>
    <s v="NLD: Netherlands"/>
    <n v="27.66"/>
  </r>
  <r>
    <x v="13"/>
    <s v="POL: Poland"/>
    <n v="30.77"/>
  </r>
  <r>
    <x v="13"/>
    <s v="PRT: Portugal"/>
    <n v="35.83"/>
  </r>
  <r>
    <x v="13"/>
    <s v="SVK: Slovak Republic"/>
    <n v="40.79"/>
  </r>
  <r>
    <x v="13"/>
    <s v="SVN: Slovenia"/>
    <n v="38.4"/>
  </r>
  <r>
    <x v="13"/>
    <s v="ESP: Spain"/>
    <n v="27.02"/>
  </r>
  <r>
    <x v="13"/>
    <s v="SWE: Sweden"/>
    <n v="25.71"/>
  </r>
  <r>
    <x v="13"/>
    <s v="BGR: Bulgaria"/>
    <n v="45.08"/>
  </r>
  <r>
    <x v="13"/>
    <s v="CYP: Cyprus"/>
    <n v="38.229999999999997"/>
  </r>
  <r>
    <x v="13"/>
    <s v="HRV: Croatia"/>
    <n v="29.69"/>
  </r>
  <r>
    <x v="13"/>
    <s v="MLT: Malta"/>
    <n v="55.21"/>
  </r>
  <r>
    <x v="13"/>
    <s v="ROU: Romania"/>
    <n v="30.17"/>
  </r>
  <r>
    <x v="14"/>
    <s v="AUT: Austria"/>
    <n v="29"/>
  </r>
  <r>
    <x v="14"/>
    <s v="BEL: Belgium"/>
    <n v="36.630000000000003"/>
  </r>
  <r>
    <x v="14"/>
    <s v="CZE: Czechia"/>
    <n v="55.41"/>
  </r>
  <r>
    <x v="14"/>
    <s v="DNK: Denmark"/>
    <n v="19.600000000000001"/>
  </r>
  <r>
    <x v="14"/>
    <s v="EST: Estonia"/>
    <n v="65.94"/>
  </r>
  <r>
    <x v="14"/>
    <s v="FIN: Finland"/>
    <n v="32.25"/>
  </r>
  <r>
    <x v="14"/>
    <s v="FRA: France"/>
    <n v="24.07"/>
  </r>
  <r>
    <x v="14"/>
    <s v="DEU: Germany"/>
    <n v="24.35"/>
  </r>
  <r>
    <x v="14"/>
    <s v="GRC: Greece"/>
    <n v="26.91"/>
  </r>
  <r>
    <x v="14"/>
    <s v="HUN: Hungary"/>
    <n v="64.400000000000006"/>
  </r>
  <r>
    <x v="14"/>
    <s v="IRL: Ireland"/>
    <n v="39.43"/>
  </r>
  <r>
    <x v="14"/>
    <s v="ITA: Italy"/>
    <n v="26.35"/>
  </r>
  <r>
    <x v="14"/>
    <s v="LVA: Latvia"/>
    <n v="34.36"/>
  </r>
  <r>
    <x v="14"/>
    <s v="LTU: Lithuania"/>
    <n v="30.25"/>
  </r>
  <r>
    <x v="14"/>
    <s v="LUX: Luxembourg"/>
    <n v="43.42"/>
  </r>
  <r>
    <x v="14"/>
    <s v="NLD: Netherlands"/>
    <n v="65.39"/>
  </r>
  <r>
    <x v="14"/>
    <s v="POL: Poland"/>
    <n v="47.08"/>
  </r>
  <r>
    <x v="14"/>
    <s v="PRT: Portugal"/>
    <n v="42.42"/>
  </r>
  <r>
    <x v="14"/>
    <s v="SVK: Slovak Republic"/>
    <n v="65.94"/>
  </r>
  <r>
    <x v="14"/>
    <s v="SVN: Slovenia"/>
    <n v="35.53"/>
  </r>
  <r>
    <x v="14"/>
    <s v="ESP: Spain"/>
    <n v="26.99"/>
  </r>
  <r>
    <x v="14"/>
    <s v="SWE: Sweden"/>
    <n v="21.19"/>
  </r>
  <r>
    <x v="14"/>
    <s v="BGR: Bulgaria"/>
    <n v="41.94"/>
  </r>
  <r>
    <x v="14"/>
    <s v="CYP: Cyprus"/>
    <n v="20.399999999999999"/>
  </r>
  <r>
    <x v="14"/>
    <s v="HRV: Croatia"/>
    <n v="25.94"/>
  </r>
  <r>
    <x v="14"/>
    <s v="MLT: Malta"/>
    <n v="65.680000000000007"/>
  </r>
  <r>
    <x v="14"/>
    <s v="ROU: Romania"/>
    <n v="34.450000000000003"/>
  </r>
  <r>
    <x v="15"/>
    <s v="AUT: Austria"/>
    <n v="31.78"/>
  </r>
  <r>
    <x v="15"/>
    <s v="BEL: Belgium"/>
    <n v="38.51"/>
  </r>
  <r>
    <x v="15"/>
    <s v="CZE: Czechia"/>
    <n v="47.54"/>
  </r>
  <r>
    <x v="15"/>
    <s v="DNK: Denmark"/>
    <n v="28.5"/>
  </r>
  <r>
    <x v="15"/>
    <s v="EST: Estonia"/>
    <n v="50.21"/>
  </r>
  <r>
    <x v="15"/>
    <s v="FIN: Finland"/>
    <n v="32.090000000000003"/>
  </r>
  <r>
    <x v="15"/>
    <s v="FRA: France"/>
    <n v="31.63"/>
  </r>
  <r>
    <x v="15"/>
    <s v="DEU: Germany"/>
    <n v="25.25"/>
  </r>
  <r>
    <x v="15"/>
    <s v="GRC: Greece"/>
    <n v="35.61"/>
  </r>
  <r>
    <x v="15"/>
    <s v="HUN: Hungary"/>
    <n v="57.87"/>
  </r>
  <r>
    <x v="15"/>
    <s v="IRL: Ireland"/>
    <n v="41.91"/>
  </r>
  <r>
    <x v="15"/>
    <s v="ITA: Italy"/>
    <n v="33.93"/>
  </r>
  <r>
    <x v="15"/>
    <s v="LVA: Latvia"/>
    <n v="39.28"/>
  </r>
  <r>
    <x v="15"/>
    <s v="LTU: Lithuania"/>
    <n v="42.09"/>
  </r>
  <r>
    <x v="15"/>
    <s v="LUX: Luxembourg"/>
    <n v="44.4"/>
  </r>
  <r>
    <x v="15"/>
    <s v="NLD: Netherlands"/>
    <n v="29.21"/>
  </r>
  <r>
    <x v="15"/>
    <s v="POL: Poland"/>
    <n v="42.45"/>
  </r>
  <r>
    <x v="15"/>
    <s v="PRT: Portugal"/>
    <n v="44.91"/>
  </r>
  <r>
    <x v="15"/>
    <s v="SVK: Slovak Republic"/>
    <n v="55.35"/>
  </r>
  <r>
    <x v="15"/>
    <s v="SVN: Slovenia"/>
    <n v="44.15"/>
  </r>
  <r>
    <x v="15"/>
    <s v="ESP: Spain"/>
    <n v="33.94"/>
  </r>
  <r>
    <x v="15"/>
    <s v="SWE: Sweden"/>
    <n v="33.770000000000003"/>
  </r>
  <r>
    <x v="15"/>
    <s v="BGR: Bulgaria"/>
    <n v="52.87"/>
  </r>
  <r>
    <x v="15"/>
    <s v="CYP: Cyprus"/>
    <n v="45.45"/>
  </r>
  <r>
    <x v="15"/>
    <s v="HRV: Croatia"/>
    <n v="37.6"/>
  </r>
  <r>
    <x v="15"/>
    <s v="MLT: Malta"/>
    <n v="55.28"/>
  </r>
  <r>
    <x v="15"/>
    <s v="ROU: Romania"/>
    <n v="31.27"/>
  </r>
  <r>
    <x v="16"/>
    <s v="AUT: Austria"/>
    <n v="35.43"/>
  </r>
  <r>
    <x v="16"/>
    <s v="BEL: Belgium"/>
    <n v="36.42"/>
  </r>
  <r>
    <x v="16"/>
    <s v="CZE: Czechia"/>
    <n v="39.79"/>
  </r>
  <r>
    <x v="16"/>
    <s v="DNK: Denmark"/>
    <n v="29.28"/>
  </r>
  <r>
    <x v="16"/>
    <s v="EST: Estonia"/>
    <n v="46.5"/>
  </r>
  <r>
    <x v="16"/>
    <s v="FIN: Finland"/>
    <n v="34.04"/>
  </r>
  <r>
    <x v="16"/>
    <s v="FRA: France"/>
    <n v="29.1"/>
  </r>
  <r>
    <x v="16"/>
    <s v="DEU: Germany"/>
    <n v="23.9"/>
  </r>
  <r>
    <x v="16"/>
    <s v="GRC: Greece"/>
    <n v="25.92"/>
  </r>
  <r>
    <x v="16"/>
    <s v="HUN: Hungary"/>
    <n v="43.31"/>
  </r>
  <r>
    <x v="16"/>
    <s v="IRL: Ireland"/>
    <n v="28.26"/>
  </r>
  <r>
    <x v="16"/>
    <s v="ITA: Italy"/>
    <n v="28.18"/>
  </r>
  <r>
    <x v="16"/>
    <s v="LVA: Latvia"/>
    <n v="36.1"/>
  </r>
  <r>
    <x v="16"/>
    <s v="LTU: Lithuania"/>
    <n v="32.450000000000003"/>
  </r>
  <r>
    <x v="16"/>
    <s v="LUX: Luxembourg"/>
    <n v="49.54"/>
  </r>
  <r>
    <x v="16"/>
    <s v="NLD: Netherlands"/>
    <n v="31.87"/>
  </r>
  <r>
    <x v="16"/>
    <s v="POL: Poland"/>
    <n v="36.43"/>
  </r>
  <r>
    <x v="16"/>
    <s v="PRT: Portugal"/>
    <n v="40.04"/>
  </r>
  <r>
    <x v="16"/>
    <s v="SVK: Slovak Republic"/>
    <n v="47.95"/>
  </r>
  <r>
    <x v="16"/>
    <s v="SVN: Slovenia"/>
    <n v="39.020000000000003"/>
  </r>
  <r>
    <x v="16"/>
    <s v="ESP: Spain"/>
    <n v="26.04"/>
  </r>
  <r>
    <x v="16"/>
    <s v="SWE: Sweden"/>
    <n v="28.33"/>
  </r>
  <r>
    <x v="16"/>
    <s v="BGR: Bulgaria"/>
    <n v="47"/>
  </r>
  <r>
    <x v="16"/>
    <s v="CYP: Cyprus"/>
    <n v="41.9"/>
  </r>
  <r>
    <x v="16"/>
    <s v="HRV: Croatia"/>
    <n v="32.26"/>
  </r>
  <r>
    <x v="16"/>
    <s v="MLT: Malta"/>
    <n v="35.79"/>
  </r>
  <r>
    <x v="16"/>
    <s v="ROU: Romania"/>
    <n v="31.86"/>
  </r>
  <r>
    <x v="17"/>
    <s v="AUT: Austria"/>
    <n v="41.76"/>
  </r>
  <r>
    <x v="17"/>
    <s v="BEL: Belgium"/>
    <n v="57.13"/>
  </r>
  <r>
    <x v="17"/>
    <s v="CZE: Czechia"/>
    <n v="54.78"/>
  </r>
  <r>
    <x v="17"/>
    <s v="DNK: Denmark"/>
    <n v="30.91"/>
  </r>
  <r>
    <x v="17"/>
    <s v="EST: Estonia"/>
    <n v="45.82"/>
  </r>
  <r>
    <x v="17"/>
    <s v="FIN: Finland"/>
    <n v="36.79"/>
  </r>
  <r>
    <x v="17"/>
    <s v="FRA: France"/>
    <n v="32.94"/>
  </r>
  <r>
    <x v="17"/>
    <s v="DEU: Germany"/>
    <n v="25.77"/>
  </r>
  <r>
    <x v="17"/>
    <s v="GRC: Greece"/>
    <n v="25.48"/>
  </r>
  <r>
    <x v="17"/>
    <s v="HUN: Hungary"/>
    <n v="54.64"/>
  </r>
  <r>
    <x v="17"/>
    <s v="IRL: Ireland"/>
    <n v="41.77"/>
  </r>
  <r>
    <x v="17"/>
    <s v="ITA: Italy"/>
    <n v="35.51"/>
  </r>
  <r>
    <x v="17"/>
    <s v="LVA: Latvia"/>
    <n v="37.409999999999997"/>
  </r>
  <r>
    <x v="17"/>
    <s v="LTU: Lithuania"/>
    <n v="37.380000000000003"/>
  </r>
  <r>
    <x v="17"/>
    <s v="LUX: Luxembourg"/>
    <n v="46.16"/>
  </r>
  <r>
    <x v="17"/>
    <s v="NLD: Netherlands"/>
    <n v="38.43"/>
  </r>
  <r>
    <x v="17"/>
    <s v="POL: Poland"/>
    <n v="39.67"/>
  </r>
  <r>
    <x v="17"/>
    <s v="PRT: Portugal"/>
    <n v="51.52"/>
  </r>
  <r>
    <x v="17"/>
    <s v="SVK: Slovak Republic"/>
    <n v="59.94"/>
  </r>
  <r>
    <x v="17"/>
    <s v="SVN: Slovenia"/>
    <n v="46.26"/>
  </r>
  <r>
    <x v="17"/>
    <s v="ESP: Spain"/>
    <n v="40.4"/>
  </r>
  <r>
    <x v="17"/>
    <s v="SWE: Sweden"/>
    <n v="31.57"/>
  </r>
  <r>
    <x v="17"/>
    <s v="BGR: Bulgaria"/>
    <n v="50.64"/>
  </r>
  <r>
    <x v="17"/>
    <s v="CYP: Cyprus"/>
    <n v="38.28"/>
  </r>
  <r>
    <x v="17"/>
    <s v="HRV: Croatia"/>
    <n v="38.61"/>
  </r>
  <r>
    <x v="17"/>
    <s v="MLT: Malta"/>
    <n v="16.079999999999998"/>
  </r>
  <r>
    <x v="17"/>
    <s v="ROU: Romania"/>
    <n v="35.43"/>
  </r>
  <r>
    <x v="18"/>
    <s v="AUT: Austria"/>
    <n v="40.159999999999997"/>
  </r>
  <r>
    <x v="18"/>
    <s v="BEL: Belgium"/>
    <n v="30.49"/>
  </r>
  <r>
    <x v="18"/>
    <s v="CZE: Czechia"/>
    <n v="35.92"/>
  </r>
  <r>
    <x v="18"/>
    <s v="DNK: Denmark"/>
    <n v="33.79"/>
  </r>
  <r>
    <x v="18"/>
    <s v="EST: Estonia"/>
    <n v="40.159999999999997"/>
  </r>
  <r>
    <x v="18"/>
    <s v="FIN: Finland"/>
    <n v="34.25"/>
  </r>
  <r>
    <x v="18"/>
    <s v="FRA: France"/>
    <n v="42.95"/>
  </r>
  <r>
    <x v="18"/>
    <s v="DEU: Germany"/>
    <n v="30.76"/>
  </r>
  <r>
    <x v="18"/>
    <s v="GRC: Greece"/>
    <n v="18.72"/>
  </r>
  <r>
    <x v="18"/>
    <s v="HUN: Hungary"/>
    <n v="52.17"/>
  </r>
  <r>
    <x v="18"/>
    <s v="IRL: Ireland"/>
    <n v="16.440000000000001"/>
  </r>
  <r>
    <x v="18"/>
    <s v="ITA: Italy"/>
    <n v="29.56"/>
  </r>
  <r>
    <x v="18"/>
    <s v="LVA: Latvia"/>
    <n v="37.729999999999997"/>
  </r>
  <r>
    <x v="18"/>
    <s v="LTU: Lithuania"/>
    <n v="24.16"/>
  </r>
  <r>
    <x v="18"/>
    <s v="LUX: Luxembourg"/>
    <n v="47.24"/>
  </r>
  <r>
    <x v="18"/>
    <s v="NLD: Netherlands"/>
    <n v="35.090000000000003"/>
  </r>
  <r>
    <x v="18"/>
    <s v="POL: Poland"/>
    <n v="42.51"/>
  </r>
  <r>
    <x v="18"/>
    <s v="PRT: Portugal"/>
    <n v="48.58"/>
  </r>
  <r>
    <x v="18"/>
    <s v="SVK: Slovak Republic"/>
    <n v="48.57"/>
  </r>
  <r>
    <x v="18"/>
    <s v="SVN: Slovenia"/>
    <n v="37.369999999999997"/>
  </r>
  <r>
    <x v="18"/>
    <s v="ESP: Spain"/>
    <n v="28.32"/>
  </r>
  <r>
    <x v="18"/>
    <s v="SWE: Sweden"/>
    <n v="20.41"/>
  </r>
  <r>
    <x v="18"/>
    <s v="BGR: Bulgaria"/>
    <n v="51.66"/>
  </r>
  <r>
    <x v="18"/>
    <s v="CYP: Cyprus"/>
    <n v="31.28"/>
  </r>
  <r>
    <x v="18"/>
    <s v="HRV: Croatia"/>
    <n v="36.74"/>
  </r>
  <r>
    <x v="18"/>
    <s v="MLT: Malta"/>
    <n v="71.28"/>
  </r>
  <r>
    <x v="18"/>
    <s v="ROU: Romania"/>
    <n v="28.79"/>
  </r>
  <r>
    <x v="19"/>
    <s v="AUT: Austria"/>
    <n v="28.29"/>
  </r>
  <r>
    <x v="19"/>
    <s v="BEL: Belgium"/>
    <n v="33.93"/>
  </r>
  <r>
    <x v="19"/>
    <s v="CZE: Czechia"/>
    <n v="33.35"/>
  </r>
  <r>
    <x v="19"/>
    <s v="DNK: Denmark"/>
    <n v="20.87"/>
  </r>
  <r>
    <x v="19"/>
    <s v="EST: Estonia"/>
    <n v="35.869999999999997"/>
  </r>
  <r>
    <x v="19"/>
    <s v="FIN: Finland"/>
    <n v="23.76"/>
  </r>
  <r>
    <x v="19"/>
    <s v="FRA: France"/>
    <n v="19.34"/>
  </r>
  <r>
    <x v="19"/>
    <s v="DEU: Germany"/>
    <n v="19.73"/>
  </r>
  <r>
    <x v="19"/>
    <s v="GRC: Greece"/>
    <n v="20.29"/>
  </r>
  <r>
    <x v="19"/>
    <s v="HUN: Hungary"/>
    <n v="40.24"/>
  </r>
  <r>
    <x v="19"/>
    <s v="IRL: Ireland"/>
    <n v="22.26"/>
  </r>
  <r>
    <x v="19"/>
    <s v="ITA: Italy"/>
    <n v="20.87"/>
  </r>
  <r>
    <x v="19"/>
    <s v="LVA: Latvia"/>
    <n v="26.67"/>
  </r>
  <r>
    <x v="19"/>
    <s v="LTU: Lithuania"/>
    <n v="27.45"/>
  </r>
  <r>
    <x v="19"/>
    <s v="LUX: Luxembourg"/>
    <n v="37.57"/>
  </r>
  <r>
    <x v="19"/>
    <s v="NLD: Netherlands"/>
    <n v="20.82"/>
  </r>
  <r>
    <x v="19"/>
    <s v="POL: Poland"/>
    <n v="26.42"/>
  </r>
  <r>
    <x v="19"/>
    <s v="PRT: Portugal"/>
    <n v="26.32"/>
  </r>
  <r>
    <x v="19"/>
    <s v="SVK: Slovak Republic"/>
    <n v="36.549999999999997"/>
  </r>
  <r>
    <x v="19"/>
    <s v="SVN: Slovenia"/>
    <n v="29.69"/>
  </r>
  <r>
    <x v="19"/>
    <s v="ESP: Spain"/>
    <n v="20"/>
  </r>
  <r>
    <x v="19"/>
    <s v="SWE: Sweden"/>
    <n v="21.25"/>
  </r>
  <r>
    <x v="19"/>
    <s v="BGR: Bulgaria"/>
    <n v="36.92"/>
  </r>
  <r>
    <x v="19"/>
    <s v="CYP: Cyprus"/>
    <n v="28.93"/>
  </r>
  <r>
    <x v="19"/>
    <s v="HRV: Croatia"/>
    <n v="26.75"/>
  </r>
  <r>
    <x v="19"/>
    <s v="MLT: Malta"/>
    <n v="41.17"/>
  </r>
  <r>
    <x v="19"/>
    <s v="ROU: Romania"/>
    <n v="22.75"/>
  </r>
  <r>
    <x v="20"/>
    <s v="AUT: Austria"/>
    <n v="33"/>
  </r>
  <r>
    <x v="20"/>
    <s v="BEL: Belgium"/>
    <n v="27.11"/>
  </r>
  <r>
    <x v="20"/>
    <s v="CZE: Czechia"/>
    <n v="29.97"/>
  </r>
  <r>
    <x v="20"/>
    <s v="DNK: Denmark"/>
    <n v="18.809999999999999"/>
  </r>
  <r>
    <x v="20"/>
    <s v="EST: Estonia"/>
    <n v="23.83"/>
  </r>
  <r>
    <x v="20"/>
    <s v="FIN: Finland"/>
    <n v="19.48"/>
  </r>
  <r>
    <x v="20"/>
    <s v="FRA: France"/>
    <n v="21"/>
  </r>
  <r>
    <x v="20"/>
    <s v="DEU: Germany"/>
    <n v="20.190000000000001"/>
  </r>
  <r>
    <x v="20"/>
    <s v="GRC: Greece"/>
    <n v="14.53"/>
  </r>
  <r>
    <x v="20"/>
    <s v="HUN: Hungary"/>
    <n v="35.909999999999997"/>
  </r>
  <r>
    <x v="20"/>
    <s v="IRL: Ireland"/>
    <n v="35.340000000000003"/>
  </r>
  <r>
    <x v="20"/>
    <s v="ITA: Italy"/>
    <n v="28.26"/>
  </r>
  <r>
    <x v="20"/>
    <s v="LVA: Latvia"/>
    <n v="29.5"/>
  </r>
  <r>
    <x v="20"/>
    <s v="LTU: Lithuania"/>
    <n v="38.130000000000003"/>
  </r>
  <r>
    <x v="20"/>
    <s v="LUX: Luxembourg"/>
    <n v="35.729999999999997"/>
  </r>
  <r>
    <x v="20"/>
    <s v="NLD: Netherlands"/>
    <n v="27.4"/>
  </r>
  <r>
    <x v="20"/>
    <s v="POL: Poland"/>
    <n v="17.64"/>
  </r>
  <r>
    <x v="20"/>
    <s v="PRT: Portugal"/>
    <n v="24.31"/>
  </r>
  <r>
    <x v="20"/>
    <s v="SVK: Slovak Republic"/>
    <n v="39.54"/>
  </r>
  <r>
    <x v="20"/>
    <s v="SVN: Slovenia"/>
    <n v="24.09"/>
  </r>
  <r>
    <x v="20"/>
    <s v="ESP: Spain"/>
    <n v="23.43"/>
  </r>
  <r>
    <x v="20"/>
    <s v="SWE: Sweden"/>
    <n v="15.95"/>
  </r>
  <r>
    <x v="20"/>
    <s v="BGR: Bulgaria"/>
    <n v="27.82"/>
  </r>
  <r>
    <x v="20"/>
    <s v="CYP: Cyprus"/>
    <n v="22.85"/>
  </r>
  <r>
    <x v="20"/>
    <s v="HRV: Croatia"/>
    <n v="24.06"/>
  </r>
  <r>
    <x v="20"/>
    <s v="MLT: Malta"/>
    <n v="49.74"/>
  </r>
  <r>
    <x v="20"/>
    <s v="ROU: Romania"/>
    <n v="20.37"/>
  </r>
  <r>
    <x v="21"/>
    <s v="AUT: Austria"/>
    <n v="23.21"/>
  </r>
  <r>
    <x v="21"/>
    <s v="BEL: Belgium"/>
    <n v="33.82"/>
  </r>
  <r>
    <x v="21"/>
    <s v="CZE: Czechia"/>
    <n v="26.9"/>
  </r>
  <r>
    <x v="21"/>
    <s v="DNK: Denmark"/>
    <n v="23.85"/>
  </r>
  <r>
    <x v="21"/>
    <s v="EST: Estonia"/>
    <n v="31.87"/>
  </r>
  <r>
    <x v="21"/>
    <s v="FIN: Finland"/>
    <n v="22.24"/>
  </r>
  <r>
    <x v="21"/>
    <s v="DEU: Germany"/>
    <n v="17.12"/>
  </r>
  <r>
    <x v="21"/>
    <s v="GRC: Greece"/>
    <n v="24.28"/>
  </r>
  <r>
    <x v="21"/>
    <s v="HUN: Hungary"/>
    <n v="38.35"/>
  </r>
  <r>
    <x v="21"/>
    <s v="IRL: Ireland"/>
    <n v="42.6"/>
  </r>
  <r>
    <x v="21"/>
    <s v="ITA: Italy"/>
    <n v="16.82"/>
  </r>
  <r>
    <x v="21"/>
    <s v="LVA: Latvia"/>
    <n v="28.15"/>
  </r>
  <r>
    <x v="21"/>
    <s v="LTU: Lithuania"/>
    <n v="22.17"/>
  </r>
  <r>
    <x v="21"/>
    <s v="LUX: Luxembourg"/>
    <n v="44.04"/>
  </r>
  <r>
    <x v="21"/>
    <s v="NLD: Netherlands"/>
    <n v="27.38"/>
  </r>
  <r>
    <x v="21"/>
    <s v="POL: Poland"/>
    <n v="22.08"/>
  </r>
  <r>
    <x v="21"/>
    <s v="PRT: Portugal"/>
    <n v="22.51"/>
  </r>
  <r>
    <x v="21"/>
    <s v="SVK: Slovak Republic"/>
    <n v="29.32"/>
  </r>
  <r>
    <x v="21"/>
    <s v="SVN: Slovenia"/>
    <n v="31.27"/>
  </r>
  <r>
    <x v="21"/>
    <s v="ESP: Spain"/>
    <n v="19.2"/>
  </r>
  <r>
    <x v="21"/>
    <s v="SWE: Sweden"/>
    <n v="18.399999999999999"/>
  </r>
  <r>
    <x v="21"/>
    <s v="BGR: Bulgaria"/>
    <n v="41.66"/>
  </r>
  <r>
    <x v="21"/>
    <s v="CYP: Cyprus"/>
    <n v="36.32"/>
  </r>
  <r>
    <x v="21"/>
    <s v="HRV: Croatia"/>
    <n v="25.89"/>
  </r>
  <r>
    <x v="21"/>
    <s v="MLT: Malta"/>
    <n v="45.07"/>
  </r>
  <r>
    <x v="22"/>
    <s v="AUT: Austria"/>
    <n v="13.43"/>
  </r>
  <r>
    <x v="22"/>
    <s v="BEL: Belgium"/>
    <n v="23.01"/>
  </r>
  <r>
    <x v="22"/>
    <s v="CZE: Czechia"/>
    <n v="19.45"/>
  </r>
  <r>
    <x v="22"/>
    <s v="DNK: Denmark"/>
    <n v="12.28"/>
  </r>
  <r>
    <x v="22"/>
    <s v="EST: Estonia"/>
    <n v="15.87"/>
  </r>
  <r>
    <x v="22"/>
    <s v="FIN: Finland"/>
    <n v="14.41"/>
  </r>
  <r>
    <x v="22"/>
    <s v="FRA: France"/>
    <n v="11.21"/>
  </r>
  <r>
    <x v="22"/>
    <s v="DEU: Germany"/>
    <n v="9.81"/>
  </r>
  <r>
    <x v="22"/>
    <s v="GRC: Greece"/>
    <n v="12.36"/>
  </r>
  <r>
    <x v="22"/>
    <s v="HUN: Hungary"/>
    <n v="23.69"/>
  </r>
  <r>
    <x v="22"/>
    <s v="IRL: Ireland"/>
    <n v="34.64"/>
  </r>
  <r>
    <x v="22"/>
    <s v="ITA: Italy"/>
    <n v="9.9"/>
  </r>
  <r>
    <x v="22"/>
    <s v="LVA: Latvia"/>
    <n v="12.5"/>
  </r>
  <r>
    <x v="22"/>
    <s v="LTU: Lithuania"/>
    <n v="10.119999999999999"/>
  </r>
  <r>
    <x v="22"/>
    <s v="LUX: Luxembourg"/>
    <n v="53.3"/>
  </r>
  <r>
    <x v="22"/>
    <s v="NLD: Netherlands"/>
    <n v="16.809999999999999"/>
  </r>
  <r>
    <x v="22"/>
    <s v="POL: Poland"/>
    <n v="11.61"/>
  </r>
  <r>
    <x v="22"/>
    <s v="PRT: Portugal"/>
    <n v="10.4"/>
  </r>
  <r>
    <x v="22"/>
    <s v="SVK: Slovak Republic"/>
    <n v="18.89"/>
  </r>
  <r>
    <x v="22"/>
    <s v="SVN: Slovenia"/>
    <n v="17.670000000000002"/>
  </r>
  <r>
    <x v="22"/>
    <s v="ESP: Spain"/>
    <n v="10.09"/>
  </r>
  <r>
    <x v="22"/>
    <s v="SWE: Sweden"/>
    <n v="9.75"/>
  </r>
  <r>
    <x v="22"/>
    <s v="BGR: Bulgaria"/>
    <n v="18.84"/>
  </r>
  <r>
    <x v="22"/>
    <s v="CYP: Cyprus"/>
    <n v="18.13"/>
  </r>
  <r>
    <x v="22"/>
    <s v="HRV: Croatia"/>
    <n v="13.2"/>
  </r>
  <r>
    <x v="22"/>
    <s v="MLT: Malta"/>
    <n v="25.36"/>
  </r>
  <r>
    <x v="22"/>
    <s v="ROU: Romania"/>
    <n v="16.71"/>
  </r>
  <r>
    <x v="23"/>
    <s v="AUT: Austria"/>
    <n v="16.600000000000001"/>
  </r>
  <r>
    <x v="23"/>
    <s v="BEL: Belgium"/>
    <n v="29.52"/>
  </r>
  <r>
    <x v="23"/>
    <s v="CZE: Czechia"/>
    <n v="21.16"/>
  </r>
  <r>
    <x v="23"/>
    <s v="DNK: Denmark"/>
    <n v="50.08"/>
  </r>
  <r>
    <x v="23"/>
    <s v="EST: Estonia"/>
    <n v="28.43"/>
  </r>
  <r>
    <x v="23"/>
    <s v="FIN: Finland"/>
    <n v="18.98"/>
  </r>
  <r>
    <x v="23"/>
    <s v="FRA: France"/>
    <n v="16.68"/>
  </r>
  <r>
    <x v="23"/>
    <s v="DEU: Germany"/>
    <n v="16.059999999999999"/>
  </r>
  <r>
    <x v="23"/>
    <s v="GRC: Greece"/>
    <n v="22.05"/>
  </r>
  <r>
    <x v="23"/>
    <s v="HUN: Hungary"/>
    <n v="26.71"/>
  </r>
  <r>
    <x v="23"/>
    <s v="IRL: Ireland"/>
    <n v="41.95"/>
  </r>
  <r>
    <x v="23"/>
    <s v="ITA: Italy"/>
    <n v="13.02"/>
  </r>
  <r>
    <x v="23"/>
    <s v="LVA: Latvia"/>
    <n v="21.18"/>
  </r>
  <r>
    <x v="23"/>
    <s v="LTU: Lithuania"/>
    <n v="21.99"/>
  </r>
  <r>
    <x v="23"/>
    <s v="LUX: Luxembourg"/>
    <n v="42.31"/>
  </r>
  <r>
    <x v="23"/>
    <s v="NLD: Netherlands"/>
    <n v="22.12"/>
  </r>
  <r>
    <x v="23"/>
    <s v="POL: Poland"/>
    <n v="18.54"/>
  </r>
  <r>
    <x v="23"/>
    <s v="PRT: Portugal"/>
    <n v="17.62"/>
  </r>
  <r>
    <x v="23"/>
    <s v="SVK: Slovak Republic"/>
    <n v="21.19"/>
  </r>
  <r>
    <x v="23"/>
    <s v="SVN: Slovenia"/>
    <n v="23.48"/>
  </r>
  <r>
    <x v="23"/>
    <s v="ESP: Spain"/>
    <n v="13.9"/>
  </r>
  <r>
    <x v="23"/>
    <s v="SWE: Sweden"/>
    <n v="18.059999999999999"/>
  </r>
  <r>
    <x v="23"/>
    <s v="BGR: Bulgaria"/>
    <n v="29.38"/>
  </r>
  <r>
    <x v="23"/>
    <s v="CYP: Cyprus"/>
    <n v="42.73"/>
  </r>
  <r>
    <x v="23"/>
    <s v="HRV: Croatia"/>
    <n v="19.47"/>
  </r>
  <r>
    <x v="23"/>
    <s v="MLT: Malta"/>
    <n v="42.87"/>
  </r>
  <r>
    <x v="23"/>
    <s v="ROU: Romania"/>
    <n v="15.15"/>
  </r>
  <r>
    <x v="24"/>
    <s v="AUT: Austria"/>
    <n v="11.38"/>
  </r>
  <r>
    <x v="24"/>
    <s v="BEL: Belgium"/>
    <n v="27.32"/>
  </r>
  <r>
    <x v="24"/>
    <s v="CZE: Czechia"/>
    <n v="20.64"/>
  </r>
  <r>
    <x v="24"/>
    <s v="DNK: Denmark"/>
    <n v="18.73"/>
  </r>
  <r>
    <x v="24"/>
    <s v="EST: Estonia"/>
    <n v="27.54"/>
  </r>
  <r>
    <x v="24"/>
    <s v="FIN: Finland"/>
    <n v="17.47"/>
  </r>
  <r>
    <x v="24"/>
    <s v="FRA: France"/>
    <n v="11.05"/>
  </r>
  <r>
    <x v="24"/>
    <s v="DEU: Germany"/>
    <n v="14.13"/>
  </r>
  <r>
    <x v="24"/>
    <s v="GRC: Greece"/>
    <n v="11.38"/>
  </r>
  <r>
    <x v="24"/>
    <s v="HUN: Hungary"/>
    <n v="26.78"/>
  </r>
  <r>
    <x v="24"/>
    <s v="IRL: Ireland"/>
    <n v="20.54"/>
  </r>
  <r>
    <x v="24"/>
    <s v="ITA: Italy"/>
    <n v="10.74"/>
  </r>
  <r>
    <x v="24"/>
    <s v="LVA: Latvia"/>
    <n v="20.86"/>
  </r>
  <r>
    <x v="24"/>
    <s v="LTU: Lithuania"/>
    <n v="15.25"/>
  </r>
  <r>
    <x v="24"/>
    <s v="LUX: Luxembourg"/>
    <n v="30.85"/>
  </r>
  <r>
    <x v="24"/>
    <s v="NLD: Netherlands"/>
    <n v="19.16"/>
  </r>
  <r>
    <x v="24"/>
    <s v="POL: Poland"/>
    <n v="15.01"/>
  </r>
  <r>
    <x v="24"/>
    <s v="PRT: Portugal"/>
    <n v="12.8"/>
  </r>
  <r>
    <x v="24"/>
    <s v="SVK: Slovak Republic"/>
    <n v="21.32"/>
  </r>
  <r>
    <x v="24"/>
    <s v="SVN: Slovenia"/>
    <n v="21.36"/>
  </r>
  <r>
    <x v="24"/>
    <s v="ESP: Spain"/>
    <n v="10.28"/>
  </r>
  <r>
    <x v="24"/>
    <s v="SWE: Sweden"/>
    <n v="14.88"/>
  </r>
  <r>
    <x v="24"/>
    <s v="BGR: Bulgaria"/>
    <n v="18.25"/>
  </r>
  <r>
    <x v="24"/>
    <s v="CYP: Cyprus"/>
    <n v="18.89"/>
  </r>
  <r>
    <x v="24"/>
    <s v="HRV: Croatia"/>
    <n v="13.04"/>
  </r>
  <r>
    <x v="24"/>
    <s v="MLT: Malta"/>
    <n v="32.11"/>
  </r>
  <r>
    <x v="24"/>
    <s v="ROU: Romania"/>
    <n v="11.29"/>
  </r>
  <r>
    <x v="25"/>
    <s v="AUT: Austria"/>
    <n v="18.75"/>
  </r>
  <r>
    <x v="25"/>
    <s v="BEL: Belgium"/>
    <n v="25.12"/>
  </r>
  <r>
    <x v="25"/>
    <s v="CZE: Czechia"/>
    <n v="21.06"/>
  </r>
  <r>
    <x v="25"/>
    <s v="DNK: Denmark"/>
    <n v="11.53"/>
  </r>
  <r>
    <x v="25"/>
    <s v="EST: Estonia"/>
    <n v="22.72"/>
  </r>
  <r>
    <x v="25"/>
    <s v="FIN: Finland"/>
    <n v="16.21"/>
  </r>
  <r>
    <x v="25"/>
    <s v="FRA: France"/>
    <n v="11.75"/>
  </r>
  <r>
    <x v="25"/>
    <s v="DEU: Germany"/>
    <n v="12.02"/>
  </r>
  <r>
    <x v="25"/>
    <s v="GRC: Greece"/>
    <n v="14.57"/>
  </r>
  <r>
    <x v="25"/>
    <s v="HUN: Hungary"/>
    <n v="26.24"/>
  </r>
  <r>
    <x v="25"/>
    <s v="IRL: Ireland"/>
    <n v="32.729999999999997"/>
  </r>
  <r>
    <x v="25"/>
    <s v="ITA: Italy"/>
    <n v="12.68"/>
  </r>
  <r>
    <x v="25"/>
    <s v="LVA: Latvia"/>
    <n v="16.579999999999998"/>
  </r>
  <r>
    <x v="25"/>
    <s v="LTU: Lithuania"/>
    <n v="14.98"/>
  </r>
  <r>
    <x v="25"/>
    <s v="LUX: Luxembourg"/>
    <n v="53.32"/>
  </r>
  <r>
    <x v="25"/>
    <s v="NLD: Netherlands"/>
    <n v="22.13"/>
  </r>
  <r>
    <x v="25"/>
    <s v="POL: Poland"/>
    <n v="17.13"/>
  </r>
  <r>
    <x v="25"/>
    <s v="PRT: Portugal"/>
    <n v="17.420000000000002"/>
  </r>
  <r>
    <x v="25"/>
    <s v="SVK: Slovak Republic"/>
    <n v="23"/>
  </r>
  <r>
    <x v="25"/>
    <s v="SVN: Slovenia"/>
    <n v="23.74"/>
  </r>
  <r>
    <x v="25"/>
    <s v="ESP: Spain"/>
    <n v="12.92"/>
  </r>
  <r>
    <x v="25"/>
    <s v="SWE: Sweden"/>
    <n v="9.14"/>
  </r>
  <r>
    <x v="25"/>
    <s v="BGR: Bulgaria"/>
    <n v="17.5"/>
  </r>
  <r>
    <x v="25"/>
    <s v="CYP: Cyprus"/>
    <n v="29.15"/>
  </r>
  <r>
    <x v="25"/>
    <s v="HRV: Croatia"/>
    <n v="15.4"/>
  </r>
  <r>
    <x v="25"/>
    <s v="MLT: Malta"/>
    <n v="33.76"/>
  </r>
  <r>
    <x v="25"/>
    <s v="ROU: Romania"/>
    <n v="12.19"/>
  </r>
  <r>
    <x v="26"/>
    <s v="AUT: Austria"/>
    <n v="17.68"/>
  </r>
  <r>
    <x v="26"/>
    <s v="BEL: Belgium"/>
    <n v="24.89"/>
  </r>
  <r>
    <x v="26"/>
    <s v="CZE: Czechia"/>
    <n v="24.07"/>
  </r>
  <r>
    <x v="26"/>
    <s v="DNK: Denmark"/>
    <n v="18.93"/>
  </r>
  <r>
    <x v="26"/>
    <s v="EST: Estonia"/>
    <n v="26.77"/>
  </r>
  <r>
    <x v="26"/>
    <s v="FIN: Finland"/>
    <n v="15.81"/>
  </r>
  <r>
    <x v="26"/>
    <s v="FRA: France"/>
    <n v="12.46"/>
  </r>
  <r>
    <x v="26"/>
    <s v="DEU: Germany"/>
    <n v="14.72"/>
  </r>
  <r>
    <x v="26"/>
    <s v="GRC: Greece"/>
    <n v="11.71"/>
  </r>
  <r>
    <x v="26"/>
    <s v="HUN: Hungary"/>
    <n v="22.86"/>
  </r>
  <r>
    <x v="26"/>
    <s v="IRL: Ireland"/>
    <n v="27.87"/>
  </r>
  <r>
    <x v="26"/>
    <s v="ITA: Italy"/>
    <n v="12.79"/>
  </r>
  <r>
    <x v="26"/>
    <s v="LVA: Latvia"/>
    <n v="15.88"/>
  </r>
  <r>
    <x v="26"/>
    <s v="LTU: Lithuania"/>
    <n v="13.31"/>
  </r>
  <r>
    <x v="26"/>
    <s v="LUX: Luxembourg"/>
    <n v="51.38"/>
  </r>
  <r>
    <x v="26"/>
    <s v="NLD: Netherlands"/>
    <n v="20.78"/>
  </r>
  <r>
    <x v="26"/>
    <s v="POL: Poland"/>
    <n v="17.239999999999998"/>
  </r>
  <r>
    <x v="26"/>
    <s v="PRT: Portugal"/>
    <n v="13.88"/>
  </r>
  <r>
    <x v="26"/>
    <s v="SVK: Slovak Republic"/>
    <n v="21.03"/>
  </r>
  <r>
    <x v="26"/>
    <s v="SVN: Slovenia"/>
    <n v="25.39"/>
  </r>
  <r>
    <x v="26"/>
    <s v="ESP: Spain"/>
    <n v="11.4"/>
  </r>
  <r>
    <x v="26"/>
    <s v="SWE: Sweden"/>
    <n v="17.149999999999999"/>
  </r>
  <r>
    <x v="26"/>
    <s v="BGR: Bulgaria"/>
    <n v="18.309999999999999"/>
  </r>
  <r>
    <x v="26"/>
    <s v="CYP: Cyprus"/>
    <n v="26.2"/>
  </r>
  <r>
    <x v="26"/>
    <s v="HRV: Croatia"/>
    <n v="13.73"/>
  </r>
  <r>
    <x v="26"/>
    <s v="MLT: Malta"/>
    <n v="31.44"/>
  </r>
  <r>
    <x v="26"/>
    <s v="ROU: Romania"/>
    <n v="14.64"/>
  </r>
  <r>
    <x v="27"/>
    <s v="AUT: Austria"/>
    <n v="17.03"/>
  </r>
  <r>
    <x v="27"/>
    <s v="BEL: Belgium"/>
    <n v="24.35"/>
  </r>
  <r>
    <x v="27"/>
    <s v="CZE: Czechia"/>
    <n v="15.23"/>
  </r>
  <r>
    <x v="27"/>
    <s v="DNK: Denmark"/>
    <n v="13.71"/>
  </r>
  <r>
    <x v="27"/>
    <s v="EST: Estonia"/>
    <n v="18.12"/>
  </r>
  <r>
    <x v="27"/>
    <s v="FIN: Finland"/>
    <n v="17.04"/>
  </r>
  <r>
    <x v="27"/>
    <s v="FRA: France"/>
    <n v="8.6300000000000008"/>
  </r>
  <r>
    <x v="27"/>
    <s v="DEU: Germany"/>
    <n v="10.4"/>
  </r>
  <r>
    <x v="27"/>
    <s v="GRC: Greece"/>
    <n v="11.85"/>
  </r>
  <r>
    <x v="27"/>
    <s v="HUN: Hungary"/>
    <n v="18.940000000000001"/>
  </r>
  <r>
    <x v="27"/>
    <s v="IRL: Ireland"/>
    <n v="66.069999999999993"/>
  </r>
  <r>
    <x v="27"/>
    <s v="ITA: Italy"/>
    <n v="9.8000000000000007"/>
  </r>
  <r>
    <x v="27"/>
    <s v="LVA: Latvia"/>
    <n v="10.28"/>
  </r>
  <r>
    <x v="27"/>
    <s v="LTU: Lithuania"/>
    <n v="11.77"/>
  </r>
  <r>
    <x v="27"/>
    <s v="LUX: Luxembourg"/>
    <n v="69.66"/>
  </r>
  <r>
    <x v="27"/>
    <s v="NLD: Netherlands"/>
    <n v="19.87"/>
  </r>
  <r>
    <x v="27"/>
    <s v="POL: Poland"/>
    <n v="14.31"/>
  </r>
  <r>
    <x v="27"/>
    <s v="PRT: Portugal"/>
    <n v="12.28"/>
  </r>
  <r>
    <x v="27"/>
    <s v="SVK: Slovak Republic"/>
    <n v="23.01"/>
  </r>
  <r>
    <x v="27"/>
    <s v="SVN: Slovenia"/>
    <n v="16.09"/>
  </r>
  <r>
    <x v="27"/>
    <s v="ESP: Spain"/>
    <n v="11.11"/>
  </r>
  <r>
    <x v="27"/>
    <s v="SWE: Sweden"/>
    <n v="13.35"/>
  </r>
  <r>
    <x v="27"/>
    <s v="BGR: Bulgaria"/>
    <n v="16.809999999999999"/>
  </r>
  <r>
    <x v="27"/>
    <s v="CYP: Cyprus"/>
    <n v="34.29"/>
  </r>
  <r>
    <x v="27"/>
    <s v="HRV: Croatia"/>
    <n v="11.93"/>
  </r>
  <r>
    <x v="27"/>
    <s v="MLT: Malta"/>
    <n v="35.159999999999997"/>
  </r>
  <r>
    <x v="27"/>
    <s v="ROU: Romania"/>
    <n v="11.25"/>
  </r>
  <r>
    <x v="28"/>
    <s v="AUT: Austria"/>
    <n v="12.16"/>
  </r>
  <r>
    <x v="28"/>
    <s v="BEL: Belgium"/>
    <n v="21.61"/>
  </r>
  <r>
    <x v="28"/>
    <s v="CZE: Czechia"/>
    <n v="14.32"/>
  </r>
  <r>
    <x v="28"/>
    <s v="DNK: Denmark"/>
    <n v="8.85"/>
  </r>
  <r>
    <x v="28"/>
    <s v="EST: Estonia"/>
    <n v="12.42"/>
  </r>
  <r>
    <x v="28"/>
    <s v="FIN: Finland"/>
    <n v="14.42"/>
  </r>
  <r>
    <x v="28"/>
    <s v="FRA: France"/>
    <n v="10.039999999999999"/>
  </r>
  <r>
    <x v="28"/>
    <s v="DEU: Germany"/>
    <n v="12.47"/>
  </r>
  <r>
    <x v="28"/>
    <s v="GRC: Greece"/>
    <n v="8.19"/>
  </r>
  <r>
    <x v="28"/>
    <s v="HUN: Hungary"/>
    <n v="18.02"/>
  </r>
  <r>
    <x v="28"/>
    <s v="IRL: Ireland"/>
    <n v="46.65"/>
  </r>
  <r>
    <x v="28"/>
    <s v="ITA: Italy"/>
    <n v="7.53"/>
  </r>
  <r>
    <x v="28"/>
    <s v="LVA: Latvia"/>
    <n v="12.75"/>
  </r>
  <r>
    <x v="28"/>
    <s v="LTU: Lithuania"/>
    <n v="13.15"/>
  </r>
  <r>
    <x v="28"/>
    <s v="LUX: Luxembourg"/>
    <n v="79.09"/>
  </r>
  <r>
    <x v="28"/>
    <s v="NLD: Netherlands"/>
    <n v="11.25"/>
  </r>
  <r>
    <x v="28"/>
    <s v="POL: Poland"/>
    <n v="10.85"/>
  </r>
  <r>
    <x v="28"/>
    <s v="PRT: Portugal"/>
    <n v="8.59"/>
  </r>
  <r>
    <x v="28"/>
    <s v="SVK: Slovak Republic"/>
    <n v="14.8"/>
  </r>
  <r>
    <x v="28"/>
    <s v="SVN: Slovenia"/>
    <n v="13.08"/>
  </r>
  <r>
    <x v="28"/>
    <s v="ESP: Spain"/>
    <n v="8.08"/>
  </r>
  <r>
    <x v="28"/>
    <s v="SWE: Sweden"/>
    <n v="6.83"/>
  </r>
  <r>
    <x v="28"/>
    <s v="BGR: Bulgaria"/>
    <n v="6.9"/>
  </r>
  <r>
    <x v="28"/>
    <s v="CYP: Cyprus"/>
    <n v="26.31"/>
  </r>
  <r>
    <x v="28"/>
    <s v="HRV: Croatia"/>
    <n v="7.51"/>
  </r>
  <r>
    <x v="28"/>
    <s v="MLT: Malta"/>
    <n v="79.39"/>
  </r>
  <r>
    <x v="28"/>
    <s v="ROU: Romania"/>
    <n v="6.98"/>
  </r>
  <r>
    <x v="29"/>
    <s v="AUT: Austria"/>
    <n v="9.0299999999999994"/>
  </r>
  <r>
    <x v="29"/>
    <s v="BEL: Belgium"/>
    <n v="11.63"/>
  </r>
  <r>
    <x v="29"/>
    <s v="CZE: Czechia"/>
    <n v="14.91"/>
  </r>
  <r>
    <x v="29"/>
    <s v="DNK: Denmark"/>
    <n v="7.62"/>
  </r>
  <r>
    <x v="29"/>
    <s v="EST: Estonia"/>
    <n v="9.34"/>
  </r>
  <r>
    <x v="29"/>
    <s v="FIN: Finland"/>
    <n v="8.2799999999999994"/>
  </r>
  <r>
    <x v="29"/>
    <s v="FRA: France"/>
    <n v="3.67"/>
  </r>
  <r>
    <x v="29"/>
    <s v="DEU: Germany"/>
    <n v="5.05"/>
  </r>
  <r>
    <x v="29"/>
    <s v="GRC: Greece"/>
    <n v="2.4"/>
  </r>
  <r>
    <x v="29"/>
    <s v="HUN: Hungary"/>
    <n v="12.38"/>
  </r>
  <r>
    <x v="29"/>
    <s v="IRL: Ireland"/>
    <n v="11.81"/>
  </r>
  <r>
    <x v="29"/>
    <s v="ITA: Italy"/>
    <n v="2.35"/>
  </r>
  <r>
    <x v="29"/>
    <s v="LVA: Latvia"/>
    <n v="8.15"/>
  </r>
  <r>
    <x v="29"/>
    <s v="LTU: Lithuania"/>
    <n v="10.73"/>
  </r>
  <r>
    <x v="29"/>
    <s v="LUX: Luxembourg"/>
    <n v="14.7"/>
  </r>
  <r>
    <x v="29"/>
    <s v="NLD: Netherlands"/>
    <n v="16.510000000000002"/>
  </r>
  <r>
    <x v="29"/>
    <s v="POL: Poland"/>
    <n v="11.22"/>
  </r>
  <r>
    <x v="29"/>
    <s v="PRT: Portugal"/>
    <n v="2.89"/>
  </r>
  <r>
    <x v="29"/>
    <s v="SVK: Slovak Republic"/>
    <n v="13.58"/>
  </r>
  <r>
    <x v="29"/>
    <s v="SVN: Slovenia"/>
    <n v="5.62"/>
  </r>
  <r>
    <x v="29"/>
    <s v="ESP: Spain"/>
    <n v="2.89"/>
  </r>
  <r>
    <x v="29"/>
    <s v="SWE: Sweden"/>
    <n v="10.76"/>
  </r>
  <r>
    <x v="29"/>
    <s v="BGR: Bulgaria"/>
    <n v="9.52"/>
  </r>
  <r>
    <x v="29"/>
    <s v="CYP: Cyprus"/>
    <n v="11.57"/>
  </r>
  <r>
    <x v="29"/>
    <s v="HRV: Croatia"/>
    <n v="3.61"/>
  </r>
  <r>
    <x v="29"/>
    <s v="MLT: Malta"/>
    <n v="23.27"/>
  </r>
  <r>
    <x v="29"/>
    <s v="ROU: Romania"/>
    <n v="5.43"/>
  </r>
  <r>
    <x v="30"/>
    <s v="AUT: Austria"/>
    <n v="13.22"/>
  </r>
  <r>
    <x v="30"/>
    <s v="BEL: Belgium"/>
    <n v="23.14"/>
  </r>
  <r>
    <x v="30"/>
    <s v="CZE: Czechia"/>
    <n v="21.4"/>
  </r>
  <r>
    <x v="30"/>
    <s v="DNK: Denmark"/>
    <n v="15.23"/>
  </r>
  <r>
    <x v="30"/>
    <s v="EST: Estonia"/>
    <n v="18.440000000000001"/>
  </r>
  <r>
    <x v="30"/>
    <s v="FIN: Finland"/>
    <n v="13.87"/>
  </r>
  <r>
    <x v="30"/>
    <s v="FRA: France"/>
    <n v="10.53"/>
  </r>
  <r>
    <x v="30"/>
    <s v="DEU: Germany"/>
    <n v="8.83"/>
  </r>
  <r>
    <x v="30"/>
    <s v="GRC: Greece"/>
    <n v="11.41"/>
  </r>
  <r>
    <x v="30"/>
    <s v="HUN: Hungary"/>
    <n v="21.2"/>
  </r>
  <r>
    <x v="30"/>
    <s v="IRL: Ireland"/>
    <n v="31.45"/>
  </r>
  <r>
    <x v="30"/>
    <s v="ITA: Italy"/>
    <n v="8.6999999999999993"/>
  </r>
  <r>
    <x v="30"/>
    <s v="LVA: Latvia"/>
    <n v="14.04"/>
  </r>
  <r>
    <x v="30"/>
    <s v="LTU: Lithuania"/>
    <n v="14.5"/>
  </r>
  <r>
    <x v="30"/>
    <s v="LUX: Luxembourg"/>
    <n v="53.53"/>
  </r>
  <r>
    <x v="30"/>
    <s v="NLD: Netherlands"/>
    <n v="15.99"/>
  </r>
  <r>
    <x v="30"/>
    <s v="POL: Poland"/>
    <n v="12.96"/>
  </r>
  <r>
    <x v="30"/>
    <s v="PRT: Portugal"/>
    <n v="10.8"/>
  </r>
  <r>
    <x v="30"/>
    <s v="SVK: Slovak Republic"/>
    <n v="24.16"/>
  </r>
  <r>
    <x v="30"/>
    <s v="SVN: Slovenia"/>
    <n v="16.45"/>
  </r>
  <r>
    <x v="30"/>
    <s v="ESP: Spain"/>
    <n v="9.58"/>
  </r>
  <r>
    <x v="30"/>
    <s v="SWE: Sweden"/>
    <n v="11.24"/>
  </r>
  <r>
    <x v="30"/>
    <s v="BGR: Bulgaria"/>
    <n v="19.89"/>
  </r>
  <r>
    <x v="30"/>
    <s v="CYP: Cyprus"/>
    <n v="15.62"/>
  </r>
  <r>
    <x v="30"/>
    <s v="HRV: Croatia"/>
    <n v="14.05"/>
  </r>
  <r>
    <x v="30"/>
    <s v="MLT: Malta"/>
    <n v="32.9"/>
  </r>
  <r>
    <x v="30"/>
    <s v="ROU: Romania"/>
    <n v="14.68"/>
  </r>
  <r>
    <x v="31"/>
    <s v="AUT: Austria"/>
    <n v="11.1"/>
  </r>
  <r>
    <x v="31"/>
    <s v="BEL: Belgium"/>
    <n v="11.01"/>
  </r>
  <r>
    <x v="31"/>
    <s v="CZE: Czechia"/>
    <n v="9.9"/>
  </r>
  <r>
    <x v="31"/>
    <s v="DNK: Denmark"/>
    <n v="12.51"/>
  </r>
  <r>
    <x v="31"/>
    <s v="EST: Estonia"/>
    <n v="13.22"/>
  </r>
  <r>
    <x v="31"/>
    <s v="FIN: Finland"/>
    <n v="14.55"/>
  </r>
  <r>
    <x v="31"/>
    <s v="FRA: France"/>
    <n v="6.9"/>
  </r>
  <r>
    <x v="31"/>
    <s v="DEU: Germany"/>
    <n v="9.27"/>
  </r>
  <r>
    <x v="31"/>
    <s v="GRC: Greece"/>
    <n v="6.57"/>
  </r>
  <r>
    <x v="31"/>
    <s v="HUN: Hungary"/>
    <n v="13.94"/>
  </r>
  <r>
    <x v="31"/>
    <s v="ITA: Italy"/>
    <n v="4.74"/>
  </r>
  <r>
    <x v="31"/>
    <s v="LVA: Latvia"/>
    <n v="10.52"/>
  </r>
  <r>
    <x v="31"/>
    <s v="LTU: Lithuania"/>
    <n v="11.97"/>
  </r>
  <r>
    <x v="31"/>
    <s v="LUX: Luxembourg"/>
    <n v="17.02"/>
  </r>
  <r>
    <x v="31"/>
    <s v="NLD: Netherlands"/>
    <n v="10.23"/>
  </r>
  <r>
    <x v="31"/>
    <s v="POL: Poland"/>
    <n v="9.2799999999999994"/>
  </r>
  <r>
    <x v="31"/>
    <s v="PRT: Portugal"/>
    <n v="6.62"/>
  </r>
  <r>
    <x v="31"/>
    <s v="SVK: Slovak Republic"/>
    <n v="14.41"/>
  </r>
  <r>
    <x v="31"/>
    <s v="SVN: Slovenia"/>
    <n v="12.04"/>
  </r>
  <r>
    <x v="31"/>
    <s v="ESP: Spain"/>
    <n v="6.2"/>
  </r>
  <r>
    <x v="31"/>
    <s v="SWE: Sweden"/>
    <n v="9.76"/>
  </r>
  <r>
    <x v="31"/>
    <s v="BGR: Bulgaria"/>
    <n v="10.37"/>
  </r>
  <r>
    <x v="31"/>
    <s v="HRV: Croatia"/>
    <n v="16.170000000000002"/>
  </r>
  <r>
    <x v="31"/>
    <s v="MLT: Malta"/>
    <n v="29.62"/>
  </r>
  <r>
    <x v="32"/>
    <s v="AUT: Austria"/>
    <n v="5.38"/>
  </r>
  <r>
    <x v="32"/>
    <s v="BEL: Belgium"/>
    <n v="6.19"/>
  </r>
  <r>
    <x v="32"/>
    <s v="CZE: Czechia"/>
    <n v="8.6199999999999992"/>
  </r>
  <r>
    <x v="32"/>
    <s v="DNK: Denmark"/>
    <n v="7.83"/>
  </r>
  <r>
    <x v="32"/>
    <s v="EST: Estonia"/>
    <n v="9.7200000000000006"/>
  </r>
  <r>
    <x v="32"/>
    <s v="FIN: Finland"/>
    <n v="7.51"/>
  </r>
  <r>
    <x v="32"/>
    <s v="FRA: France"/>
    <n v="4.1900000000000004"/>
  </r>
  <r>
    <x v="32"/>
    <s v="DEU: Germany"/>
    <n v="5.09"/>
  </r>
  <r>
    <x v="32"/>
    <s v="GRC: Greece"/>
    <n v="2.2200000000000002"/>
  </r>
  <r>
    <x v="32"/>
    <s v="HUN: Hungary"/>
    <n v="9.8699999999999992"/>
  </r>
  <r>
    <x v="32"/>
    <s v="IRL: Ireland"/>
    <n v="8.89"/>
  </r>
  <r>
    <x v="32"/>
    <s v="ITA: Italy"/>
    <n v="2.81"/>
  </r>
  <r>
    <x v="32"/>
    <s v="LVA: Latvia"/>
    <n v="7.25"/>
  </r>
  <r>
    <x v="32"/>
    <s v="LTU: Lithuania"/>
    <n v="6.89"/>
  </r>
  <r>
    <x v="32"/>
    <s v="LUX: Luxembourg"/>
    <n v="9.57"/>
  </r>
  <r>
    <x v="32"/>
    <s v="NLD: Netherlands"/>
    <n v="6.7"/>
  </r>
  <r>
    <x v="32"/>
    <s v="POL: Poland"/>
    <n v="6.41"/>
  </r>
  <r>
    <x v="32"/>
    <s v="PRT: Portugal"/>
    <n v="2.96"/>
  </r>
  <r>
    <x v="32"/>
    <s v="SVK: Slovak Republic"/>
    <n v="11.03"/>
  </r>
  <r>
    <x v="32"/>
    <s v="SVN: Slovenia"/>
    <n v="8.5"/>
  </r>
  <r>
    <x v="32"/>
    <s v="ESP: Spain"/>
    <n v="2.74"/>
  </r>
  <r>
    <x v="32"/>
    <s v="SWE: Sweden"/>
    <n v="7.03"/>
  </r>
  <r>
    <x v="32"/>
    <s v="BGR: Bulgaria"/>
    <n v="7.37"/>
  </r>
  <r>
    <x v="32"/>
    <s v="CYP: Cyprus"/>
    <n v="4.5"/>
  </r>
  <r>
    <x v="32"/>
    <s v="HRV: Croatia"/>
    <n v="7.16"/>
  </r>
  <r>
    <x v="32"/>
    <s v="MLT: Malta"/>
    <n v="10.81"/>
  </r>
  <r>
    <x v="32"/>
    <s v="ROU: Romania"/>
    <n v="5.49"/>
  </r>
  <r>
    <x v="33"/>
    <s v="AUT: Austria"/>
    <n v="9.2200000000000006"/>
  </r>
  <r>
    <x v="33"/>
    <s v="BEL: Belgium"/>
    <n v="16.64"/>
  </r>
  <r>
    <x v="33"/>
    <s v="CZE: Czechia"/>
    <n v="14.14"/>
  </r>
  <r>
    <x v="33"/>
    <s v="DNK: Denmark"/>
    <n v="5.97"/>
  </r>
  <r>
    <x v="33"/>
    <s v="EST: Estonia"/>
    <n v="15.48"/>
  </r>
  <r>
    <x v="33"/>
    <s v="FIN: Finland"/>
    <n v="7.12"/>
  </r>
  <r>
    <x v="33"/>
    <s v="FRA: France"/>
    <n v="5.16"/>
  </r>
  <r>
    <x v="33"/>
    <s v="DEU: Germany"/>
    <n v="6.16"/>
  </r>
  <r>
    <x v="33"/>
    <s v="GRC: Greece"/>
    <n v="8.93"/>
  </r>
  <r>
    <x v="33"/>
    <s v="HUN: Hungary"/>
    <n v="18.78"/>
  </r>
  <r>
    <x v="33"/>
    <s v="IRL: Ireland"/>
    <n v="15.5"/>
  </r>
  <r>
    <x v="33"/>
    <s v="ITA: Italy"/>
    <n v="7.95"/>
  </r>
  <r>
    <x v="33"/>
    <s v="LVA: Latvia"/>
    <n v="12.54"/>
  </r>
  <r>
    <x v="33"/>
    <s v="LTU: Lithuania"/>
    <n v="11.48"/>
  </r>
  <r>
    <x v="33"/>
    <s v="LUX: Luxembourg"/>
    <n v="10.41"/>
  </r>
  <r>
    <x v="33"/>
    <s v="NLD: Netherlands"/>
    <n v="7.22"/>
  </r>
  <r>
    <x v="33"/>
    <s v="POL: Poland"/>
    <n v="12.83"/>
  </r>
  <r>
    <x v="33"/>
    <s v="PRT: Portugal"/>
    <n v="12.57"/>
  </r>
  <r>
    <x v="33"/>
    <s v="SVK: Slovak Republic"/>
    <n v="16.399999999999999"/>
  </r>
  <r>
    <x v="33"/>
    <s v="SVN: Slovenia"/>
    <n v="13.9"/>
  </r>
  <r>
    <x v="33"/>
    <s v="ESP: Spain"/>
    <n v="8.39"/>
  </r>
  <r>
    <x v="33"/>
    <s v="SWE: Sweden"/>
    <n v="5.41"/>
  </r>
  <r>
    <x v="33"/>
    <s v="BGR: Bulgaria"/>
    <n v="14.78"/>
  </r>
  <r>
    <x v="33"/>
    <s v="CYP: Cyprus"/>
    <n v="13.26"/>
  </r>
  <r>
    <x v="33"/>
    <s v="HRV: Croatia"/>
    <n v="12.02"/>
  </r>
  <r>
    <x v="33"/>
    <s v="MLT: Malta"/>
    <n v="15.16"/>
  </r>
  <r>
    <x v="33"/>
    <s v="ROU: Romania"/>
    <n v="14.85"/>
  </r>
  <r>
    <x v="34"/>
    <s v="AUT: Austria"/>
    <n v="10.28"/>
  </r>
  <r>
    <x v="34"/>
    <s v="BEL: Belgium"/>
    <n v="21.81"/>
  </r>
  <r>
    <x v="34"/>
    <s v="CZE: Czechia"/>
    <n v="16.670000000000002"/>
  </r>
  <r>
    <x v="34"/>
    <s v="DNK: Denmark"/>
    <n v="11.32"/>
  </r>
  <r>
    <x v="34"/>
    <s v="EST: Estonia"/>
    <n v="20.149999999999999"/>
  </r>
  <r>
    <x v="34"/>
    <s v="FIN: Finland"/>
    <n v="13.51"/>
  </r>
  <r>
    <x v="34"/>
    <s v="FRA: France"/>
    <n v="9.08"/>
  </r>
  <r>
    <x v="34"/>
    <s v="DEU: Germany"/>
    <n v="6.97"/>
  </r>
  <r>
    <x v="34"/>
    <s v="GRC: Greece"/>
    <n v="8.8699999999999992"/>
  </r>
  <r>
    <x v="34"/>
    <s v="HUN: Hungary"/>
    <n v="21.63"/>
  </r>
  <r>
    <x v="34"/>
    <s v="IRL: Ireland"/>
    <n v="24.92"/>
  </r>
  <r>
    <x v="34"/>
    <s v="ITA: Italy"/>
    <n v="9.8699999999999992"/>
  </r>
  <r>
    <x v="34"/>
    <s v="LVA: Latvia"/>
    <n v="13.68"/>
  </r>
  <r>
    <x v="34"/>
    <s v="LTU: Lithuania"/>
    <n v="15.13"/>
  </r>
  <r>
    <x v="34"/>
    <s v="LUX: Luxembourg"/>
    <n v="26.57"/>
  </r>
  <r>
    <x v="34"/>
    <s v="NLD: Netherlands"/>
    <n v="15.57"/>
  </r>
  <r>
    <x v="34"/>
    <s v="POL: Poland"/>
    <n v="11.97"/>
  </r>
  <r>
    <x v="34"/>
    <s v="PRT: Portugal"/>
    <n v="10.64"/>
  </r>
  <r>
    <x v="34"/>
    <s v="SVK: Slovak Republic"/>
    <n v="12.56"/>
  </r>
  <r>
    <x v="34"/>
    <s v="SVN: Slovenia"/>
    <n v="16.940000000000001"/>
  </r>
  <r>
    <x v="34"/>
    <s v="ESP: Spain"/>
    <n v="8.59"/>
  </r>
  <r>
    <x v="34"/>
    <s v="SWE: Sweden"/>
    <n v="9.6199999999999992"/>
  </r>
  <r>
    <x v="34"/>
    <s v="BGR: Bulgaria"/>
    <n v="21.31"/>
  </r>
  <r>
    <x v="34"/>
    <s v="CYP: Cyprus"/>
    <n v="11.93"/>
  </r>
  <r>
    <x v="34"/>
    <s v="HRV: Croatia"/>
    <n v="14.38"/>
  </r>
  <r>
    <x v="34"/>
    <s v="MLT: Malta"/>
    <n v="39.29"/>
  </r>
  <r>
    <x v="34"/>
    <s v="ROU: Romania"/>
    <n v="11.74"/>
  </r>
  <r>
    <x v="35"/>
    <s v="AUT: Austria"/>
    <n v="26.67"/>
  </r>
  <r>
    <x v="35"/>
    <s v="BEL: Belgium"/>
    <n v="34.28"/>
  </r>
  <r>
    <x v="35"/>
    <s v="CZE: Czechia"/>
    <n v="39.53"/>
  </r>
  <r>
    <x v="35"/>
    <s v="DNK: Denmark"/>
    <n v="29.38"/>
  </r>
  <r>
    <x v="35"/>
    <s v="EST: Estonia"/>
    <n v="34.869999999999997"/>
  </r>
  <r>
    <x v="35"/>
    <s v="FIN: Finland"/>
    <n v="25.96"/>
  </r>
  <r>
    <x v="35"/>
    <s v="FRA: France"/>
    <n v="21.68"/>
  </r>
  <r>
    <x v="35"/>
    <s v="DEU: Germany"/>
    <n v="21.77"/>
  </r>
  <r>
    <x v="35"/>
    <s v="GRC: Greece"/>
    <n v="24.53"/>
  </r>
  <r>
    <x v="35"/>
    <s v="HUN: Hungary"/>
    <n v="43.23"/>
  </r>
  <r>
    <x v="35"/>
    <s v="IRL: Ireland"/>
    <n v="40.31"/>
  </r>
  <r>
    <x v="35"/>
    <s v="ITA: Italy"/>
    <n v="22.41"/>
  </r>
  <r>
    <x v="35"/>
    <s v="LVA: Latvia"/>
    <n v="22.42"/>
  </r>
  <r>
    <x v="35"/>
    <s v="LTU: Lithuania"/>
    <n v="31.65"/>
  </r>
  <r>
    <x v="35"/>
    <s v="LUX: Luxembourg"/>
    <n v="68.959999999999994"/>
  </r>
  <r>
    <x v="35"/>
    <s v="NLD: Netherlands"/>
    <n v="28.11"/>
  </r>
  <r>
    <x v="35"/>
    <s v="POL: Poland"/>
    <n v="26.8"/>
  </r>
  <r>
    <x v="35"/>
    <s v="PRT: Portugal"/>
    <n v="28.51"/>
  </r>
  <r>
    <x v="35"/>
    <s v="SVK: Slovak Republic"/>
    <n v="44.98"/>
  </r>
  <r>
    <x v="35"/>
    <s v="SVN: Slovenia"/>
    <n v="32.51"/>
  </r>
  <r>
    <x v="35"/>
    <s v="ESP: Spain"/>
    <n v="22.9"/>
  </r>
  <r>
    <x v="35"/>
    <s v="SWE: Sweden"/>
    <n v="20.86"/>
  </r>
  <r>
    <x v="35"/>
    <s v="BGR: Bulgaria"/>
    <n v="36.270000000000003"/>
  </r>
  <r>
    <x v="35"/>
    <s v="CYP: Cyprus"/>
    <n v="27.8"/>
  </r>
  <r>
    <x v="35"/>
    <s v="HRV: Croatia"/>
    <n v="20.07"/>
  </r>
  <r>
    <x v="35"/>
    <s v="MLT: Malta"/>
    <n v="59.15"/>
  </r>
  <r>
    <x v="35"/>
    <s v="ROU: Romania"/>
    <n v="22.97"/>
  </r>
  <r>
    <x v="3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B66A7-AB1B-4C93-B0E2-5A77CBE03FCD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41" firstHeaderRow="1" firstDataRow="1" firstDataCol="1"/>
  <pivotFields count="3">
    <pivotField axis="axisRow" showAll="0">
      <items count="38">
        <item x="36"/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showAll="0"/>
    <pivotField dataField="1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Average of ICESHR: Imports content of exports shares (%)" fld="2" subtotal="average" baseField="0" baseItem="0"/>
  </dataFields>
  <formats count="2">
    <format dxfId="15">
      <pivotArea collapsedLevelsAreSubtotals="1" fieldPosition="0">
        <references count="1">
          <reference field="0" count="36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</reference>
        </references>
      </pivotArea>
    </format>
    <format dxfId="1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OECDStat_Metadata/ShowMetadata.ashx?Dataset=IOTS_2021&amp;Coords=%5bCOL%5d.%5bCONS_NONRES%5d&amp;ShowOnWeb=true&amp;Lang=en" TargetMode="External"/><Relationship Id="rId2" Type="http://schemas.openxmlformats.org/officeDocument/2006/relationships/hyperlink" Target="http://localhost/OECDStat_Metadata/ShowMetadata.ashx?Dataset=IOTS_2021&amp;Coords=%5bVAR%5d.%5bTTL%5d&amp;ShowOnWeb=true&amp;Lang=en" TargetMode="External"/><Relationship Id="rId1" Type="http://schemas.openxmlformats.org/officeDocument/2006/relationships/hyperlink" Target="http://localhost/OECDStat_Metadata/ShowMetadata.ashx?Dataset=IOTS_2021&amp;ShowOnWeb=true&amp;Lang=en" TargetMode="External"/><Relationship Id="rId5" Type="http://schemas.openxmlformats.org/officeDocument/2006/relationships/hyperlink" Target="https://stats-3.oecd.org/index.aspx?DatasetCode=IOTS_2021" TargetMode="External"/><Relationship Id="rId4" Type="http://schemas.openxmlformats.org/officeDocument/2006/relationships/hyperlink" Target="http://localhost/OECDStat_Metadata/ShowMetadata.ashx?Dataset=IOTS_2021&amp;Coords=%5bCOU%5d.%5bCYP%5d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B7" sqref="B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3</v>
      </c>
    </row>
    <row r="5" spans="1:2" x14ac:dyDescent="0.25">
      <c r="B5" s="2">
        <v>2018</v>
      </c>
    </row>
    <row r="6" spans="1:2" x14ac:dyDescent="0.25">
      <c r="B6" t="s">
        <v>4</v>
      </c>
    </row>
    <row r="7" spans="1:2" x14ac:dyDescent="0.25">
      <c r="B7" s="3" t="s">
        <v>5</v>
      </c>
    </row>
    <row r="8" spans="1:2" x14ac:dyDescent="0.25">
      <c r="B8" t="s">
        <v>6</v>
      </c>
    </row>
    <row r="10" spans="1:2" x14ac:dyDescent="0.25">
      <c r="B10" s="148" t="s">
        <v>7</v>
      </c>
    </row>
    <row r="11" spans="1:2" x14ac:dyDescent="0.25">
      <c r="B11" s="37" t="s">
        <v>8</v>
      </c>
    </row>
    <row r="12" spans="1:2" x14ac:dyDescent="0.25">
      <c r="B12" t="s">
        <v>9</v>
      </c>
    </row>
    <row r="13" spans="1:2" x14ac:dyDescent="0.25">
      <c r="B13" t="s">
        <v>10</v>
      </c>
    </row>
    <row r="15" spans="1:2" x14ac:dyDescent="0.25">
      <c r="A15" s="1" t="s">
        <v>11</v>
      </c>
    </row>
    <row r="16" spans="1:2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18</v>
      </c>
    </row>
    <row r="25" spans="1:1" x14ac:dyDescent="0.25">
      <c r="A25" s="1" t="s">
        <v>19</v>
      </c>
    </row>
    <row r="26" spans="1:1" x14ac:dyDescent="0.25">
      <c r="A26" t="s">
        <v>20</v>
      </c>
    </row>
    <row r="27" spans="1:1" x14ac:dyDescent="0.25">
      <c r="A27" t="s">
        <v>21</v>
      </c>
    </row>
    <row r="28" spans="1:1" x14ac:dyDescent="0.25">
      <c r="A28" t="s">
        <v>22</v>
      </c>
    </row>
    <row r="29" spans="1:1" x14ac:dyDescent="0.25">
      <c r="A29" t="s">
        <v>23</v>
      </c>
    </row>
    <row r="31" spans="1:1" x14ac:dyDescent="0.25">
      <c r="A31" t="s">
        <v>24</v>
      </c>
    </row>
    <row r="32" spans="1:1" x14ac:dyDescent="0.25">
      <c r="A32" t="s">
        <v>25</v>
      </c>
    </row>
    <row r="34" spans="1:2" x14ac:dyDescent="0.25">
      <c r="A34" s="149" t="s">
        <v>26</v>
      </c>
      <c r="B34" s="150"/>
    </row>
    <row r="35" spans="1:2" x14ac:dyDescent="0.25">
      <c r="A35" s="149" t="s">
        <v>27</v>
      </c>
      <c r="B35" s="150"/>
    </row>
    <row r="36" spans="1:2" x14ac:dyDescent="0.25">
      <c r="A36" s="149" t="s">
        <v>28</v>
      </c>
      <c r="B36" s="150"/>
    </row>
    <row r="38" spans="1:2" x14ac:dyDescent="0.25">
      <c r="A38" s="151" t="s">
        <v>7</v>
      </c>
    </row>
    <row r="39" spans="1:2" x14ac:dyDescent="0.25">
      <c r="A39" t="s">
        <v>29</v>
      </c>
    </row>
    <row r="40" spans="1:2" x14ac:dyDescent="0.25">
      <c r="A40" t="s">
        <v>30</v>
      </c>
    </row>
    <row r="41" spans="1:2" x14ac:dyDescent="0.25">
      <c r="A41" t="s">
        <v>31</v>
      </c>
    </row>
    <row r="43" spans="1:2" x14ac:dyDescent="0.25">
      <c r="A43" s="37" t="s">
        <v>32</v>
      </c>
    </row>
    <row r="44" spans="1:2" x14ac:dyDescent="0.25">
      <c r="A44" s="37" t="s">
        <v>33</v>
      </c>
    </row>
    <row r="45" spans="1:2" x14ac:dyDescent="0.25">
      <c r="A45" s="37" t="s">
        <v>34</v>
      </c>
    </row>
    <row r="46" spans="1:2" x14ac:dyDescent="0.25">
      <c r="A46" s="37" t="s">
        <v>35</v>
      </c>
    </row>
    <row r="47" spans="1:2" x14ac:dyDescent="0.25">
      <c r="A47" s="37" t="s">
        <v>36</v>
      </c>
    </row>
    <row r="48" spans="1:2" x14ac:dyDescent="0.25">
      <c r="A48" s="37"/>
    </row>
    <row r="49" spans="1:2" x14ac:dyDescent="0.25">
      <c r="A49" s="1" t="s">
        <v>37</v>
      </c>
    </row>
    <row r="50" spans="1:2" x14ac:dyDescent="0.25">
      <c r="A50" t="s">
        <v>38</v>
      </c>
    </row>
    <row r="51" spans="1:2" x14ac:dyDescent="0.25">
      <c r="A51" s="16">
        <v>0.9686815713640794</v>
      </c>
      <c r="B51" t="s">
        <v>39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34" workbookViewId="0">
      <selection activeCell="B49" sqref="B49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40</v>
      </c>
    </row>
    <row r="2" spans="1:47" ht="23.25" x14ac:dyDescent="0.2">
      <c r="A2" s="7" t="s">
        <v>41</v>
      </c>
    </row>
    <row r="3" spans="1:47" x14ac:dyDescent="0.2">
      <c r="A3" s="182" t="s">
        <v>42</v>
      </c>
      <c r="B3" s="183"/>
      <c r="C3" s="189" t="s">
        <v>43</v>
      </c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1"/>
    </row>
    <row r="4" spans="1:47" x14ac:dyDescent="0.2">
      <c r="A4" s="182" t="s">
        <v>44</v>
      </c>
      <c r="B4" s="183"/>
      <c r="C4" s="184" t="s">
        <v>45</v>
      </c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6"/>
    </row>
    <row r="5" spans="1:47" x14ac:dyDescent="0.2">
      <c r="A5" s="182" t="s">
        <v>46</v>
      </c>
      <c r="B5" s="183"/>
      <c r="C5" s="184" t="s">
        <v>47</v>
      </c>
      <c r="D5" s="185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6"/>
    </row>
    <row r="6" spans="1:47" x14ac:dyDescent="0.2">
      <c r="A6" s="182" t="s">
        <v>48</v>
      </c>
      <c r="B6" s="183"/>
      <c r="C6" s="184" t="s">
        <v>49</v>
      </c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  <c r="AL6" s="185"/>
      <c r="AM6" s="185"/>
      <c r="AN6" s="185"/>
      <c r="AO6" s="185"/>
      <c r="AP6" s="185"/>
      <c r="AQ6" s="185"/>
      <c r="AR6" s="185"/>
      <c r="AS6" s="185"/>
      <c r="AT6" s="185"/>
      <c r="AU6" s="186"/>
    </row>
    <row r="7" spans="1:47" ht="126" x14ac:dyDescent="0.2">
      <c r="A7" s="187" t="s">
        <v>50</v>
      </c>
      <c r="B7" s="188"/>
      <c r="C7" s="8" t="s">
        <v>51</v>
      </c>
      <c r="D7" s="8" t="s">
        <v>52</v>
      </c>
      <c r="E7" s="8" t="s">
        <v>53</v>
      </c>
      <c r="F7" s="8" t="s">
        <v>54</v>
      </c>
      <c r="G7" s="8" t="s">
        <v>55</v>
      </c>
      <c r="H7" s="8" t="s">
        <v>56</v>
      </c>
      <c r="I7" s="8" t="s">
        <v>57</v>
      </c>
      <c r="J7" s="8" t="s">
        <v>58</v>
      </c>
      <c r="K7" s="8" t="s">
        <v>59</v>
      </c>
      <c r="L7" s="8" t="s">
        <v>60</v>
      </c>
      <c r="M7" s="8" t="s">
        <v>61</v>
      </c>
      <c r="N7" s="8" t="s">
        <v>62</v>
      </c>
      <c r="O7" s="8" t="s">
        <v>63</v>
      </c>
      <c r="P7" s="8" t="s">
        <v>64</v>
      </c>
      <c r="Q7" s="8" t="s">
        <v>65</v>
      </c>
      <c r="R7" s="8" t="s">
        <v>66</v>
      </c>
      <c r="S7" s="8" t="s">
        <v>67</v>
      </c>
      <c r="T7" s="8" t="s">
        <v>68</v>
      </c>
      <c r="U7" s="8" t="s">
        <v>69</v>
      </c>
      <c r="V7" s="8" t="s">
        <v>70</v>
      </c>
      <c r="W7" s="8" t="s">
        <v>71</v>
      </c>
      <c r="X7" s="8" t="s">
        <v>72</v>
      </c>
      <c r="Y7" s="8" t="s">
        <v>73</v>
      </c>
      <c r="Z7" s="8" t="s">
        <v>74</v>
      </c>
      <c r="AA7" s="8" t="s">
        <v>75</v>
      </c>
      <c r="AB7" s="8" t="s">
        <v>76</v>
      </c>
      <c r="AC7" s="8" t="s">
        <v>77</v>
      </c>
      <c r="AD7" s="8" t="s">
        <v>78</v>
      </c>
      <c r="AE7" s="8" t="s">
        <v>79</v>
      </c>
      <c r="AF7" s="8" t="s">
        <v>80</v>
      </c>
      <c r="AG7" s="8" t="s">
        <v>81</v>
      </c>
      <c r="AH7" s="8" t="s">
        <v>82</v>
      </c>
      <c r="AI7" s="8" t="s">
        <v>83</v>
      </c>
      <c r="AJ7" s="8" t="s">
        <v>84</v>
      </c>
      <c r="AK7" s="8" t="s">
        <v>85</v>
      </c>
      <c r="AL7" s="8" t="s">
        <v>86</v>
      </c>
      <c r="AM7" s="8" t="s">
        <v>87</v>
      </c>
      <c r="AN7" s="8" t="s">
        <v>88</v>
      </c>
      <c r="AO7" s="8" t="s">
        <v>89</v>
      </c>
      <c r="AP7" s="8" t="s">
        <v>90</v>
      </c>
      <c r="AQ7" s="8" t="s">
        <v>91</v>
      </c>
      <c r="AR7" s="8" t="s">
        <v>92</v>
      </c>
      <c r="AS7" s="8" t="s">
        <v>93</v>
      </c>
      <c r="AT7" s="8" t="s">
        <v>94</v>
      </c>
      <c r="AU7" s="8" t="s">
        <v>95</v>
      </c>
    </row>
    <row r="8" spans="1:47" ht="13.5" x14ac:dyDescent="0.25">
      <c r="A8" s="9" t="s">
        <v>96</v>
      </c>
      <c r="B8" s="10" t="s">
        <v>97</v>
      </c>
      <c r="C8" s="10" t="s">
        <v>97</v>
      </c>
      <c r="D8" s="10" t="s">
        <v>97</v>
      </c>
      <c r="E8" s="10" t="s">
        <v>97</v>
      </c>
      <c r="F8" s="10" t="s">
        <v>97</v>
      </c>
      <c r="G8" s="10" t="s">
        <v>97</v>
      </c>
      <c r="H8" s="10" t="s">
        <v>97</v>
      </c>
      <c r="I8" s="10" t="s">
        <v>97</v>
      </c>
      <c r="J8" s="10" t="s">
        <v>97</v>
      </c>
      <c r="K8" s="10" t="s">
        <v>97</v>
      </c>
      <c r="L8" s="10" t="s">
        <v>97</v>
      </c>
      <c r="M8" s="10" t="s">
        <v>97</v>
      </c>
      <c r="N8" s="10" t="s">
        <v>97</v>
      </c>
      <c r="O8" s="10" t="s">
        <v>97</v>
      </c>
      <c r="P8" s="10" t="s">
        <v>97</v>
      </c>
      <c r="Q8" s="10" t="s">
        <v>97</v>
      </c>
      <c r="R8" s="10" t="s">
        <v>97</v>
      </c>
      <c r="S8" s="10" t="s">
        <v>97</v>
      </c>
      <c r="T8" s="10" t="s">
        <v>97</v>
      </c>
      <c r="U8" s="10" t="s">
        <v>97</v>
      </c>
      <c r="V8" s="10" t="s">
        <v>97</v>
      </c>
      <c r="W8" s="10" t="s">
        <v>97</v>
      </c>
      <c r="X8" s="10" t="s">
        <v>97</v>
      </c>
      <c r="Y8" s="10" t="s">
        <v>97</v>
      </c>
      <c r="Z8" s="10" t="s">
        <v>97</v>
      </c>
      <c r="AA8" s="10" t="s">
        <v>97</v>
      </c>
      <c r="AB8" s="10" t="s">
        <v>97</v>
      </c>
      <c r="AC8" s="10" t="s">
        <v>97</v>
      </c>
      <c r="AD8" s="10" t="s">
        <v>97</v>
      </c>
      <c r="AE8" s="10" t="s">
        <v>97</v>
      </c>
      <c r="AF8" s="10" t="s">
        <v>97</v>
      </c>
      <c r="AG8" s="10" t="s">
        <v>97</v>
      </c>
      <c r="AH8" s="10" t="s">
        <v>97</v>
      </c>
      <c r="AI8" s="10" t="s">
        <v>97</v>
      </c>
      <c r="AJ8" s="10" t="s">
        <v>97</v>
      </c>
      <c r="AK8" s="10" t="s">
        <v>97</v>
      </c>
      <c r="AL8" s="10" t="s">
        <v>97</v>
      </c>
      <c r="AM8" s="10" t="s">
        <v>97</v>
      </c>
      <c r="AN8" s="10" t="s">
        <v>97</v>
      </c>
      <c r="AO8" s="10" t="s">
        <v>97</v>
      </c>
      <c r="AP8" s="10" t="s">
        <v>97</v>
      </c>
      <c r="AQ8" s="10" t="s">
        <v>97</v>
      </c>
      <c r="AR8" s="10" t="s">
        <v>97</v>
      </c>
      <c r="AS8" s="10" t="s">
        <v>97</v>
      </c>
      <c r="AT8" s="10" t="s">
        <v>97</v>
      </c>
      <c r="AU8" s="10" t="s">
        <v>97</v>
      </c>
    </row>
    <row r="9" spans="1:47" ht="21" x14ac:dyDescent="0.25">
      <c r="A9" s="11" t="s">
        <v>98</v>
      </c>
      <c r="B9" s="10" t="s">
        <v>97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99</v>
      </c>
      <c r="B10" s="10" t="s">
        <v>97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100</v>
      </c>
      <c r="B11" s="10" t="s">
        <v>97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101</v>
      </c>
      <c r="B12" s="10" t="s">
        <v>97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102</v>
      </c>
      <c r="B13" s="10" t="s">
        <v>97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103</v>
      </c>
      <c r="B14" s="10" t="s">
        <v>97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104</v>
      </c>
      <c r="B15" s="10" t="s">
        <v>97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105</v>
      </c>
      <c r="B16" s="10" t="s">
        <v>97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106</v>
      </c>
      <c r="B17" s="10" t="s">
        <v>97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107</v>
      </c>
      <c r="B18" s="10" t="s">
        <v>97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108</v>
      </c>
      <c r="B19" s="10" t="s">
        <v>97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109</v>
      </c>
      <c r="B20" s="10" t="s">
        <v>97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110</v>
      </c>
      <c r="B21" s="10" t="s">
        <v>97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111</v>
      </c>
      <c r="B22" s="10" t="s">
        <v>97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112</v>
      </c>
      <c r="B23" s="10" t="s">
        <v>97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113</v>
      </c>
      <c r="B24" s="10" t="s">
        <v>97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114</v>
      </c>
      <c r="B25" s="10" t="s">
        <v>97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115</v>
      </c>
      <c r="B26" s="10" t="s">
        <v>97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116</v>
      </c>
      <c r="B27" s="10" t="s">
        <v>97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117</v>
      </c>
      <c r="B28" s="10" t="s">
        <v>97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118</v>
      </c>
      <c r="B29" s="10" t="s">
        <v>97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119</v>
      </c>
      <c r="B30" s="10" t="s">
        <v>97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120</v>
      </c>
      <c r="B31" s="10" t="s">
        <v>97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121</v>
      </c>
      <c r="B32" s="10" t="s">
        <v>97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122</v>
      </c>
      <c r="B33" s="10" t="s">
        <v>97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123</v>
      </c>
      <c r="B34" s="10" t="s">
        <v>97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124</v>
      </c>
      <c r="B35" s="10" t="s">
        <v>97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125</v>
      </c>
      <c r="B36" s="10" t="s">
        <v>97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126</v>
      </c>
      <c r="B37" s="10" t="s">
        <v>97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127</v>
      </c>
      <c r="B38" s="10" t="s">
        <v>97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128</v>
      </c>
      <c r="B39" s="10" t="s">
        <v>97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129</v>
      </c>
      <c r="B40" s="10" t="s">
        <v>97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130</v>
      </c>
      <c r="B41" s="10" t="s">
        <v>97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131</v>
      </c>
      <c r="B42" s="10" t="s">
        <v>97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132</v>
      </c>
      <c r="B43" s="10" t="s">
        <v>97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133</v>
      </c>
      <c r="B44" s="10" t="s">
        <v>97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134</v>
      </c>
      <c r="B45" s="10" t="s">
        <v>97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135</v>
      </c>
      <c r="B46" s="10" t="s">
        <v>97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136</v>
      </c>
      <c r="B47" s="10" t="s">
        <v>97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137</v>
      </c>
      <c r="B48" s="10" t="s">
        <v>97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138</v>
      </c>
      <c r="B49" s="10" t="s">
        <v>97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C10" sqref="C10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40</v>
      </c>
    </row>
    <row r="2" spans="1:3" ht="23.25" x14ac:dyDescent="0.2">
      <c r="A2" s="25" t="s">
        <v>41</v>
      </c>
    </row>
    <row r="3" spans="1:3" ht="52.5" x14ac:dyDescent="0.2">
      <c r="A3" s="192" t="s">
        <v>42</v>
      </c>
      <c r="B3" s="193"/>
      <c r="C3" s="28" t="s">
        <v>140</v>
      </c>
    </row>
    <row r="4" spans="1:3" ht="21" x14ac:dyDescent="0.2">
      <c r="A4" s="192" t="s">
        <v>44</v>
      </c>
      <c r="B4" s="193"/>
      <c r="C4" s="27" t="s">
        <v>45</v>
      </c>
    </row>
    <row r="5" spans="1:3" x14ac:dyDescent="0.2">
      <c r="A5" s="192" t="s">
        <v>46</v>
      </c>
      <c r="B5" s="193"/>
      <c r="C5" s="27" t="s">
        <v>47</v>
      </c>
    </row>
    <row r="6" spans="1:3" x14ac:dyDescent="0.2">
      <c r="A6" s="192" t="s">
        <v>48</v>
      </c>
      <c r="B6" s="193"/>
      <c r="C6" s="27" t="s">
        <v>141</v>
      </c>
    </row>
    <row r="7" spans="1:3" ht="52.5" x14ac:dyDescent="0.2">
      <c r="A7" s="194" t="s">
        <v>50</v>
      </c>
      <c r="B7" s="195"/>
      <c r="C7" s="24" t="s">
        <v>142</v>
      </c>
    </row>
    <row r="8" spans="1:3" ht="13.5" x14ac:dyDescent="0.25">
      <c r="A8" s="23" t="s">
        <v>96</v>
      </c>
      <c r="B8" s="20" t="s">
        <v>97</v>
      </c>
      <c r="C8" s="20" t="s">
        <v>97</v>
      </c>
    </row>
    <row r="9" spans="1:3" ht="21" x14ac:dyDescent="0.25">
      <c r="A9" s="21" t="s">
        <v>98</v>
      </c>
      <c r="B9" s="20" t="s">
        <v>97</v>
      </c>
      <c r="C9" s="19">
        <v>9.14</v>
      </c>
    </row>
    <row r="10" spans="1:3" ht="31.5" x14ac:dyDescent="0.25">
      <c r="A10" s="21" t="s">
        <v>99</v>
      </c>
      <c r="B10" s="20" t="s">
        <v>97</v>
      </c>
      <c r="C10" s="22">
        <v>2.96</v>
      </c>
    </row>
    <row r="11" spans="1:3" ht="31.5" x14ac:dyDescent="0.25">
      <c r="A11" s="21" t="s">
        <v>100</v>
      </c>
      <c r="B11" s="20" t="s">
        <v>97</v>
      </c>
      <c r="C11" s="19">
        <v>4.17</v>
      </c>
    </row>
    <row r="12" spans="1:3" ht="21" x14ac:dyDescent="0.25">
      <c r="A12" s="21" t="s">
        <v>101</v>
      </c>
      <c r="B12" s="20" t="s">
        <v>97</v>
      </c>
      <c r="C12" s="22">
        <v>4.87</v>
      </c>
    </row>
    <row r="13" spans="1:3" ht="21" x14ac:dyDescent="0.25">
      <c r="A13" s="21" t="s">
        <v>102</v>
      </c>
      <c r="B13" s="20" t="s">
        <v>97</v>
      </c>
      <c r="C13" s="19">
        <v>10.56</v>
      </c>
    </row>
    <row r="14" spans="1:3" ht="31.5" x14ac:dyDescent="0.25">
      <c r="A14" s="21" t="s">
        <v>103</v>
      </c>
      <c r="B14" s="20" t="s">
        <v>97</v>
      </c>
      <c r="C14" s="22">
        <v>16.34</v>
      </c>
    </row>
    <row r="15" spans="1:3" ht="31.5" x14ac:dyDescent="0.25">
      <c r="A15" s="21" t="s">
        <v>104</v>
      </c>
      <c r="B15" s="20" t="s">
        <v>97</v>
      </c>
      <c r="C15" s="19">
        <v>14.2</v>
      </c>
    </row>
    <row r="16" spans="1:3" ht="21" x14ac:dyDescent="0.25">
      <c r="A16" s="21" t="s">
        <v>105</v>
      </c>
      <c r="B16" s="20" t="s">
        <v>97</v>
      </c>
      <c r="C16" s="22">
        <v>13.16</v>
      </c>
    </row>
    <row r="17" spans="1:3" ht="21" x14ac:dyDescent="0.25">
      <c r="A17" s="21" t="s">
        <v>106</v>
      </c>
      <c r="B17" s="20" t="s">
        <v>97</v>
      </c>
      <c r="C17" s="19">
        <v>26.63</v>
      </c>
    </row>
    <row r="18" spans="1:3" ht="21" x14ac:dyDescent="0.25">
      <c r="A18" s="21" t="s">
        <v>107</v>
      </c>
      <c r="B18" s="20" t="s">
        <v>97</v>
      </c>
      <c r="C18" s="22">
        <v>10.58</v>
      </c>
    </row>
    <row r="19" spans="1:3" ht="21" x14ac:dyDescent="0.25">
      <c r="A19" s="21" t="s">
        <v>108</v>
      </c>
      <c r="B19" s="20" t="s">
        <v>97</v>
      </c>
      <c r="C19" s="19">
        <v>14.98</v>
      </c>
    </row>
    <row r="20" spans="1:3" ht="21" x14ac:dyDescent="0.25">
      <c r="A20" s="21" t="s">
        <v>109</v>
      </c>
      <c r="B20" s="20" t="s">
        <v>97</v>
      </c>
      <c r="C20" s="22">
        <v>10.47</v>
      </c>
    </row>
    <row r="21" spans="1:3" ht="21" x14ac:dyDescent="0.25">
      <c r="A21" s="21" t="s">
        <v>110</v>
      </c>
      <c r="B21" s="20" t="s">
        <v>97</v>
      </c>
      <c r="C21" s="19">
        <v>17.71</v>
      </c>
    </row>
    <row r="22" spans="1:3" ht="31.5" x14ac:dyDescent="0.25">
      <c r="A22" s="21" t="s">
        <v>111</v>
      </c>
      <c r="B22" s="20" t="s">
        <v>97</v>
      </c>
      <c r="C22" s="22">
        <v>16.260000000000002</v>
      </c>
    </row>
    <row r="23" spans="1:3" ht="21" x14ac:dyDescent="0.25">
      <c r="A23" s="21" t="s">
        <v>112</v>
      </c>
      <c r="B23" s="20" t="s">
        <v>97</v>
      </c>
      <c r="C23" s="19">
        <v>8.2200000000000006</v>
      </c>
    </row>
    <row r="24" spans="1:3" ht="13.5" x14ac:dyDescent="0.25">
      <c r="A24" s="21" t="s">
        <v>113</v>
      </c>
      <c r="B24" s="20" t="s">
        <v>97</v>
      </c>
      <c r="C24" s="22">
        <v>17.48</v>
      </c>
    </row>
    <row r="25" spans="1:3" ht="21" x14ac:dyDescent="0.25">
      <c r="A25" s="21" t="s">
        <v>114</v>
      </c>
      <c r="B25" s="20" t="s">
        <v>97</v>
      </c>
      <c r="C25" s="19">
        <v>19.36</v>
      </c>
    </row>
    <row r="26" spans="1:3" ht="21" x14ac:dyDescent="0.25">
      <c r="A26" s="21" t="s">
        <v>115</v>
      </c>
      <c r="B26" s="20" t="s">
        <v>97</v>
      </c>
      <c r="C26" s="22">
        <v>25.14</v>
      </c>
    </row>
    <row r="27" spans="1:3" ht="21" x14ac:dyDescent="0.25">
      <c r="A27" s="21" t="s">
        <v>116</v>
      </c>
      <c r="B27" s="20" t="s">
        <v>97</v>
      </c>
      <c r="C27" s="19">
        <v>16</v>
      </c>
    </row>
    <row r="28" spans="1:3" ht="42" x14ac:dyDescent="0.25">
      <c r="A28" s="21" t="s">
        <v>117</v>
      </c>
      <c r="B28" s="20" t="s">
        <v>97</v>
      </c>
      <c r="C28" s="22">
        <v>12.84</v>
      </c>
    </row>
    <row r="29" spans="1:3" ht="31.5" x14ac:dyDescent="0.25">
      <c r="A29" s="21" t="s">
        <v>118</v>
      </c>
      <c r="B29" s="20" t="s">
        <v>97</v>
      </c>
      <c r="C29" s="19">
        <v>7.68</v>
      </c>
    </row>
    <row r="30" spans="1:3" ht="13.5" x14ac:dyDescent="0.25">
      <c r="A30" s="21" t="s">
        <v>119</v>
      </c>
      <c r="B30" s="20" t="s">
        <v>97</v>
      </c>
      <c r="C30" s="22">
        <v>10.93</v>
      </c>
    </row>
    <row r="31" spans="1:3" ht="31.5" x14ac:dyDescent="0.25">
      <c r="A31" s="21" t="s">
        <v>120</v>
      </c>
      <c r="B31" s="20" t="s">
        <v>97</v>
      </c>
      <c r="C31" s="19">
        <v>3.49</v>
      </c>
    </row>
    <row r="32" spans="1:3" ht="21" x14ac:dyDescent="0.25">
      <c r="A32" s="21" t="s">
        <v>121</v>
      </c>
      <c r="B32" s="20" t="s">
        <v>97</v>
      </c>
      <c r="C32" s="22">
        <v>7.9</v>
      </c>
    </row>
    <row r="33" spans="1:4" ht="21" x14ac:dyDescent="0.25">
      <c r="A33" s="21" t="s">
        <v>122</v>
      </c>
      <c r="B33" s="20" t="s">
        <v>97</v>
      </c>
      <c r="C33" s="19">
        <v>5.82</v>
      </c>
    </row>
    <row r="34" spans="1:4" ht="31.5" x14ac:dyDescent="0.25">
      <c r="A34" s="21" t="s">
        <v>123</v>
      </c>
      <c r="B34" s="20" t="s">
        <v>97</v>
      </c>
      <c r="C34" s="22">
        <v>2.68</v>
      </c>
    </row>
    <row r="35" spans="1:4" ht="13.5" x14ac:dyDescent="0.25">
      <c r="A35" s="21" t="s">
        <v>124</v>
      </c>
      <c r="B35" s="20" t="s">
        <v>97</v>
      </c>
      <c r="C35" s="19">
        <v>7.81</v>
      </c>
    </row>
    <row r="36" spans="1:4" ht="21" x14ac:dyDescent="0.25">
      <c r="A36" s="21" t="s">
        <v>125</v>
      </c>
      <c r="B36" s="20" t="s">
        <v>97</v>
      </c>
      <c r="C36" s="22">
        <v>4.9400000000000004</v>
      </c>
    </row>
    <row r="37" spans="1:4" ht="21" x14ac:dyDescent="0.25">
      <c r="A37" s="21" t="s">
        <v>126</v>
      </c>
      <c r="B37" s="20" t="s">
        <v>97</v>
      </c>
      <c r="C37" s="19">
        <v>2.8</v>
      </c>
    </row>
    <row r="38" spans="1:4" ht="13.5" x14ac:dyDescent="0.25">
      <c r="A38" s="21" t="s">
        <v>127</v>
      </c>
      <c r="B38" s="20" t="s">
        <v>97</v>
      </c>
      <c r="C38" s="22">
        <v>1.59</v>
      </c>
    </row>
    <row r="39" spans="1:4" ht="21" x14ac:dyDescent="0.25">
      <c r="A39" s="21" t="s">
        <v>128</v>
      </c>
      <c r="B39" s="20" t="s">
        <v>97</v>
      </c>
      <c r="C39" s="19">
        <v>3.82</v>
      </c>
    </row>
    <row r="40" spans="1:4" ht="31.5" x14ac:dyDescent="0.25">
      <c r="A40" s="34" t="s">
        <v>129</v>
      </c>
      <c r="B40" s="35" t="s">
        <v>97</v>
      </c>
      <c r="C40" s="36">
        <f>C39</f>
        <v>3.82</v>
      </c>
      <c r="D40" s="33" t="s">
        <v>143</v>
      </c>
    </row>
    <row r="41" spans="1:4" ht="13.5" x14ac:dyDescent="0.25">
      <c r="A41" s="21" t="s">
        <v>130</v>
      </c>
      <c r="B41" s="20" t="s">
        <v>97</v>
      </c>
      <c r="C41" s="22">
        <v>2.3199999999999998</v>
      </c>
    </row>
    <row r="42" spans="1:4" ht="21" x14ac:dyDescent="0.25">
      <c r="A42" s="21" t="s">
        <v>131</v>
      </c>
      <c r="B42" s="20" t="s">
        <v>97</v>
      </c>
      <c r="C42" s="19">
        <v>4.7699999999999996</v>
      </c>
    </row>
    <row r="43" spans="1:4" ht="31.5" x14ac:dyDescent="0.25">
      <c r="A43" s="21" t="s">
        <v>132</v>
      </c>
      <c r="B43" s="20" t="s">
        <v>97</v>
      </c>
      <c r="C43" s="22">
        <v>4.79</v>
      </c>
    </row>
    <row r="44" spans="1:4" ht="13.5" x14ac:dyDescent="0.25">
      <c r="A44" s="21" t="s">
        <v>144</v>
      </c>
      <c r="B44" s="20" t="s">
        <v>97</v>
      </c>
      <c r="C44" s="19">
        <v>9.92</v>
      </c>
    </row>
    <row r="45" spans="1:4" x14ac:dyDescent="0.2">
      <c r="A45" s="18" t="s">
        <v>145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A2DF-DA1B-45B1-A6BF-DF4428A63FB9}">
  <dimension ref="A1:BD36"/>
  <sheetViews>
    <sheetView topLeftCell="A19" workbookViewId="0">
      <selection activeCell="C35" sqref="C35"/>
    </sheetView>
  </sheetViews>
  <sheetFormatPr defaultRowHeight="15" x14ac:dyDescent="0.25"/>
  <cols>
    <col min="3" max="3" width="10" bestFit="1" customWidth="1"/>
  </cols>
  <sheetData>
    <row r="1" spans="1:56" ht="80.25" x14ac:dyDescent="0.25">
      <c r="A1" s="196" t="s">
        <v>788</v>
      </c>
    </row>
    <row r="2" spans="1:56" x14ac:dyDescent="0.25">
      <c r="A2" s="197" t="s">
        <v>42</v>
      </c>
      <c r="B2" s="198"/>
      <c r="C2" s="199" t="s">
        <v>43</v>
      </c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1"/>
    </row>
    <row r="3" spans="1:56" x14ac:dyDescent="0.25">
      <c r="A3" s="197" t="s">
        <v>46</v>
      </c>
      <c r="B3" s="198"/>
      <c r="C3" s="202" t="s">
        <v>789</v>
      </c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P3" s="203"/>
      <c r="AQ3" s="203"/>
      <c r="AR3" s="203"/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4"/>
    </row>
    <row r="4" spans="1:56" x14ac:dyDescent="0.25">
      <c r="A4" s="197" t="s">
        <v>48</v>
      </c>
      <c r="B4" s="198"/>
      <c r="C4" s="202" t="s">
        <v>49</v>
      </c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3"/>
      <c r="AZ4" s="203"/>
      <c r="BA4" s="203"/>
      <c r="BB4" s="203"/>
      <c r="BC4" s="203"/>
      <c r="BD4" s="204"/>
    </row>
    <row r="5" spans="1:56" ht="189" x14ac:dyDescent="0.25">
      <c r="A5" s="205" t="s">
        <v>790</v>
      </c>
      <c r="B5" s="206"/>
      <c r="C5" s="207" t="s">
        <v>791</v>
      </c>
      <c r="D5" s="207" t="s">
        <v>792</v>
      </c>
      <c r="E5" s="207" t="s">
        <v>793</v>
      </c>
      <c r="F5" s="207" t="s">
        <v>794</v>
      </c>
      <c r="G5" s="207" t="s">
        <v>54</v>
      </c>
      <c r="H5" s="207" t="s">
        <v>55</v>
      </c>
      <c r="I5" s="207" t="s">
        <v>795</v>
      </c>
      <c r="J5" s="207" t="s">
        <v>57</v>
      </c>
      <c r="K5" s="207" t="s">
        <v>58</v>
      </c>
      <c r="L5" s="207" t="s">
        <v>59</v>
      </c>
      <c r="M5" s="207" t="s">
        <v>796</v>
      </c>
      <c r="N5" s="207" t="s">
        <v>797</v>
      </c>
      <c r="O5" s="207" t="s">
        <v>798</v>
      </c>
      <c r="P5" s="207" t="s">
        <v>62</v>
      </c>
      <c r="Q5" s="207" t="s">
        <v>63</v>
      </c>
      <c r="R5" s="207" t="s">
        <v>64</v>
      </c>
      <c r="S5" s="207" t="s">
        <v>799</v>
      </c>
      <c r="T5" s="207" t="s">
        <v>66</v>
      </c>
      <c r="U5" s="207" t="s">
        <v>67</v>
      </c>
      <c r="V5" s="207" t="s">
        <v>68</v>
      </c>
      <c r="W5" s="207" t="s">
        <v>69</v>
      </c>
      <c r="X5" s="207" t="s">
        <v>800</v>
      </c>
      <c r="Y5" s="207" t="s">
        <v>801</v>
      </c>
      <c r="Z5" s="207" t="s">
        <v>802</v>
      </c>
      <c r="AA5" s="207" t="s">
        <v>72</v>
      </c>
      <c r="AB5" s="207" t="s">
        <v>73</v>
      </c>
      <c r="AC5" s="207" t="s">
        <v>803</v>
      </c>
      <c r="AD5" s="207" t="s">
        <v>804</v>
      </c>
      <c r="AE5" s="207" t="s">
        <v>805</v>
      </c>
      <c r="AF5" s="207" t="s">
        <v>806</v>
      </c>
      <c r="AG5" s="207" t="s">
        <v>807</v>
      </c>
      <c r="AH5" s="207" t="s">
        <v>808</v>
      </c>
      <c r="AI5" s="207" t="s">
        <v>76</v>
      </c>
      <c r="AJ5" s="207" t="s">
        <v>77</v>
      </c>
      <c r="AK5" s="207" t="s">
        <v>78</v>
      </c>
      <c r="AL5" s="207" t="s">
        <v>79</v>
      </c>
      <c r="AM5" s="207" t="s">
        <v>80</v>
      </c>
      <c r="AN5" s="207" t="s">
        <v>809</v>
      </c>
      <c r="AO5" s="207" t="s">
        <v>810</v>
      </c>
      <c r="AP5" s="207" t="s">
        <v>811</v>
      </c>
      <c r="AQ5" s="207" t="s">
        <v>83</v>
      </c>
      <c r="AR5" s="207" t="s">
        <v>812</v>
      </c>
      <c r="AS5" s="207" t="s">
        <v>813</v>
      </c>
      <c r="AT5" s="207" t="s">
        <v>814</v>
      </c>
      <c r="AU5" s="207" t="s">
        <v>815</v>
      </c>
      <c r="AV5" s="207" t="s">
        <v>87</v>
      </c>
      <c r="AW5" s="207" t="s">
        <v>88</v>
      </c>
      <c r="AX5" s="207" t="s">
        <v>89</v>
      </c>
      <c r="AY5" s="207" t="s">
        <v>90</v>
      </c>
      <c r="AZ5" s="207" t="s">
        <v>91</v>
      </c>
      <c r="BA5" s="207" t="s">
        <v>92</v>
      </c>
      <c r="BB5" s="208" t="s">
        <v>93</v>
      </c>
      <c r="BC5" s="207" t="s">
        <v>94</v>
      </c>
      <c r="BD5" s="207" t="s">
        <v>95</v>
      </c>
    </row>
    <row r="6" spans="1:56" ht="33" x14ac:dyDescent="0.25">
      <c r="A6" s="209" t="s">
        <v>816</v>
      </c>
      <c r="B6" s="209" t="s">
        <v>44</v>
      </c>
      <c r="C6" s="210" t="s">
        <v>97</v>
      </c>
      <c r="D6" s="210" t="s">
        <v>97</v>
      </c>
      <c r="E6" s="210" t="s">
        <v>97</v>
      </c>
      <c r="F6" s="210" t="s">
        <v>97</v>
      </c>
      <c r="G6" s="210" t="s">
        <v>97</v>
      </c>
      <c r="H6" s="210" t="s">
        <v>97</v>
      </c>
      <c r="I6" s="210" t="s">
        <v>97</v>
      </c>
      <c r="J6" s="210" t="s">
        <v>97</v>
      </c>
      <c r="K6" s="210" t="s">
        <v>97</v>
      </c>
      <c r="L6" s="210" t="s">
        <v>97</v>
      </c>
      <c r="M6" s="210" t="s">
        <v>97</v>
      </c>
      <c r="N6" s="210" t="s">
        <v>97</v>
      </c>
      <c r="O6" s="210" t="s">
        <v>97</v>
      </c>
      <c r="P6" s="210" t="s">
        <v>97</v>
      </c>
      <c r="Q6" s="210" t="s">
        <v>97</v>
      </c>
      <c r="R6" s="210" t="s">
        <v>97</v>
      </c>
      <c r="S6" s="210" t="s">
        <v>97</v>
      </c>
      <c r="T6" s="210" t="s">
        <v>97</v>
      </c>
      <c r="U6" s="210" t="s">
        <v>97</v>
      </c>
      <c r="V6" s="210" t="s">
        <v>97</v>
      </c>
      <c r="W6" s="210" t="s">
        <v>97</v>
      </c>
      <c r="X6" s="210" t="s">
        <v>97</v>
      </c>
      <c r="Y6" s="210" t="s">
        <v>97</v>
      </c>
      <c r="Z6" s="210" t="s">
        <v>97</v>
      </c>
      <c r="AA6" s="210" t="s">
        <v>97</v>
      </c>
      <c r="AB6" s="210" t="s">
        <v>97</v>
      </c>
      <c r="AC6" s="210" t="s">
        <v>97</v>
      </c>
      <c r="AD6" s="210" t="s">
        <v>97</v>
      </c>
      <c r="AE6" s="210" t="s">
        <v>97</v>
      </c>
      <c r="AF6" s="210" t="s">
        <v>97</v>
      </c>
      <c r="AG6" s="210" t="s">
        <v>97</v>
      </c>
      <c r="AH6" s="210" t="s">
        <v>97</v>
      </c>
      <c r="AI6" s="210" t="s">
        <v>97</v>
      </c>
      <c r="AJ6" s="210" t="s">
        <v>97</v>
      </c>
      <c r="AK6" s="210" t="s">
        <v>97</v>
      </c>
      <c r="AL6" s="210" t="s">
        <v>97</v>
      </c>
      <c r="AM6" s="210" t="s">
        <v>97</v>
      </c>
      <c r="AN6" s="210" t="s">
        <v>97</v>
      </c>
      <c r="AO6" s="210" t="s">
        <v>97</v>
      </c>
      <c r="AP6" s="210" t="s">
        <v>97</v>
      </c>
      <c r="AQ6" s="210" t="s">
        <v>97</v>
      </c>
      <c r="AR6" s="210" t="s">
        <v>97</v>
      </c>
      <c r="AS6" s="210" t="s">
        <v>97</v>
      </c>
      <c r="AT6" s="210" t="s">
        <v>97</v>
      </c>
      <c r="AU6" s="210" t="s">
        <v>97</v>
      </c>
      <c r="AV6" s="210" t="s">
        <v>97</v>
      </c>
      <c r="AW6" s="210" t="s">
        <v>97</v>
      </c>
      <c r="AX6" s="210" t="s">
        <v>97</v>
      </c>
      <c r="AY6" s="210" t="s">
        <v>97</v>
      </c>
      <c r="AZ6" s="210" t="s">
        <v>97</v>
      </c>
      <c r="BA6" s="210" t="s">
        <v>97</v>
      </c>
      <c r="BB6" s="210" t="s">
        <v>97</v>
      </c>
      <c r="BC6" s="210" t="s">
        <v>97</v>
      </c>
      <c r="BD6" s="210" t="s">
        <v>97</v>
      </c>
    </row>
    <row r="7" spans="1:56" ht="42" x14ac:dyDescent="0.25">
      <c r="A7" s="211" t="s">
        <v>138</v>
      </c>
      <c r="B7" s="212" t="s">
        <v>817</v>
      </c>
      <c r="C7" s="213">
        <v>11746.4</v>
      </c>
      <c r="D7" s="213">
        <v>104.5</v>
      </c>
      <c r="E7" s="213">
        <v>1233</v>
      </c>
      <c r="F7" s="213">
        <v>1588.9</v>
      </c>
      <c r="G7" s="213">
        <v>36.799999999999997</v>
      </c>
      <c r="H7" s="213">
        <v>27086.6</v>
      </c>
      <c r="I7" s="213">
        <v>3398.7</v>
      </c>
      <c r="J7" s="213">
        <v>11046</v>
      </c>
      <c r="K7" s="213">
        <v>10665</v>
      </c>
      <c r="L7" s="213">
        <v>7421.6</v>
      </c>
      <c r="M7" s="213">
        <v>16870</v>
      </c>
      <c r="N7" s="213">
        <v>5352.8</v>
      </c>
      <c r="O7" s="213">
        <v>8228.7999999999993</v>
      </c>
      <c r="P7" s="213">
        <v>8168</v>
      </c>
      <c r="Q7" s="213">
        <v>21937.9</v>
      </c>
      <c r="R7" s="213">
        <v>20120.2</v>
      </c>
      <c r="S7" s="213">
        <v>11150.6</v>
      </c>
      <c r="T7" s="213">
        <v>15720.1</v>
      </c>
      <c r="U7" s="213">
        <v>30148.6</v>
      </c>
      <c r="V7" s="213">
        <v>21517.8</v>
      </c>
      <c r="W7" s="213">
        <v>4415.3999999999996</v>
      </c>
      <c r="X7" s="213">
        <v>15886.1</v>
      </c>
      <c r="Y7" s="213">
        <v>39183.300000000003</v>
      </c>
      <c r="Z7" s="213">
        <v>9917.9</v>
      </c>
      <c r="AA7" s="213">
        <v>69233.3</v>
      </c>
      <c r="AB7" s="213">
        <v>84174.6</v>
      </c>
      <c r="AC7" s="213">
        <v>21631.3</v>
      </c>
      <c r="AD7" s="213">
        <v>915.5</v>
      </c>
      <c r="AE7" s="213">
        <v>3848.4</v>
      </c>
      <c r="AF7" s="213">
        <v>15075.5</v>
      </c>
      <c r="AG7" s="213">
        <v>3661.3</v>
      </c>
      <c r="AH7" s="213">
        <v>34429.300000000003</v>
      </c>
      <c r="AI7" s="213">
        <v>7020.3</v>
      </c>
      <c r="AJ7" s="213">
        <v>7305.3</v>
      </c>
      <c r="AK7" s="213">
        <v>16243.1</v>
      </c>
      <c r="AL7" s="213">
        <v>32229</v>
      </c>
      <c r="AM7" s="213">
        <v>60109.7</v>
      </c>
      <c r="AN7" s="213">
        <v>42549.4</v>
      </c>
      <c r="AO7" s="213">
        <v>27671.3</v>
      </c>
      <c r="AP7" s="213">
        <v>30552.2</v>
      </c>
      <c r="AQ7" s="213">
        <v>26269.3</v>
      </c>
      <c r="AR7" s="213">
        <v>42293.8</v>
      </c>
      <c r="AS7" s="213">
        <v>7786.9</v>
      </c>
      <c r="AT7" s="213">
        <v>9523.6</v>
      </c>
      <c r="AU7" s="213">
        <v>204.9</v>
      </c>
      <c r="AV7" s="213">
        <v>0</v>
      </c>
      <c r="AW7" s="213">
        <v>0</v>
      </c>
      <c r="AX7" s="213">
        <v>0</v>
      </c>
      <c r="AY7" s="213">
        <v>0</v>
      </c>
      <c r="AZ7" s="213">
        <v>0</v>
      </c>
      <c r="BA7" s="213">
        <v>0</v>
      </c>
      <c r="BB7" s="213">
        <v>0</v>
      </c>
      <c r="BC7" s="213">
        <v>0</v>
      </c>
      <c r="BD7" s="213">
        <v>0</v>
      </c>
    </row>
    <row r="8" spans="1:56" ht="21" x14ac:dyDescent="0.25">
      <c r="A8" s="214"/>
      <c r="B8" s="212" t="s">
        <v>818</v>
      </c>
      <c r="C8" s="215">
        <v>11287.9</v>
      </c>
      <c r="D8" s="215">
        <v>177.5</v>
      </c>
      <c r="E8" s="215">
        <v>0</v>
      </c>
      <c r="F8" s="215">
        <v>1001.1</v>
      </c>
      <c r="G8" s="215">
        <v>11.6</v>
      </c>
      <c r="H8" s="215">
        <v>50826.1</v>
      </c>
      <c r="I8" s="215">
        <v>5571.7</v>
      </c>
      <c r="J8" s="215">
        <v>4300.8</v>
      </c>
      <c r="K8" s="215">
        <v>8121.2</v>
      </c>
      <c r="L8" s="215">
        <v>31740.5</v>
      </c>
      <c r="M8" s="215">
        <v>39021.4</v>
      </c>
      <c r="N8" s="215">
        <v>32440.9</v>
      </c>
      <c r="O8" s="215">
        <v>9838.4</v>
      </c>
      <c r="P8" s="215">
        <v>9190</v>
      </c>
      <c r="Q8" s="215">
        <v>27009.3</v>
      </c>
      <c r="R8" s="215">
        <v>16104.6</v>
      </c>
      <c r="S8" s="215">
        <v>4926.7</v>
      </c>
      <c r="T8" s="215">
        <v>4078</v>
      </c>
      <c r="U8" s="215">
        <v>13236.6</v>
      </c>
      <c r="V8" s="215">
        <v>15948.6</v>
      </c>
      <c r="W8" s="215">
        <v>2718.4</v>
      </c>
      <c r="X8" s="215">
        <v>11454.3</v>
      </c>
      <c r="Y8" s="215">
        <v>15510.9</v>
      </c>
      <c r="Z8" s="215">
        <v>13872</v>
      </c>
      <c r="AA8" s="215">
        <v>91262.8</v>
      </c>
      <c r="AB8" s="215">
        <v>112604.3</v>
      </c>
      <c r="AC8" s="215">
        <v>25333.9</v>
      </c>
      <c r="AD8" s="215">
        <v>3370.4</v>
      </c>
      <c r="AE8" s="215">
        <v>4468.6000000000004</v>
      </c>
      <c r="AF8" s="215">
        <v>33531.199999999997</v>
      </c>
      <c r="AG8" s="215">
        <v>5397.8</v>
      </c>
      <c r="AH8" s="215">
        <v>21851</v>
      </c>
      <c r="AI8" s="215">
        <v>9026.7999999999993</v>
      </c>
      <c r="AJ8" s="215">
        <v>13421.1</v>
      </c>
      <c r="AK8" s="215">
        <v>22808.7</v>
      </c>
      <c r="AL8" s="215">
        <v>62340.6</v>
      </c>
      <c r="AM8" s="215">
        <v>60492.3</v>
      </c>
      <c r="AN8" s="215">
        <v>102514.3</v>
      </c>
      <c r="AO8" s="215">
        <v>47137.9</v>
      </c>
      <c r="AP8" s="215">
        <v>49356.4</v>
      </c>
      <c r="AQ8" s="215">
        <v>38867.800000000003</v>
      </c>
      <c r="AR8" s="215">
        <v>60487.7</v>
      </c>
      <c r="AS8" s="215">
        <v>8242.9</v>
      </c>
      <c r="AT8" s="215">
        <v>12868.7</v>
      </c>
      <c r="AU8" s="215">
        <v>571.5</v>
      </c>
      <c r="AV8" s="215">
        <v>0</v>
      </c>
      <c r="AW8" s="215">
        <v>0</v>
      </c>
      <c r="AX8" s="215">
        <v>0</v>
      </c>
      <c r="AY8" s="215">
        <v>0</v>
      </c>
      <c r="AZ8" s="215">
        <v>0</v>
      </c>
      <c r="BA8" s="215">
        <v>0</v>
      </c>
      <c r="BB8" s="215">
        <v>0</v>
      </c>
      <c r="BC8" s="215">
        <v>0</v>
      </c>
      <c r="BD8" s="215">
        <v>0</v>
      </c>
    </row>
    <row r="9" spans="1:56" ht="21" x14ac:dyDescent="0.25">
      <c r="A9" s="214"/>
      <c r="B9" s="212" t="s">
        <v>819</v>
      </c>
      <c r="C9" s="213">
        <v>12041</v>
      </c>
      <c r="D9" s="213">
        <v>77.3</v>
      </c>
      <c r="E9" s="213">
        <v>2066.1</v>
      </c>
      <c r="F9" s="213">
        <v>937.9</v>
      </c>
      <c r="G9" s="213">
        <v>171.2</v>
      </c>
      <c r="H9" s="213">
        <v>16996.900000000001</v>
      </c>
      <c r="I9" s="213">
        <v>3715.1</v>
      </c>
      <c r="J9" s="213">
        <v>4642.6000000000004</v>
      </c>
      <c r="K9" s="213">
        <v>5612.2</v>
      </c>
      <c r="L9" s="213">
        <v>4245.6000000000004</v>
      </c>
      <c r="M9" s="213">
        <v>7170</v>
      </c>
      <c r="N9" s="213">
        <v>2151.3000000000002</v>
      </c>
      <c r="O9" s="213">
        <v>13697.6</v>
      </c>
      <c r="P9" s="213">
        <v>6961.5</v>
      </c>
      <c r="Q9" s="213">
        <v>9731.5</v>
      </c>
      <c r="R9" s="213">
        <v>18797.400000000001</v>
      </c>
      <c r="S9" s="213">
        <v>17247.599999999999</v>
      </c>
      <c r="T9" s="213">
        <v>14528.9</v>
      </c>
      <c r="U9" s="213">
        <v>17220.599999999999</v>
      </c>
      <c r="V9" s="213">
        <v>59231.9</v>
      </c>
      <c r="W9" s="213">
        <v>3229.3</v>
      </c>
      <c r="X9" s="213">
        <v>10651</v>
      </c>
      <c r="Y9" s="213">
        <v>17589.900000000001</v>
      </c>
      <c r="Z9" s="213">
        <v>6130.7</v>
      </c>
      <c r="AA9" s="213">
        <v>40184.9</v>
      </c>
      <c r="AB9" s="213">
        <v>52427.1</v>
      </c>
      <c r="AC9" s="213">
        <v>16039.1</v>
      </c>
      <c r="AD9" s="213">
        <v>74.3</v>
      </c>
      <c r="AE9" s="213">
        <v>2385.1</v>
      </c>
      <c r="AF9" s="213">
        <v>13067.9</v>
      </c>
      <c r="AG9" s="213">
        <v>1584.2</v>
      </c>
      <c r="AH9" s="213">
        <v>10203.799999999999</v>
      </c>
      <c r="AI9" s="213">
        <v>5135.8</v>
      </c>
      <c r="AJ9" s="213">
        <v>6018</v>
      </c>
      <c r="AK9" s="213">
        <v>11128.6</v>
      </c>
      <c r="AL9" s="213">
        <v>16282.2</v>
      </c>
      <c r="AM9" s="213">
        <v>36048.800000000003</v>
      </c>
      <c r="AN9" s="213">
        <v>27609.3</v>
      </c>
      <c r="AO9" s="213">
        <v>12387</v>
      </c>
      <c r="AP9" s="213">
        <v>20334.900000000001</v>
      </c>
      <c r="AQ9" s="213">
        <v>12453.9</v>
      </c>
      <c r="AR9" s="213">
        <v>15942.3</v>
      </c>
      <c r="AS9" s="213">
        <v>5020.7</v>
      </c>
      <c r="AT9" s="213">
        <v>4287.5</v>
      </c>
      <c r="AU9" s="213">
        <v>247</v>
      </c>
      <c r="AV9" s="213">
        <v>0</v>
      </c>
      <c r="AW9" s="213">
        <v>0</v>
      </c>
      <c r="AX9" s="213">
        <v>0</v>
      </c>
      <c r="AY9" s="213">
        <v>0</v>
      </c>
      <c r="AZ9" s="213">
        <v>0</v>
      </c>
      <c r="BA9" s="213">
        <v>0</v>
      </c>
      <c r="BB9" s="213">
        <v>0</v>
      </c>
      <c r="BC9" s="213">
        <v>0</v>
      </c>
      <c r="BD9" s="213">
        <v>0</v>
      </c>
    </row>
    <row r="10" spans="1:56" ht="21" x14ac:dyDescent="0.25">
      <c r="A10" s="214"/>
      <c r="B10" s="212" t="s">
        <v>820</v>
      </c>
      <c r="C10" s="215">
        <v>11684.5</v>
      </c>
      <c r="D10" s="215">
        <v>865.4</v>
      </c>
      <c r="E10" s="215">
        <v>3712.7</v>
      </c>
      <c r="F10" s="215">
        <v>334.7</v>
      </c>
      <c r="G10" s="215">
        <v>676</v>
      </c>
      <c r="H10" s="215">
        <v>23560.1</v>
      </c>
      <c r="I10" s="215">
        <v>1807.7</v>
      </c>
      <c r="J10" s="215">
        <v>1794.2</v>
      </c>
      <c r="K10" s="215">
        <v>2619.1999999999998</v>
      </c>
      <c r="L10" s="215">
        <v>4560</v>
      </c>
      <c r="M10" s="215">
        <v>7378.4</v>
      </c>
      <c r="N10" s="215">
        <v>16378.1</v>
      </c>
      <c r="O10" s="215">
        <v>3363.5</v>
      </c>
      <c r="P10" s="215">
        <v>3775.3</v>
      </c>
      <c r="Q10" s="215">
        <v>1738.2</v>
      </c>
      <c r="R10" s="215">
        <v>6945.9</v>
      </c>
      <c r="S10" s="215">
        <v>6081.1</v>
      </c>
      <c r="T10" s="215">
        <v>3017.2</v>
      </c>
      <c r="U10" s="215">
        <v>22854.3</v>
      </c>
      <c r="V10" s="215">
        <v>1173.7</v>
      </c>
      <c r="W10" s="215">
        <v>727.6</v>
      </c>
      <c r="X10" s="215">
        <v>10393.4</v>
      </c>
      <c r="Y10" s="215">
        <v>7417.5</v>
      </c>
      <c r="Z10" s="215">
        <v>6377.8</v>
      </c>
      <c r="AA10" s="215">
        <v>49750.400000000001</v>
      </c>
      <c r="AB10" s="215">
        <v>71386.3</v>
      </c>
      <c r="AC10" s="215">
        <v>13614.6</v>
      </c>
      <c r="AD10" s="215">
        <v>33917.699999999997</v>
      </c>
      <c r="AE10" s="215">
        <v>3363.7</v>
      </c>
      <c r="AF10" s="215">
        <v>8550.2999999999993</v>
      </c>
      <c r="AG10" s="215">
        <v>2260.8000000000002</v>
      </c>
      <c r="AH10" s="215">
        <v>11659.1</v>
      </c>
      <c r="AI10" s="215">
        <v>8259.4</v>
      </c>
      <c r="AJ10" s="215">
        <v>5975</v>
      </c>
      <c r="AK10" s="215">
        <v>13841.9</v>
      </c>
      <c r="AL10" s="215">
        <v>28341.599999999999</v>
      </c>
      <c r="AM10" s="215">
        <v>45824.1</v>
      </c>
      <c r="AN10" s="215">
        <v>35982.9</v>
      </c>
      <c r="AO10" s="215">
        <v>20681.400000000001</v>
      </c>
      <c r="AP10" s="215">
        <v>23440.799999999999</v>
      </c>
      <c r="AQ10" s="215">
        <v>24666.9</v>
      </c>
      <c r="AR10" s="215">
        <v>44981.7</v>
      </c>
      <c r="AS10" s="215">
        <v>8047.3</v>
      </c>
      <c r="AT10" s="215">
        <v>7197.4</v>
      </c>
      <c r="AU10" s="215">
        <v>773.4</v>
      </c>
      <c r="AV10" s="215">
        <v>0</v>
      </c>
      <c r="AW10" s="215">
        <v>0</v>
      </c>
      <c r="AX10" s="215">
        <v>0</v>
      </c>
      <c r="AY10" s="215">
        <v>0</v>
      </c>
      <c r="AZ10" s="215">
        <v>0</v>
      </c>
      <c r="BA10" s="215">
        <v>0</v>
      </c>
      <c r="BB10" s="215">
        <v>0</v>
      </c>
      <c r="BC10" s="215">
        <v>0</v>
      </c>
      <c r="BD10" s="215">
        <v>0</v>
      </c>
    </row>
    <row r="11" spans="1:56" ht="21" x14ac:dyDescent="0.25">
      <c r="A11" s="214"/>
      <c r="B11" s="212" t="s">
        <v>821</v>
      </c>
      <c r="C11" s="213">
        <v>2268</v>
      </c>
      <c r="D11" s="213">
        <v>106.1</v>
      </c>
      <c r="E11" s="213">
        <v>387.6</v>
      </c>
      <c r="F11" s="213">
        <v>154.9</v>
      </c>
      <c r="G11" s="213">
        <v>3.1</v>
      </c>
      <c r="H11" s="213">
        <v>2016.8</v>
      </c>
      <c r="I11" s="213">
        <v>666.4</v>
      </c>
      <c r="J11" s="213">
        <v>2803.7</v>
      </c>
      <c r="K11" s="213">
        <v>601</v>
      </c>
      <c r="L11" s="213">
        <v>327</v>
      </c>
      <c r="M11" s="213">
        <v>552.79999999999995</v>
      </c>
      <c r="N11" s="213">
        <v>42.1</v>
      </c>
      <c r="O11" s="213">
        <v>537.1</v>
      </c>
      <c r="P11" s="213">
        <v>745.5</v>
      </c>
      <c r="Q11" s="213">
        <v>356.4</v>
      </c>
      <c r="R11" s="213">
        <v>1636.9</v>
      </c>
      <c r="S11" s="213">
        <v>1580.4</v>
      </c>
      <c r="T11" s="213">
        <v>894.4</v>
      </c>
      <c r="U11" s="213">
        <v>561.1</v>
      </c>
      <c r="V11" s="213">
        <v>536.4</v>
      </c>
      <c r="W11" s="213">
        <v>124.6</v>
      </c>
      <c r="X11" s="213">
        <v>1647</v>
      </c>
      <c r="Y11" s="213">
        <v>2084</v>
      </c>
      <c r="Z11" s="213">
        <v>426.7</v>
      </c>
      <c r="AA11" s="213">
        <v>5398.5</v>
      </c>
      <c r="AB11" s="213">
        <v>6004.8</v>
      </c>
      <c r="AC11" s="213">
        <v>2134.5</v>
      </c>
      <c r="AD11" s="213">
        <v>661.5</v>
      </c>
      <c r="AE11" s="213">
        <v>356</v>
      </c>
      <c r="AF11" s="213">
        <v>3052.9</v>
      </c>
      <c r="AG11" s="213">
        <v>202.4</v>
      </c>
      <c r="AH11" s="213">
        <v>1309.9000000000001</v>
      </c>
      <c r="AI11" s="213">
        <v>429.6</v>
      </c>
      <c r="AJ11" s="213">
        <v>798.2</v>
      </c>
      <c r="AK11" s="213">
        <v>1812.4</v>
      </c>
      <c r="AL11" s="213">
        <v>1716.1</v>
      </c>
      <c r="AM11" s="213">
        <v>4181.8</v>
      </c>
      <c r="AN11" s="213">
        <v>2811</v>
      </c>
      <c r="AO11" s="213">
        <v>1744</v>
      </c>
      <c r="AP11" s="213">
        <v>2666.3</v>
      </c>
      <c r="AQ11" s="213">
        <v>1795.6</v>
      </c>
      <c r="AR11" s="213">
        <v>1771.4</v>
      </c>
      <c r="AS11" s="213">
        <v>900.5</v>
      </c>
      <c r="AT11" s="213">
        <v>510.6</v>
      </c>
      <c r="AU11" s="213">
        <v>15.9</v>
      </c>
      <c r="AV11" s="213">
        <v>0</v>
      </c>
      <c r="AW11" s="213">
        <v>0</v>
      </c>
      <c r="AX11" s="213">
        <v>0</v>
      </c>
      <c r="AY11" s="213">
        <v>0</v>
      </c>
      <c r="AZ11" s="213">
        <v>0</v>
      </c>
      <c r="BA11" s="213">
        <v>0</v>
      </c>
      <c r="BB11" s="213">
        <v>0</v>
      </c>
      <c r="BC11" s="213">
        <v>0</v>
      </c>
      <c r="BD11" s="213">
        <v>0</v>
      </c>
    </row>
    <row r="12" spans="1:56" ht="21" x14ac:dyDescent="0.25">
      <c r="A12" s="214"/>
      <c r="B12" s="212" t="s">
        <v>822</v>
      </c>
      <c r="C12" s="215">
        <v>12294.9</v>
      </c>
      <c r="D12" s="215">
        <v>261</v>
      </c>
      <c r="E12" s="215">
        <v>539.9</v>
      </c>
      <c r="F12" s="215">
        <v>2315.1999999999998</v>
      </c>
      <c r="G12" s="215">
        <v>176.7</v>
      </c>
      <c r="H12" s="215">
        <v>13418</v>
      </c>
      <c r="I12" s="215">
        <v>1182.2</v>
      </c>
      <c r="J12" s="215">
        <v>7878.9</v>
      </c>
      <c r="K12" s="215">
        <v>19472.2</v>
      </c>
      <c r="L12" s="215">
        <v>11642.9</v>
      </c>
      <c r="M12" s="215">
        <v>10198.5</v>
      </c>
      <c r="N12" s="215">
        <v>2607.8000000000002</v>
      </c>
      <c r="O12" s="215">
        <v>3692</v>
      </c>
      <c r="P12" s="215">
        <v>3910.5</v>
      </c>
      <c r="Q12" s="215">
        <v>11523.6</v>
      </c>
      <c r="R12" s="215">
        <v>9323.2999999999993</v>
      </c>
      <c r="S12" s="215">
        <v>10796.1</v>
      </c>
      <c r="T12" s="215">
        <v>6283.3</v>
      </c>
      <c r="U12" s="215">
        <v>18853.3</v>
      </c>
      <c r="V12" s="215">
        <v>2557</v>
      </c>
      <c r="W12" s="215">
        <v>2340.9</v>
      </c>
      <c r="X12" s="215">
        <v>6331.7</v>
      </c>
      <c r="Y12" s="215">
        <v>11093.7</v>
      </c>
      <c r="Z12" s="215">
        <v>4860.1000000000004</v>
      </c>
      <c r="AA12" s="215">
        <v>45689.4</v>
      </c>
      <c r="AB12" s="215">
        <v>40404.1</v>
      </c>
      <c r="AC12" s="215">
        <v>12703.5</v>
      </c>
      <c r="AD12" s="215">
        <v>2871.2</v>
      </c>
      <c r="AE12" s="215">
        <v>3558.5</v>
      </c>
      <c r="AF12" s="215">
        <v>8751.7000000000007</v>
      </c>
      <c r="AG12" s="215">
        <v>1639.3</v>
      </c>
      <c r="AH12" s="215">
        <v>10360.299999999999</v>
      </c>
      <c r="AI12" s="215">
        <v>8972.5</v>
      </c>
      <c r="AJ12" s="215">
        <v>5058.5</v>
      </c>
      <c r="AK12" s="215">
        <v>14295.6</v>
      </c>
      <c r="AL12" s="215">
        <v>15823.9</v>
      </c>
      <c r="AM12" s="215">
        <v>41289.9</v>
      </c>
      <c r="AN12" s="215">
        <v>22272.5</v>
      </c>
      <c r="AO12" s="215">
        <v>15044.4</v>
      </c>
      <c r="AP12" s="215">
        <v>25814.5</v>
      </c>
      <c r="AQ12" s="215">
        <v>16844.3</v>
      </c>
      <c r="AR12" s="215">
        <v>36099.199999999997</v>
      </c>
      <c r="AS12" s="215">
        <v>6651.7</v>
      </c>
      <c r="AT12" s="215">
        <v>7502.1</v>
      </c>
      <c r="AU12" s="215">
        <v>416.9</v>
      </c>
      <c r="AV12" s="215">
        <v>0</v>
      </c>
      <c r="AW12" s="215">
        <v>0</v>
      </c>
      <c r="AX12" s="215">
        <v>0</v>
      </c>
      <c r="AY12" s="215">
        <v>0</v>
      </c>
      <c r="AZ12" s="215">
        <v>0</v>
      </c>
      <c r="BA12" s="215">
        <v>0</v>
      </c>
      <c r="BB12" s="215">
        <v>0</v>
      </c>
      <c r="BC12" s="215">
        <v>0</v>
      </c>
      <c r="BD12" s="215">
        <v>0</v>
      </c>
    </row>
    <row r="13" spans="1:56" ht="21" x14ac:dyDescent="0.25">
      <c r="A13" s="214"/>
      <c r="B13" s="212" t="s">
        <v>823</v>
      </c>
      <c r="C13" s="213">
        <v>103160.3</v>
      </c>
      <c r="D13" s="213">
        <v>3059.5</v>
      </c>
      <c r="E13" s="213">
        <v>257.39999999999998</v>
      </c>
      <c r="F13" s="213">
        <v>5179.8</v>
      </c>
      <c r="G13" s="213">
        <v>152.19999999999999</v>
      </c>
      <c r="H13" s="213">
        <v>182745.9</v>
      </c>
      <c r="I13" s="213">
        <v>18626.900000000001</v>
      </c>
      <c r="J13" s="213">
        <v>13352.8</v>
      </c>
      <c r="K13" s="213">
        <v>30518.6</v>
      </c>
      <c r="L13" s="213">
        <v>46024.9</v>
      </c>
      <c r="M13" s="213">
        <v>79362.600000000006</v>
      </c>
      <c r="N13" s="213">
        <v>31953.9</v>
      </c>
      <c r="O13" s="213">
        <v>35558.9</v>
      </c>
      <c r="P13" s="213">
        <v>28563.4</v>
      </c>
      <c r="Q13" s="213">
        <v>37889</v>
      </c>
      <c r="R13" s="213">
        <v>63951.7</v>
      </c>
      <c r="S13" s="213">
        <v>32190.5</v>
      </c>
      <c r="T13" s="213">
        <v>24108.400000000001</v>
      </c>
      <c r="U13" s="213">
        <v>44940.2</v>
      </c>
      <c r="V13" s="213">
        <v>76371.7</v>
      </c>
      <c r="W13" s="213">
        <v>91734.5</v>
      </c>
      <c r="X13" s="213">
        <v>83500</v>
      </c>
      <c r="Y13" s="213">
        <v>135583.29999999999</v>
      </c>
      <c r="Z13" s="213">
        <v>46541.3</v>
      </c>
      <c r="AA13" s="213">
        <v>358612.9</v>
      </c>
      <c r="AB13" s="213">
        <v>518761.2</v>
      </c>
      <c r="AC13" s="213">
        <v>113752.3</v>
      </c>
      <c r="AD13" s="213">
        <v>22184.9</v>
      </c>
      <c r="AE13" s="213">
        <v>24909.200000000001</v>
      </c>
      <c r="AF13" s="213">
        <v>79400</v>
      </c>
      <c r="AG13" s="213">
        <v>15379.5</v>
      </c>
      <c r="AH13" s="213">
        <v>138112.4</v>
      </c>
      <c r="AI13" s="213">
        <v>67393.3</v>
      </c>
      <c r="AJ13" s="213">
        <v>64829.2</v>
      </c>
      <c r="AK13" s="213">
        <v>121494.8</v>
      </c>
      <c r="AL13" s="213">
        <v>266146.5</v>
      </c>
      <c r="AM13" s="213">
        <v>384386.3</v>
      </c>
      <c r="AN13" s="213">
        <v>431229.1</v>
      </c>
      <c r="AO13" s="213">
        <v>246016.4</v>
      </c>
      <c r="AP13" s="213">
        <v>264244.3</v>
      </c>
      <c r="AQ13" s="213">
        <v>162941.29999999999</v>
      </c>
      <c r="AR13" s="213">
        <v>299839.59999999998</v>
      </c>
      <c r="AS13" s="213">
        <v>64798.400000000001</v>
      </c>
      <c r="AT13" s="213">
        <v>54328.6</v>
      </c>
      <c r="AU13" s="213">
        <v>3526.3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</row>
    <row r="14" spans="1:56" ht="21" x14ac:dyDescent="0.25">
      <c r="A14" s="214"/>
      <c r="B14" s="212" t="s">
        <v>824</v>
      </c>
      <c r="C14" s="215">
        <v>64283.4</v>
      </c>
      <c r="D14" s="215">
        <v>558.1</v>
      </c>
      <c r="E14" s="215">
        <v>8559.5</v>
      </c>
      <c r="F14" s="215">
        <v>4014.3</v>
      </c>
      <c r="G14" s="215">
        <v>181.9</v>
      </c>
      <c r="H14" s="215">
        <v>224257.5</v>
      </c>
      <c r="I14" s="215">
        <v>28008.799999999999</v>
      </c>
      <c r="J14" s="215">
        <v>28300</v>
      </c>
      <c r="K14" s="215">
        <v>67292.5</v>
      </c>
      <c r="L14" s="215">
        <v>67141.100000000006</v>
      </c>
      <c r="M14" s="215">
        <v>164372.20000000001</v>
      </c>
      <c r="N14" s="215">
        <v>65744</v>
      </c>
      <c r="O14" s="215">
        <v>99523.7</v>
      </c>
      <c r="P14" s="215">
        <v>58526.3</v>
      </c>
      <c r="Q14" s="215">
        <v>125138.2</v>
      </c>
      <c r="R14" s="215">
        <v>163565.6</v>
      </c>
      <c r="S14" s="215">
        <v>108740.6</v>
      </c>
      <c r="T14" s="215">
        <v>126482.1</v>
      </c>
      <c r="U14" s="215">
        <v>323575.5</v>
      </c>
      <c r="V14" s="215">
        <v>482309.7</v>
      </c>
      <c r="W14" s="215">
        <v>59291.3</v>
      </c>
      <c r="X14" s="215">
        <v>116642.4</v>
      </c>
      <c r="Y14" s="215">
        <v>175909.4</v>
      </c>
      <c r="Z14" s="215">
        <v>85481.2</v>
      </c>
      <c r="AA14" s="215">
        <v>394308.1</v>
      </c>
      <c r="AB14" s="215">
        <v>621753.80000000005</v>
      </c>
      <c r="AC14" s="215">
        <v>127606.8</v>
      </c>
      <c r="AD14" s="215">
        <v>37771.1</v>
      </c>
      <c r="AE14" s="215">
        <v>30987.5</v>
      </c>
      <c r="AF14" s="215">
        <v>169891.8</v>
      </c>
      <c r="AG14" s="215">
        <v>49717.4</v>
      </c>
      <c r="AH14" s="215">
        <v>115551.5</v>
      </c>
      <c r="AI14" s="215">
        <v>83997.5</v>
      </c>
      <c r="AJ14" s="215">
        <v>79295.399999999994</v>
      </c>
      <c r="AK14" s="215">
        <v>180181.6</v>
      </c>
      <c r="AL14" s="215">
        <v>304762.8</v>
      </c>
      <c r="AM14" s="215">
        <v>497130.7</v>
      </c>
      <c r="AN14" s="215">
        <v>414650.8</v>
      </c>
      <c r="AO14" s="215">
        <v>312181.59999999998</v>
      </c>
      <c r="AP14" s="215">
        <v>336910.8</v>
      </c>
      <c r="AQ14" s="215">
        <v>206347.2</v>
      </c>
      <c r="AR14" s="215">
        <v>400229.3</v>
      </c>
      <c r="AS14" s="215">
        <v>76613.3</v>
      </c>
      <c r="AT14" s="215">
        <v>111497.8</v>
      </c>
      <c r="AU14" s="215">
        <v>8818.5</v>
      </c>
      <c r="AV14" s="215">
        <v>0</v>
      </c>
      <c r="AW14" s="215">
        <v>0</v>
      </c>
      <c r="AX14" s="215">
        <v>0</v>
      </c>
      <c r="AY14" s="215">
        <v>0</v>
      </c>
      <c r="AZ14" s="215">
        <v>0</v>
      </c>
      <c r="BA14" s="215">
        <v>0</v>
      </c>
      <c r="BB14" s="215">
        <v>0</v>
      </c>
      <c r="BC14" s="215">
        <v>0</v>
      </c>
      <c r="BD14" s="215">
        <v>0</v>
      </c>
    </row>
    <row r="15" spans="1:56" ht="21" x14ac:dyDescent="0.25">
      <c r="A15" s="214"/>
      <c r="B15" s="212" t="s">
        <v>825</v>
      </c>
      <c r="C15" s="213">
        <v>13991.9</v>
      </c>
      <c r="D15" s="213">
        <v>1030.2</v>
      </c>
      <c r="E15" s="213">
        <v>177.5</v>
      </c>
      <c r="F15" s="213">
        <v>1240.8</v>
      </c>
      <c r="G15" s="213">
        <v>43.4</v>
      </c>
      <c r="H15" s="213">
        <v>17862</v>
      </c>
      <c r="I15" s="213">
        <v>1983.2</v>
      </c>
      <c r="J15" s="213">
        <v>418.2</v>
      </c>
      <c r="K15" s="213">
        <v>2245.8000000000002</v>
      </c>
      <c r="L15" s="213">
        <v>19097.400000000001</v>
      </c>
      <c r="M15" s="213">
        <v>2798.9</v>
      </c>
      <c r="N15" s="213">
        <v>2208.4</v>
      </c>
      <c r="O15" s="213">
        <v>2117.8000000000002</v>
      </c>
      <c r="P15" s="213">
        <v>2277.6</v>
      </c>
      <c r="Q15" s="213">
        <v>5509</v>
      </c>
      <c r="R15" s="213">
        <v>3250.2</v>
      </c>
      <c r="S15" s="213">
        <v>714.2</v>
      </c>
      <c r="T15" s="213">
        <v>1352.2</v>
      </c>
      <c r="U15" s="213">
        <v>1011.7</v>
      </c>
      <c r="V15" s="213">
        <v>134.80000000000001</v>
      </c>
      <c r="W15" s="213">
        <v>595.29999999999995</v>
      </c>
      <c r="X15" s="213">
        <v>1719.2</v>
      </c>
      <c r="Y15" s="213">
        <v>12088.1</v>
      </c>
      <c r="Z15" s="213">
        <v>4063.1</v>
      </c>
      <c r="AA15" s="213">
        <v>8352.7999999999993</v>
      </c>
      <c r="AB15" s="213">
        <v>41764.6</v>
      </c>
      <c r="AC15" s="213">
        <v>6727.7</v>
      </c>
      <c r="AD15" s="213">
        <v>18017</v>
      </c>
      <c r="AE15" s="213">
        <v>2889.4</v>
      </c>
      <c r="AF15" s="213">
        <v>6288.4</v>
      </c>
      <c r="AG15" s="213">
        <v>1080.5</v>
      </c>
      <c r="AH15" s="213">
        <v>25372.1</v>
      </c>
      <c r="AI15" s="213">
        <v>2273.4</v>
      </c>
      <c r="AJ15" s="213">
        <v>7292.8</v>
      </c>
      <c r="AK15" s="213">
        <v>2689.9</v>
      </c>
      <c r="AL15" s="213">
        <v>13532.4</v>
      </c>
      <c r="AM15" s="213">
        <v>34686.300000000003</v>
      </c>
      <c r="AN15" s="213">
        <v>10639.3</v>
      </c>
      <c r="AO15" s="213">
        <v>7551.8</v>
      </c>
      <c r="AP15" s="213">
        <v>23939.8</v>
      </c>
      <c r="AQ15" s="213">
        <v>11661.9</v>
      </c>
      <c r="AR15" s="213">
        <v>11682.8</v>
      </c>
      <c r="AS15" s="213">
        <v>5120.2</v>
      </c>
      <c r="AT15" s="213">
        <v>5267.9</v>
      </c>
      <c r="AU15" s="213">
        <v>735.3</v>
      </c>
      <c r="AV15" s="213">
        <v>0</v>
      </c>
      <c r="AW15" s="213">
        <v>0</v>
      </c>
      <c r="AX15" s="213">
        <v>0</v>
      </c>
      <c r="AY15" s="213">
        <v>0</v>
      </c>
      <c r="AZ15" s="213">
        <v>0</v>
      </c>
      <c r="BA15" s="213">
        <v>0</v>
      </c>
      <c r="BB15" s="213">
        <v>0</v>
      </c>
      <c r="BC15" s="213">
        <v>0</v>
      </c>
      <c r="BD15" s="213">
        <v>0</v>
      </c>
    </row>
    <row r="16" spans="1:56" ht="21" x14ac:dyDescent="0.25">
      <c r="A16" s="214"/>
      <c r="B16" s="212" t="s">
        <v>826</v>
      </c>
      <c r="C16" s="215">
        <v>12436.9</v>
      </c>
      <c r="D16" s="215">
        <v>50.3</v>
      </c>
      <c r="E16" s="215">
        <v>140.1</v>
      </c>
      <c r="F16" s="215">
        <v>334.2</v>
      </c>
      <c r="G16" s="215">
        <v>256.5</v>
      </c>
      <c r="H16" s="215">
        <v>13117.6</v>
      </c>
      <c r="I16" s="215">
        <v>1781.3</v>
      </c>
      <c r="J16" s="215">
        <v>1264.3</v>
      </c>
      <c r="K16" s="215">
        <v>2911.1</v>
      </c>
      <c r="L16" s="215">
        <v>6554.8</v>
      </c>
      <c r="M16" s="215">
        <v>6352.7</v>
      </c>
      <c r="N16" s="215">
        <v>3771.7</v>
      </c>
      <c r="O16" s="215">
        <v>7096.7</v>
      </c>
      <c r="P16" s="215">
        <v>3143.1</v>
      </c>
      <c r="Q16" s="215">
        <v>4013.6</v>
      </c>
      <c r="R16" s="215">
        <v>6379.8</v>
      </c>
      <c r="S16" s="215">
        <v>13868.8</v>
      </c>
      <c r="T16" s="215">
        <v>5433.3</v>
      </c>
      <c r="U16" s="215">
        <v>7146.1</v>
      </c>
      <c r="V16" s="215">
        <v>31203.3</v>
      </c>
      <c r="W16" s="215">
        <v>974.3</v>
      </c>
      <c r="X16" s="215">
        <v>4156.2</v>
      </c>
      <c r="Y16" s="215">
        <v>5136.1000000000004</v>
      </c>
      <c r="Z16" s="215">
        <v>2679.9</v>
      </c>
      <c r="AA16" s="215">
        <v>18339.2</v>
      </c>
      <c r="AB16" s="215">
        <v>28822.2</v>
      </c>
      <c r="AC16" s="215">
        <v>9394.7000000000007</v>
      </c>
      <c r="AD16" s="215">
        <v>114.5</v>
      </c>
      <c r="AE16" s="215">
        <v>3203.7</v>
      </c>
      <c r="AF16" s="215">
        <v>4889.3999999999996</v>
      </c>
      <c r="AG16" s="215">
        <v>965.8</v>
      </c>
      <c r="AH16" s="215">
        <v>6431.4</v>
      </c>
      <c r="AI16" s="215">
        <v>3418.3</v>
      </c>
      <c r="AJ16" s="215">
        <v>3047.6</v>
      </c>
      <c r="AK16" s="215">
        <v>5285.2</v>
      </c>
      <c r="AL16" s="215">
        <v>8533.7999999999993</v>
      </c>
      <c r="AM16" s="215">
        <v>15433.9</v>
      </c>
      <c r="AN16" s="215">
        <v>13198.1</v>
      </c>
      <c r="AO16" s="215">
        <v>9123</v>
      </c>
      <c r="AP16" s="215">
        <v>15619.5</v>
      </c>
      <c r="AQ16" s="215">
        <v>7780.3</v>
      </c>
      <c r="AR16" s="215">
        <v>9944.2000000000007</v>
      </c>
      <c r="AS16" s="215">
        <v>4152.8</v>
      </c>
      <c r="AT16" s="215">
        <v>3329.7</v>
      </c>
      <c r="AU16" s="215">
        <v>45.6</v>
      </c>
      <c r="AV16" s="215">
        <v>0</v>
      </c>
      <c r="AW16" s="215">
        <v>0</v>
      </c>
      <c r="AX16" s="215">
        <v>0</v>
      </c>
      <c r="AY16" s="215">
        <v>0</v>
      </c>
      <c r="AZ16" s="215">
        <v>0</v>
      </c>
      <c r="BA16" s="215">
        <v>0</v>
      </c>
      <c r="BB16" s="215">
        <v>0</v>
      </c>
      <c r="BC16" s="215">
        <v>0</v>
      </c>
      <c r="BD16" s="215">
        <v>0</v>
      </c>
    </row>
    <row r="17" spans="1:56" ht="21" x14ac:dyDescent="0.25">
      <c r="A17" s="214"/>
      <c r="B17" s="212" t="s">
        <v>827</v>
      </c>
      <c r="C17" s="213">
        <v>10774.1</v>
      </c>
      <c r="D17" s="213">
        <v>510.1</v>
      </c>
      <c r="E17" s="213">
        <v>236.7</v>
      </c>
      <c r="F17" s="213">
        <v>1940.3</v>
      </c>
      <c r="G17" s="213">
        <v>45.3</v>
      </c>
      <c r="H17" s="213">
        <v>34355.5</v>
      </c>
      <c r="I17" s="213">
        <v>445.1</v>
      </c>
      <c r="J17" s="213">
        <v>1352.4</v>
      </c>
      <c r="K17" s="213">
        <v>1614.6</v>
      </c>
      <c r="L17" s="213">
        <v>16907.900000000001</v>
      </c>
      <c r="M17" s="213">
        <v>48430.6</v>
      </c>
      <c r="N17" s="213">
        <v>95729.600000000006</v>
      </c>
      <c r="O17" s="213">
        <v>2453.9</v>
      </c>
      <c r="P17" s="213">
        <v>3278.1</v>
      </c>
      <c r="Q17" s="213">
        <v>1404.9</v>
      </c>
      <c r="R17" s="213">
        <v>3559</v>
      </c>
      <c r="S17" s="213">
        <v>28293.3</v>
      </c>
      <c r="T17" s="213">
        <v>1632.6</v>
      </c>
      <c r="U17" s="213">
        <v>7201.1</v>
      </c>
      <c r="V17" s="213">
        <v>764.1</v>
      </c>
      <c r="W17" s="213">
        <v>3915.1</v>
      </c>
      <c r="X17" s="213">
        <v>32241.5</v>
      </c>
      <c r="Y17" s="213">
        <v>9605</v>
      </c>
      <c r="Z17" s="213">
        <v>3327.9</v>
      </c>
      <c r="AA17" s="213">
        <v>31193.5</v>
      </c>
      <c r="AB17" s="213">
        <v>52016.3</v>
      </c>
      <c r="AC17" s="213">
        <v>4259.3999999999996</v>
      </c>
      <c r="AD17" s="213">
        <v>717.3</v>
      </c>
      <c r="AE17" s="213">
        <v>5004</v>
      </c>
      <c r="AF17" s="213">
        <v>3572.7</v>
      </c>
      <c r="AG17" s="213">
        <v>1400.1</v>
      </c>
      <c r="AH17" s="213">
        <v>10523.5</v>
      </c>
      <c r="AI17" s="213">
        <v>41128.1</v>
      </c>
      <c r="AJ17" s="213">
        <v>5957.7</v>
      </c>
      <c r="AK17" s="213">
        <v>90285.4</v>
      </c>
      <c r="AL17" s="213">
        <v>60010.1</v>
      </c>
      <c r="AM17" s="213">
        <v>29333.8</v>
      </c>
      <c r="AN17" s="213">
        <v>28882.2</v>
      </c>
      <c r="AO17" s="213">
        <v>38632.300000000003</v>
      </c>
      <c r="AP17" s="213">
        <v>18901.099999999999</v>
      </c>
      <c r="AQ17" s="213">
        <v>11408.9</v>
      </c>
      <c r="AR17" s="213">
        <v>22491.8</v>
      </c>
      <c r="AS17" s="213">
        <v>5095.7</v>
      </c>
      <c r="AT17" s="213">
        <v>4660.7</v>
      </c>
      <c r="AU17" s="213">
        <v>110.6</v>
      </c>
      <c r="AV17" s="213">
        <v>0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</row>
    <row r="18" spans="1:56" ht="13.5" customHeight="1" x14ac:dyDescent="0.25">
      <c r="A18" s="214"/>
      <c r="B18" s="212" t="s">
        <v>828</v>
      </c>
      <c r="C18" s="215">
        <v>69916.600000000006</v>
      </c>
      <c r="D18" s="215">
        <v>2052.9</v>
      </c>
      <c r="E18" s="215">
        <v>9807.4</v>
      </c>
      <c r="F18" s="215">
        <v>1642.7</v>
      </c>
      <c r="G18" s="215">
        <v>263</v>
      </c>
      <c r="H18" s="215">
        <v>169457.3</v>
      </c>
      <c r="I18" s="215">
        <v>100880.3</v>
      </c>
      <c r="J18" s="215">
        <v>16738.8</v>
      </c>
      <c r="K18" s="215">
        <v>40095.5</v>
      </c>
      <c r="L18" s="215">
        <v>59491</v>
      </c>
      <c r="M18" s="215">
        <v>65032.800000000003</v>
      </c>
      <c r="N18" s="215">
        <v>33256.699999999997</v>
      </c>
      <c r="O18" s="215">
        <v>52547.3</v>
      </c>
      <c r="P18" s="215">
        <v>35149.4</v>
      </c>
      <c r="Q18" s="215">
        <v>73859.5</v>
      </c>
      <c r="R18" s="215">
        <v>107353.9</v>
      </c>
      <c r="S18" s="215">
        <v>26440</v>
      </c>
      <c r="T18" s="215">
        <v>48258.5</v>
      </c>
      <c r="U18" s="215">
        <v>154182.70000000001</v>
      </c>
      <c r="V18" s="215">
        <v>82650.899999999994</v>
      </c>
      <c r="W18" s="215">
        <v>34818.1</v>
      </c>
      <c r="X18" s="215">
        <v>77887.100000000006</v>
      </c>
      <c r="Y18" s="215">
        <v>104889.3</v>
      </c>
      <c r="Z18" s="215">
        <v>49032.3</v>
      </c>
      <c r="AA18" s="215">
        <v>228779.8</v>
      </c>
      <c r="AB18" s="215">
        <v>429204.4</v>
      </c>
      <c r="AC18" s="215">
        <v>114825.4</v>
      </c>
      <c r="AD18" s="215">
        <v>15020.1</v>
      </c>
      <c r="AE18" s="215">
        <v>11413.9</v>
      </c>
      <c r="AF18" s="215">
        <v>87501.3</v>
      </c>
      <c r="AG18" s="215">
        <v>8303.2999999999993</v>
      </c>
      <c r="AH18" s="215">
        <v>140040.9</v>
      </c>
      <c r="AI18" s="215">
        <v>28484.6</v>
      </c>
      <c r="AJ18" s="215">
        <v>45020.3</v>
      </c>
      <c r="AK18" s="215">
        <v>71873.100000000006</v>
      </c>
      <c r="AL18" s="215">
        <v>164371</v>
      </c>
      <c r="AM18" s="215">
        <v>289888.5</v>
      </c>
      <c r="AN18" s="215">
        <v>203032.8</v>
      </c>
      <c r="AO18" s="215">
        <v>132216.9</v>
      </c>
      <c r="AP18" s="215">
        <v>177837.6</v>
      </c>
      <c r="AQ18" s="215">
        <v>93166.6</v>
      </c>
      <c r="AR18" s="215">
        <v>193290</v>
      </c>
      <c r="AS18" s="215">
        <v>53137.8</v>
      </c>
      <c r="AT18" s="215">
        <v>54199.6</v>
      </c>
      <c r="AU18" s="215">
        <v>21382.5</v>
      </c>
      <c r="AV18" s="215">
        <v>0</v>
      </c>
      <c r="AW18" s="215">
        <v>0</v>
      </c>
      <c r="AX18" s="215">
        <v>0</v>
      </c>
      <c r="AY18" s="215">
        <v>0</v>
      </c>
      <c r="AZ18" s="215">
        <v>0</v>
      </c>
      <c r="BA18" s="215">
        <v>0</v>
      </c>
      <c r="BB18" s="215">
        <v>0</v>
      </c>
      <c r="BC18" s="215">
        <v>0</v>
      </c>
      <c r="BD18" s="215">
        <v>0</v>
      </c>
    </row>
    <row r="19" spans="1:56" ht="21" x14ac:dyDescent="0.25">
      <c r="A19" s="214"/>
      <c r="B19" s="212" t="s">
        <v>829</v>
      </c>
      <c r="C19" s="213">
        <v>3296.6</v>
      </c>
      <c r="D19" s="213">
        <v>67.2</v>
      </c>
      <c r="E19" s="213">
        <v>3.2</v>
      </c>
      <c r="F19" s="213">
        <v>330</v>
      </c>
      <c r="G19" s="213">
        <v>1.4</v>
      </c>
      <c r="H19" s="213">
        <v>2504.9</v>
      </c>
      <c r="I19" s="213">
        <v>381</v>
      </c>
      <c r="J19" s="213">
        <v>3091.4</v>
      </c>
      <c r="K19" s="213">
        <v>416.5</v>
      </c>
      <c r="L19" s="213">
        <v>2.9</v>
      </c>
      <c r="M19" s="213">
        <v>402.4</v>
      </c>
      <c r="N19" s="213">
        <v>231.9</v>
      </c>
      <c r="O19" s="213">
        <v>295.39999999999998</v>
      </c>
      <c r="P19" s="213">
        <v>678.8</v>
      </c>
      <c r="Q19" s="213">
        <v>82.9</v>
      </c>
      <c r="R19" s="213">
        <v>851.1</v>
      </c>
      <c r="S19" s="213">
        <v>405.4</v>
      </c>
      <c r="T19" s="213">
        <v>342</v>
      </c>
      <c r="U19" s="213">
        <v>280.60000000000002</v>
      </c>
      <c r="V19" s="213">
        <v>313.2</v>
      </c>
      <c r="W19" s="213">
        <v>105.5</v>
      </c>
      <c r="X19" s="213">
        <v>727.2</v>
      </c>
      <c r="Y19" s="213">
        <v>2307.1</v>
      </c>
      <c r="Z19" s="213">
        <v>530.70000000000005</v>
      </c>
      <c r="AA19" s="213">
        <v>7033</v>
      </c>
      <c r="AB19" s="213">
        <v>7380.2</v>
      </c>
      <c r="AC19" s="213">
        <v>3037.4</v>
      </c>
      <c r="AD19" s="213">
        <v>126.8</v>
      </c>
      <c r="AE19" s="213">
        <v>813.2</v>
      </c>
      <c r="AF19" s="213">
        <v>3841.8</v>
      </c>
      <c r="AG19" s="213">
        <v>222.3</v>
      </c>
      <c r="AH19" s="213">
        <v>1247.0999999999999</v>
      </c>
      <c r="AI19" s="213">
        <v>341.4</v>
      </c>
      <c r="AJ19" s="213">
        <v>1094.2</v>
      </c>
      <c r="AK19" s="213">
        <v>1522.7</v>
      </c>
      <c r="AL19" s="213">
        <v>1967.2</v>
      </c>
      <c r="AM19" s="213">
        <v>4898.2</v>
      </c>
      <c r="AN19" s="213">
        <v>2267</v>
      </c>
      <c r="AO19" s="213">
        <v>1868.2</v>
      </c>
      <c r="AP19" s="213">
        <v>3112.1</v>
      </c>
      <c r="AQ19" s="213">
        <v>1876.6</v>
      </c>
      <c r="AR19" s="213">
        <v>1656.9</v>
      </c>
      <c r="AS19" s="213">
        <v>1008.9</v>
      </c>
      <c r="AT19" s="213">
        <v>491.3</v>
      </c>
      <c r="AU19" s="213">
        <v>53.8</v>
      </c>
      <c r="AV19" s="213">
        <v>0</v>
      </c>
      <c r="AW19" s="213">
        <v>0</v>
      </c>
      <c r="AX19" s="213">
        <v>0</v>
      </c>
      <c r="AY19" s="213">
        <v>0</v>
      </c>
      <c r="AZ19" s="213">
        <v>0</v>
      </c>
      <c r="BA19" s="213">
        <v>0</v>
      </c>
      <c r="BB19" s="213">
        <v>0</v>
      </c>
      <c r="BC19" s="213">
        <v>0</v>
      </c>
      <c r="BD19" s="213">
        <v>0</v>
      </c>
    </row>
    <row r="20" spans="1:56" ht="21" x14ac:dyDescent="0.25">
      <c r="A20" s="214"/>
      <c r="B20" s="212" t="s">
        <v>830</v>
      </c>
      <c r="C20" s="215">
        <v>3896.6</v>
      </c>
      <c r="D20" s="215">
        <v>102.7</v>
      </c>
      <c r="E20" s="215">
        <v>154.30000000000001</v>
      </c>
      <c r="F20" s="215">
        <v>104.2</v>
      </c>
      <c r="G20" s="215">
        <v>36.5</v>
      </c>
      <c r="H20" s="215">
        <v>5114</v>
      </c>
      <c r="I20" s="215">
        <v>1264.5</v>
      </c>
      <c r="J20" s="215">
        <v>1580.2</v>
      </c>
      <c r="K20" s="215">
        <v>983.3</v>
      </c>
      <c r="L20" s="215">
        <v>5556.7</v>
      </c>
      <c r="M20" s="215">
        <v>2613.6</v>
      </c>
      <c r="N20" s="215">
        <v>162.9</v>
      </c>
      <c r="O20" s="215">
        <v>1361.1</v>
      </c>
      <c r="P20" s="215">
        <v>742.9</v>
      </c>
      <c r="Q20" s="215">
        <v>89.7</v>
      </c>
      <c r="R20" s="215">
        <v>1316.3</v>
      </c>
      <c r="S20" s="215">
        <v>495.4</v>
      </c>
      <c r="T20" s="215">
        <v>473.1</v>
      </c>
      <c r="U20" s="215">
        <v>632.9</v>
      </c>
      <c r="V20" s="215">
        <v>549.5</v>
      </c>
      <c r="W20" s="215">
        <v>280.3</v>
      </c>
      <c r="X20" s="215">
        <v>3497.6</v>
      </c>
      <c r="Y20" s="215">
        <v>2310.9</v>
      </c>
      <c r="Z20" s="215">
        <v>910.6</v>
      </c>
      <c r="AA20" s="215">
        <v>6302.7</v>
      </c>
      <c r="AB20" s="215">
        <v>11775.4</v>
      </c>
      <c r="AC20" s="215">
        <v>8084</v>
      </c>
      <c r="AD20" s="215">
        <v>186.3</v>
      </c>
      <c r="AE20" s="215">
        <v>580.70000000000005</v>
      </c>
      <c r="AF20" s="215">
        <v>2970.2</v>
      </c>
      <c r="AG20" s="215">
        <v>208.3</v>
      </c>
      <c r="AH20" s="215">
        <v>1420.5</v>
      </c>
      <c r="AI20" s="215">
        <v>790</v>
      </c>
      <c r="AJ20" s="215">
        <v>931.8</v>
      </c>
      <c r="AK20" s="215">
        <v>1658.4</v>
      </c>
      <c r="AL20" s="215">
        <v>1806.6</v>
      </c>
      <c r="AM20" s="215">
        <v>4409.3999999999996</v>
      </c>
      <c r="AN20" s="215">
        <v>3236.5</v>
      </c>
      <c r="AO20" s="215">
        <v>2825.3</v>
      </c>
      <c r="AP20" s="215">
        <v>3865.3</v>
      </c>
      <c r="AQ20" s="215">
        <v>2564.4</v>
      </c>
      <c r="AR20" s="215">
        <v>2801.9</v>
      </c>
      <c r="AS20" s="215">
        <v>923.9</v>
      </c>
      <c r="AT20" s="215">
        <v>704.8</v>
      </c>
      <c r="AU20" s="215">
        <v>45.9</v>
      </c>
      <c r="AV20" s="215">
        <v>0</v>
      </c>
      <c r="AW20" s="215">
        <v>0</v>
      </c>
      <c r="AX20" s="215">
        <v>0</v>
      </c>
      <c r="AY20" s="215">
        <v>0</v>
      </c>
      <c r="AZ20" s="215">
        <v>0</v>
      </c>
      <c r="BA20" s="215">
        <v>0</v>
      </c>
      <c r="BB20" s="215">
        <v>0</v>
      </c>
      <c r="BC20" s="215">
        <v>0</v>
      </c>
      <c r="BD20" s="215">
        <v>0</v>
      </c>
    </row>
    <row r="21" spans="1:56" ht="31.5" x14ac:dyDescent="0.25">
      <c r="A21" s="214"/>
      <c r="B21" s="212" t="s">
        <v>831</v>
      </c>
      <c r="C21" s="213">
        <v>539.5</v>
      </c>
      <c r="D21" s="213">
        <v>0</v>
      </c>
      <c r="E21" s="213">
        <v>0</v>
      </c>
      <c r="F21" s="213">
        <v>77.599999999999994</v>
      </c>
      <c r="G21" s="213">
        <v>24.1</v>
      </c>
      <c r="H21" s="213">
        <v>1171</v>
      </c>
      <c r="I21" s="213">
        <v>1055.4000000000001</v>
      </c>
      <c r="J21" s="213">
        <v>218.4</v>
      </c>
      <c r="K21" s="213">
        <v>490.2</v>
      </c>
      <c r="L21" s="213">
        <v>0</v>
      </c>
      <c r="M21" s="213">
        <v>564</v>
      </c>
      <c r="N21" s="213">
        <v>157.9</v>
      </c>
      <c r="O21" s="213">
        <v>7445.4</v>
      </c>
      <c r="P21" s="213">
        <v>1118.8</v>
      </c>
      <c r="Q21" s="213">
        <v>5830.8</v>
      </c>
      <c r="R21" s="213">
        <v>916</v>
      </c>
      <c r="S21" s="213">
        <v>170.4</v>
      </c>
      <c r="T21" s="213">
        <v>168.9</v>
      </c>
      <c r="U21" s="213">
        <v>1683.9</v>
      </c>
      <c r="V21" s="213">
        <v>197.1</v>
      </c>
      <c r="W21" s="213">
        <v>8.3000000000000007</v>
      </c>
      <c r="X21" s="213">
        <v>262.2</v>
      </c>
      <c r="Y21" s="213">
        <v>1697.8</v>
      </c>
      <c r="Z21" s="213">
        <v>613.9</v>
      </c>
      <c r="AA21" s="213">
        <v>9768.5</v>
      </c>
      <c r="AB21" s="213">
        <v>16004.3</v>
      </c>
      <c r="AC21" s="213">
        <v>2508.6</v>
      </c>
      <c r="AD21" s="213">
        <v>339.1</v>
      </c>
      <c r="AE21" s="213">
        <v>2971.5</v>
      </c>
      <c r="AF21" s="213">
        <v>662.9</v>
      </c>
      <c r="AG21" s="213">
        <v>424.7</v>
      </c>
      <c r="AH21" s="213">
        <v>2146.1</v>
      </c>
      <c r="AI21" s="213">
        <v>2231.3000000000002</v>
      </c>
      <c r="AJ21" s="213">
        <v>5198.3999999999996</v>
      </c>
      <c r="AK21" s="213">
        <v>23178.7</v>
      </c>
      <c r="AL21" s="213">
        <v>122483.6</v>
      </c>
      <c r="AM21" s="213">
        <v>7081.5</v>
      </c>
      <c r="AN21" s="213">
        <v>11781.7</v>
      </c>
      <c r="AO21" s="213">
        <v>10904.6</v>
      </c>
      <c r="AP21" s="213">
        <v>5176.1000000000004</v>
      </c>
      <c r="AQ21" s="213">
        <v>3146.5</v>
      </c>
      <c r="AR21" s="213">
        <v>5261.4</v>
      </c>
      <c r="AS21" s="213">
        <v>838.5</v>
      </c>
      <c r="AT21" s="213">
        <v>812.5</v>
      </c>
      <c r="AU21" s="213">
        <v>175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</row>
    <row r="22" spans="1:56" ht="31.5" x14ac:dyDescent="0.25">
      <c r="A22" s="214"/>
      <c r="B22" s="212" t="s">
        <v>832</v>
      </c>
      <c r="C22" s="215">
        <v>36742.6</v>
      </c>
      <c r="D22" s="215">
        <v>679.4</v>
      </c>
      <c r="E22" s="215">
        <v>9161</v>
      </c>
      <c r="F22" s="215">
        <v>1322.6</v>
      </c>
      <c r="G22" s="215">
        <v>2646.1</v>
      </c>
      <c r="H22" s="215">
        <v>84603.9</v>
      </c>
      <c r="I22" s="215">
        <v>4358.8</v>
      </c>
      <c r="J22" s="215">
        <v>3943.2</v>
      </c>
      <c r="K22" s="215">
        <v>13180.2</v>
      </c>
      <c r="L22" s="215">
        <v>34851.5</v>
      </c>
      <c r="M22" s="215">
        <v>61779.3</v>
      </c>
      <c r="N22" s="215">
        <v>6772.8</v>
      </c>
      <c r="O22" s="215">
        <v>10969.3</v>
      </c>
      <c r="P22" s="215">
        <v>7398.5</v>
      </c>
      <c r="Q22" s="215">
        <v>10847.9</v>
      </c>
      <c r="R22" s="215">
        <v>25159.3</v>
      </c>
      <c r="S22" s="215">
        <v>39079.599999999999</v>
      </c>
      <c r="T22" s="215">
        <v>8855.2999999999993</v>
      </c>
      <c r="U22" s="215">
        <v>38839.1</v>
      </c>
      <c r="V22" s="215">
        <v>19810.599999999999</v>
      </c>
      <c r="W22" s="215">
        <v>8714.1</v>
      </c>
      <c r="X22" s="215">
        <v>23945.3</v>
      </c>
      <c r="Y22" s="215">
        <v>20812.2</v>
      </c>
      <c r="Z22" s="215">
        <v>13306.3</v>
      </c>
      <c r="AA22" s="215">
        <v>126580.8</v>
      </c>
      <c r="AB22" s="215">
        <v>201678.1</v>
      </c>
      <c r="AC22" s="215">
        <v>36252.300000000003</v>
      </c>
      <c r="AD22" s="215">
        <v>10823.4</v>
      </c>
      <c r="AE22" s="215">
        <v>14523.8</v>
      </c>
      <c r="AF22" s="215">
        <v>29083.8</v>
      </c>
      <c r="AG22" s="215">
        <v>7496.5</v>
      </c>
      <c r="AH22" s="215">
        <v>34842.199999999997</v>
      </c>
      <c r="AI22" s="215">
        <v>22286.5</v>
      </c>
      <c r="AJ22" s="215">
        <v>17114.099999999999</v>
      </c>
      <c r="AK22" s="215">
        <v>55681.2</v>
      </c>
      <c r="AL22" s="215">
        <v>96503.6</v>
      </c>
      <c r="AM22" s="215">
        <v>108817.7</v>
      </c>
      <c r="AN22" s="215">
        <v>136729.5</v>
      </c>
      <c r="AO22" s="215">
        <v>98962.2</v>
      </c>
      <c r="AP22" s="215">
        <v>93050.7</v>
      </c>
      <c r="AQ22" s="215">
        <v>52137.2</v>
      </c>
      <c r="AR22" s="215">
        <v>104608.3</v>
      </c>
      <c r="AS22" s="215">
        <v>18610.599999999999</v>
      </c>
      <c r="AT22" s="215">
        <v>16044.8</v>
      </c>
      <c r="AU22" s="215">
        <v>857.1</v>
      </c>
      <c r="AV22" s="215">
        <v>0</v>
      </c>
      <c r="AW22" s="215">
        <v>0</v>
      </c>
      <c r="AX22" s="215">
        <v>0</v>
      </c>
      <c r="AY22" s="215">
        <v>0</v>
      </c>
      <c r="AZ22" s="215">
        <v>0</v>
      </c>
      <c r="BA22" s="215">
        <v>0</v>
      </c>
      <c r="BB22" s="215">
        <v>0</v>
      </c>
      <c r="BC22" s="215">
        <v>0</v>
      </c>
      <c r="BD22" s="215">
        <v>0</v>
      </c>
    </row>
    <row r="23" spans="1:56" ht="21" x14ac:dyDescent="0.25">
      <c r="A23" s="214"/>
      <c r="B23" s="212" t="s">
        <v>833</v>
      </c>
      <c r="C23" s="213">
        <v>36469.4</v>
      </c>
      <c r="D23" s="213">
        <v>205.2</v>
      </c>
      <c r="E23" s="213">
        <v>7312.1</v>
      </c>
      <c r="F23" s="213">
        <v>7381.8</v>
      </c>
      <c r="G23" s="213">
        <v>1233.2</v>
      </c>
      <c r="H23" s="213">
        <v>73890.600000000006</v>
      </c>
      <c r="I23" s="213">
        <v>8962.7999999999993</v>
      </c>
      <c r="J23" s="213">
        <v>12223</v>
      </c>
      <c r="K23" s="213">
        <v>17900.900000000001</v>
      </c>
      <c r="L23" s="213">
        <v>24349.1</v>
      </c>
      <c r="M23" s="213">
        <v>18939.7</v>
      </c>
      <c r="N23" s="213">
        <v>4056.2</v>
      </c>
      <c r="O23" s="213">
        <v>27741.1</v>
      </c>
      <c r="P23" s="213">
        <v>17744.7</v>
      </c>
      <c r="Q23" s="213">
        <v>18280.5</v>
      </c>
      <c r="R23" s="213">
        <v>34397.800000000003</v>
      </c>
      <c r="S23" s="213">
        <v>11343.4</v>
      </c>
      <c r="T23" s="213">
        <v>18107.2</v>
      </c>
      <c r="U23" s="213">
        <v>15393.2</v>
      </c>
      <c r="V23" s="213">
        <v>43211.6</v>
      </c>
      <c r="W23" s="213">
        <v>7098</v>
      </c>
      <c r="X23" s="213">
        <v>29847.599999999999</v>
      </c>
      <c r="Y23" s="213">
        <v>30872.3</v>
      </c>
      <c r="Z23" s="213">
        <v>13045</v>
      </c>
      <c r="AA23" s="213">
        <v>110598.1</v>
      </c>
      <c r="AB23" s="213">
        <v>151433.5</v>
      </c>
      <c r="AC23" s="213">
        <v>58082</v>
      </c>
      <c r="AD23" s="213">
        <v>787.6</v>
      </c>
      <c r="AE23" s="213">
        <v>3907.7</v>
      </c>
      <c r="AF23" s="213">
        <v>25097</v>
      </c>
      <c r="AG23" s="213">
        <v>3033.5</v>
      </c>
      <c r="AH23" s="213">
        <v>15703.3</v>
      </c>
      <c r="AI23" s="213">
        <v>10253</v>
      </c>
      <c r="AJ23" s="213">
        <v>12666</v>
      </c>
      <c r="AK23" s="213">
        <v>21703.3</v>
      </c>
      <c r="AL23" s="213">
        <v>38207.9</v>
      </c>
      <c r="AM23" s="213">
        <v>47377.5</v>
      </c>
      <c r="AN23" s="213">
        <v>56506.6</v>
      </c>
      <c r="AO23" s="213">
        <v>28682.2</v>
      </c>
      <c r="AP23" s="213">
        <v>36752.6</v>
      </c>
      <c r="AQ23" s="213">
        <v>31040.400000000001</v>
      </c>
      <c r="AR23" s="213">
        <v>41751.300000000003</v>
      </c>
      <c r="AS23" s="213">
        <v>9242.1</v>
      </c>
      <c r="AT23" s="213">
        <v>11913.7</v>
      </c>
      <c r="AU23" s="213">
        <v>691.9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</row>
    <row r="24" spans="1:56" ht="21" x14ac:dyDescent="0.25">
      <c r="A24" s="214"/>
      <c r="B24" s="212" t="s">
        <v>834</v>
      </c>
      <c r="C24" s="215">
        <v>9924.6</v>
      </c>
      <c r="D24" s="215">
        <v>674.1</v>
      </c>
      <c r="E24" s="215">
        <v>0</v>
      </c>
      <c r="F24" s="215">
        <v>1483.2</v>
      </c>
      <c r="G24" s="215">
        <v>75.7</v>
      </c>
      <c r="H24" s="215">
        <v>21078.9</v>
      </c>
      <c r="I24" s="215">
        <v>13608.5</v>
      </c>
      <c r="J24" s="215">
        <v>4121.5</v>
      </c>
      <c r="K24" s="215">
        <v>6668.8</v>
      </c>
      <c r="L24" s="215">
        <v>9002.2999999999993</v>
      </c>
      <c r="M24" s="215">
        <v>5573.2</v>
      </c>
      <c r="N24" s="215">
        <v>1586.8</v>
      </c>
      <c r="O24" s="215">
        <v>5020.2</v>
      </c>
      <c r="P24" s="215">
        <v>5023.6000000000004</v>
      </c>
      <c r="Q24" s="215">
        <v>3471.8</v>
      </c>
      <c r="R24" s="215">
        <v>8118.5</v>
      </c>
      <c r="S24" s="215">
        <v>2965.6</v>
      </c>
      <c r="T24" s="215">
        <v>3101.3</v>
      </c>
      <c r="U24" s="215">
        <v>3282.6</v>
      </c>
      <c r="V24" s="215">
        <v>12734.1</v>
      </c>
      <c r="W24" s="215">
        <v>952.5</v>
      </c>
      <c r="X24" s="215">
        <v>6120.1</v>
      </c>
      <c r="Y24" s="215">
        <v>18819.5</v>
      </c>
      <c r="Z24" s="215">
        <v>5325.9</v>
      </c>
      <c r="AA24" s="215">
        <v>24099.599999999999</v>
      </c>
      <c r="AB24" s="215">
        <v>48516.6</v>
      </c>
      <c r="AC24" s="215">
        <v>9881.1</v>
      </c>
      <c r="AD24" s="215">
        <v>651.9</v>
      </c>
      <c r="AE24" s="215">
        <v>5723</v>
      </c>
      <c r="AF24" s="215">
        <v>9118.6</v>
      </c>
      <c r="AG24" s="215">
        <v>1184.4000000000001</v>
      </c>
      <c r="AH24" s="215">
        <v>22203.9</v>
      </c>
      <c r="AI24" s="215">
        <v>2930.5</v>
      </c>
      <c r="AJ24" s="215">
        <v>6257.9</v>
      </c>
      <c r="AK24" s="215">
        <v>5984.9</v>
      </c>
      <c r="AL24" s="215">
        <v>17238</v>
      </c>
      <c r="AM24" s="215">
        <v>29980.6</v>
      </c>
      <c r="AN24" s="215">
        <v>16990</v>
      </c>
      <c r="AO24" s="215">
        <v>13108.1</v>
      </c>
      <c r="AP24" s="215">
        <v>19122.400000000001</v>
      </c>
      <c r="AQ24" s="215">
        <v>13702.7</v>
      </c>
      <c r="AR24" s="215">
        <v>22652.400000000001</v>
      </c>
      <c r="AS24" s="215">
        <v>3993.9</v>
      </c>
      <c r="AT24" s="215">
        <v>4661.2</v>
      </c>
      <c r="AU24" s="215">
        <v>1309.9000000000001</v>
      </c>
      <c r="AV24" s="215">
        <v>0</v>
      </c>
      <c r="AW24" s="215">
        <v>0</v>
      </c>
      <c r="AX24" s="215">
        <v>0</v>
      </c>
      <c r="AY24" s="215">
        <v>0</v>
      </c>
      <c r="AZ24" s="215">
        <v>0</v>
      </c>
      <c r="BA24" s="215">
        <v>0</v>
      </c>
      <c r="BB24" s="215">
        <v>0</v>
      </c>
      <c r="BC24" s="215">
        <v>0</v>
      </c>
      <c r="BD24" s="215">
        <v>0</v>
      </c>
    </row>
    <row r="25" spans="1:56" ht="31.5" x14ac:dyDescent="0.25">
      <c r="A25" s="214"/>
      <c r="B25" s="212" t="s">
        <v>835</v>
      </c>
      <c r="C25" s="213">
        <v>5163.5</v>
      </c>
      <c r="D25" s="213">
        <v>12.5</v>
      </c>
      <c r="E25" s="213">
        <v>108</v>
      </c>
      <c r="F25" s="213">
        <v>368.6</v>
      </c>
      <c r="G25" s="213">
        <v>224.9</v>
      </c>
      <c r="H25" s="213">
        <v>4673.5</v>
      </c>
      <c r="I25" s="213">
        <v>1831.3</v>
      </c>
      <c r="J25" s="213">
        <v>1878.1</v>
      </c>
      <c r="K25" s="213">
        <v>2176.1</v>
      </c>
      <c r="L25" s="213">
        <v>4206.8</v>
      </c>
      <c r="M25" s="213">
        <v>2130.1</v>
      </c>
      <c r="N25" s="213">
        <v>204.7</v>
      </c>
      <c r="O25" s="213">
        <v>5332.2</v>
      </c>
      <c r="P25" s="213">
        <v>2213.5</v>
      </c>
      <c r="Q25" s="213">
        <v>5890.1</v>
      </c>
      <c r="R25" s="213">
        <v>7968.3</v>
      </c>
      <c r="S25" s="213">
        <v>5237.1000000000004</v>
      </c>
      <c r="T25" s="213">
        <v>4417.5</v>
      </c>
      <c r="U25" s="213">
        <v>6178.5</v>
      </c>
      <c r="V25" s="213">
        <v>34639.800000000003</v>
      </c>
      <c r="W25" s="213">
        <v>479.1</v>
      </c>
      <c r="X25" s="213">
        <v>3556.3</v>
      </c>
      <c r="Y25" s="213">
        <v>12187</v>
      </c>
      <c r="Z25" s="213">
        <v>1709.6</v>
      </c>
      <c r="AA25" s="213">
        <v>18113.8</v>
      </c>
      <c r="AB25" s="213">
        <v>21504.2</v>
      </c>
      <c r="AC25" s="213">
        <v>8191.1</v>
      </c>
      <c r="AD25" s="213">
        <v>45.2</v>
      </c>
      <c r="AE25" s="213">
        <v>349.9</v>
      </c>
      <c r="AF25" s="213">
        <v>5272</v>
      </c>
      <c r="AG25" s="213">
        <v>792.1</v>
      </c>
      <c r="AH25" s="213">
        <v>2678.6</v>
      </c>
      <c r="AI25" s="213">
        <v>1390</v>
      </c>
      <c r="AJ25" s="213">
        <v>2360.6999999999998</v>
      </c>
      <c r="AK25" s="213">
        <v>4808.3999999999996</v>
      </c>
      <c r="AL25" s="213">
        <v>5694.4</v>
      </c>
      <c r="AM25" s="213">
        <v>13136</v>
      </c>
      <c r="AN25" s="213">
        <v>12781.8</v>
      </c>
      <c r="AO25" s="213">
        <v>7307.9</v>
      </c>
      <c r="AP25" s="213">
        <v>9301.5</v>
      </c>
      <c r="AQ25" s="213">
        <v>4548.8999999999996</v>
      </c>
      <c r="AR25" s="213">
        <v>5683.9</v>
      </c>
      <c r="AS25" s="213">
        <v>3957.9</v>
      </c>
      <c r="AT25" s="213">
        <v>1978.6</v>
      </c>
      <c r="AU25" s="213">
        <v>50.1</v>
      </c>
      <c r="AV25" s="213">
        <v>0</v>
      </c>
      <c r="AW25" s="213">
        <v>0</v>
      </c>
      <c r="AX25" s="213">
        <v>0</v>
      </c>
      <c r="AY25" s="213">
        <v>0</v>
      </c>
      <c r="AZ25" s="213">
        <v>0</v>
      </c>
      <c r="BA25" s="213">
        <v>0</v>
      </c>
      <c r="BB25" s="213">
        <v>0</v>
      </c>
      <c r="BC25" s="213">
        <v>0</v>
      </c>
      <c r="BD25" s="213">
        <v>0</v>
      </c>
    </row>
    <row r="26" spans="1:56" ht="21" x14ac:dyDescent="0.25">
      <c r="A26" s="214"/>
      <c r="B26" s="212" t="s">
        <v>836</v>
      </c>
      <c r="C26" s="215">
        <v>2421.6999999999998</v>
      </c>
      <c r="D26" s="215">
        <v>16.5</v>
      </c>
      <c r="E26" s="215">
        <v>150.1</v>
      </c>
      <c r="F26" s="215">
        <v>236.8</v>
      </c>
      <c r="G26" s="215">
        <v>6.3</v>
      </c>
      <c r="H26" s="215">
        <v>2453.3000000000002</v>
      </c>
      <c r="I26" s="215">
        <v>1008.9</v>
      </c>
      <c r="J26" s="215">
        <v>1019.4</v>
      </c>
      <c r="K26" s="215">
        <v>1451.2</v>
      </c>
      <c r="L26" s="215">
        <v>5.5</v>
      </c>
      <c r="M26" s="215">
        <v>1623.1</v>
      </c>
      <c r="N26" s="215">
        <v>2719.9</v>
      </c>
      <c r="O26" s="215">
        <v>2350.1999999999998</v>
      </c>
      <c r="P26" s="215">
        <v>1095.5</v>
      </c>
      <c r="Q26" s="215">
        <v>3116.5</v>
      </c>
      <c r="R26" s="215">
        <v>3921.5</v>
      </c>
      <c r="S26" s="215">
        <v>859.2</v>
      </c>
      <c r="T26" s="215">
        <v>3673.4</v>
      </c>
      <c r="U26" s="215">
        <v>2523.5</v>
      </c>
      <c r="V26" s="215">
        <v>4523.1000000000004</v>
      </c>
      <c r="W26" s="215">
        <v>122.8</v>
      </c>
      <c r="X26" s="215">
        <v>2159.4</v>
      </c>
      <c r="Y26" s="215">
        <v>2237.6999999999998</v>
      </c>
      <c r="Z26" s="215">
        <v>1516.2</v>
      </c>
      <c r="AA26" s="215">
        <v>8175.7</v>
      </c>
      <c r="AB26" s="215">
        <v>10651.7</v>
      </c>
      <c r="AC26" s="215">
        <v>4329.1000000000004</v>
      </c>
      <c r="AD26" s="215">
        <v>69.7</v>
      </c>
      <c r="AE26" s="215">
        <v>436.2</v>
      </c>
      <c r="AF26" s="215">
        <v>2604.8000000000002</v>
      </c>
      <c r="AG26" s="215">
        <v>399.8</v>
      </c>
      <c r="AH26" s="215">
        <v>2472.1999999999998</v>
      </c>
      <c r="AI26" s="215">
        <v>773.1</v>
      </c>
      <c r="AJ26" s="215">
        <v>1385</v>
      </c>
      <c r="AK26" s="215">
        <v>1773.2</v>
      </c>
      <c r="AL26" s="215">
        <v>3014.6</v>
      </c>
      <c r="AM26" s="215">
        <v>4241.2</v>
      </c>
      <c r="AN26" s="215">
        <v>6295.7</v>
      </c>
      <c r="AO26" s="215">
        <v>2640.9</v>
      </c>
      <c r="AP26" s="215">
        <v>3971.2</v>
      </c>
      <c r="AQ26" s="215">
        <v>3210.7</v>
      </c>
      <c r="AR26" s="215">
        <v>3872.4</v>
      </c>
      <c r="AS26" s="215">
        <v>1324.4</v>
      </c>
      <c r="AT26" s="215">
        <v>1011.1</v>
      </c>
      <c r="AU26" s="215">
        <v>36</v>
      </c>
      <c r="AV26" s="215">
        <v>0</v>
      </c>
      <c r="AW26" s="215">
        <v>0</v>
      </c>
      <c r="AX26" s="215">
        <v>0</v>
      </c>
      <c r="AY26" s="215">
        <v>0</v>
      </c>
      <c r="AZ26" s="215">
        <v>0</v>
      </c>
      <c r="BA26" s="215">
        <v>0</v>
      </c>
      <c r="BB26" s="215">
        <v>0</v>
      </c>
      <c r="BC26" s="215">
        <v>0</v>
      </c>
      <c r="BD26" s="215">
        <v>0</v>
      </c>
    </row>
    <row r="27" spans="1:56" ht="21" x14ac:dyDescent="0.25">
      <c r="A27" s="214"/>
      <c r="B27" s="212" t="s">
        <v>837</v>
      </c>
      <c r="C27" s="213">
        <v>68461.5</v>
      </c>
      <c r="D27" s="213">
        <v>3248.2</v>
      </c>
      <c r="E27" s="213">
        <v>1331.1</v>
      </c>
      <c r="F27" s="213">
        <v>4561.5</v>
      </c>
      <c r="G27" s="213">
        <v>334.8</v>
      </c>
      <c r="H27" s="213">
        <v>146220.9</v>
      </c>
      <c r="I27" s="213">
        <v>23103.599999999999</v>
      </c>
      <c r="J27" s="213">
        <v>8610</v>
      </c>
      <c r="K27" s="213">
        <v>23604.400000000001</v>
      </c>
      <c r="L27" s="213">
        <v>49072.5</v>
      </c>
      <c r="M27" s="213">
        <v>47978</v>
      </c>
      <c r="N27" s="213">
        <v>17297.7</v>
      </c>
      <c r="O27" s="213">
        <v>24027.3</v>
      </c>
      <c r="P27" s="213">
        <v>22375.5</v>
      </c>
      <c r="Q27" s="213">
        <v>40421.300000000003</v>
      </c>
      <c r="R27" s="213">
        <v>44430.6</v>
      </c>
      <c r="S27" s="213">
        <v>5410.1</v>
      </c>
      <c r="T27" s="213">
        <v>21832.400000000001</v>
      </c>
      <c r="U27" s="213">
        <v>25849.9</v>
      </c>
      <c r="V27" s="213">
        <v>81761.7</v>
      </c>
      <c r="W27" s="213">
        <v>19533.8</v>
      </c>
      <c r="X27" s="213">
        <v>29253.599999999999</v>
      </c>
      <c r="Y27" s="213">
        <v>69360.399999999994</v>
      </c>
      <c r="Z27" s="213">
        <v>35490.800000000003</v>
      </c>
      <c r="AA27" s="213">
        <v>176699.8</v>
      </c>
      <c r="AB27" s="213">
        <v>284656.59999999998</v>
      </c>
      <c r="AC27" s="213">
        <v>64249.5</v>
      </c>
      <c r="AD27" s="213">
        <v>2695.6</v>
      </c>
      <c r="AE27" s="213">
        <v>14651.5</v>
      </c>
      <c r="AF27" s="213">
        <v>55950.6</v>
      </c>
      <c r="AG27" s="213">
        <v>6023.9</v>
      </c>
      <c r="AH27" s="213">
        <v>145634.20000000001</v>
      </c>
      <c r="AI27" s="213">
        <v>23488.9</v>
      </c>
      <c r="AJ27" s="213">
        <v>38713</v>
      </c>
      <c r="AK27" s="213">
        <v>43868.6</v>
      </c>
      <c r="AL27" s="213">
        <v>90249.1</v>
      </c>
      <c r="AM27" s="213">
        <v>174728</v>
      </c>
      <c r="AN27" s="213">
        <v>112250</v>
      </c>
      <c r="AO27" s="213">
        <v>98341.8</v>
      </c>
      <c r="AP27" s="213">
        <v>106889.4</v>
      </c>
      <c r="AQ27" s="213">
        <v>78406.3</v>
      </c>
      <c r="AR27" s="213">
        <v>126491.5</v>
      </c>
      <c r="AS27" s="213">
        <v>42371.199999999997</v>
      </c>
      <c r="AT27" s="213">
        <v>35938.5</v>
      </c>
      <c r="AU27" s="213">
        <v>11848.4</v>
      </c>
      <c r="AV27" s="213">
        <v>0</v>
      </c>
      <c r="AW27" s="213">
        <v>0</v>
      </c>
      <c r="AX27" s="213">
        <v>0</v>
      </c>
      <c r="AY27" s="213">
        <v>0</v>
      </c>
      <c r="AZ27" s="213">
        <v>0</v>
      </c>
      <c r="BA27" s="213">
        <v>0</v>
      </c>
      <c r="BB27" s="213">
        <v>0</v>
      </c>
      <c r="BC27" s="213">
        <v>0</v>
      </c>
      <c r="BD27" s="213">
        <v>0</v>
      </c>
    </row>
    <row r="28" spans="1:56" ht="21" x14ac:dyDescent="0.25">
      <c r="A28" s="214"/>
      <c r="B28" s="212" t="s">
        <v>838</v>
      </c>
      <c r="C28" s="215">
        <v>19506.3</v>
      </c>
      <c r="D28" s="215">
        <v>285.60000000000002</v>
      </c>
      <c r="E28" s="215">
        <v>286.10000000000002</v>
      </c>
      <c r="F28" s="215">
        <v>4980.6000000000004</v>
      </c>
      <c r="G28" s="215">
        <v>127.1</v>
      </c>
      <c r="H28" s="215">
        <v>18327.599999999999</v>
      </c>
      <c r="I28" s="215">
        <v>1396</v>
      </c>
      <c r="J28" s="215">
        <v>11209.8</v>
      </c>
      <c r="K28" s="215">
        <v>18157.5</v>
      </c>
      <c r="L28" s="215">
        <v>13335.7</v>
      </c>
      <c r="M28" s="215">
        <v>9088.7999999999993</v>
      </c>
      <c r="N28" s="215">
        <v>8650.6</v>
      </c>
      <c r="O28" s="215">
        <v>5514.5</v>
      </c>
      <c r="P28" s="215">
        <v>5756.7</v>
      </c>
      <c r="Q28" s="215">
        <v>16888.7</v>
      </c>
      <c r="R28" s="215">
        <v>15942.7</v>
      </c>
      <c r="S28" s="215">
        <v>5106.8999999999996</v>
      </c>
      <c r="T28" s="215">
        <v>7250.1</v>
      </c>
      <c r="U28" s="215">
        <v>23744.5</v>
      </c>
      <c r="V28" s="215">
        <v>41204.800000000003</v>
      </c>
      <c r="W28" s="215">
        <v>5372.4</v>
      </c>
      <c r="X28" s="215">
        <v>8718.9</v>
      </c>
      <c r="Y28" s="215">
        <v>18518</v>
      </c>
      <c r="Z28" s="215">
        <v>8290.6</v>
      </c>
      <c r="AA28" s="215">
        <v>70801.5</v>
      </c>
      <c r="AB28" s="215">
        <v>86533.9</v>
      </c>
      <c r="AC28" s="215">
        <v>24256.9</v>
      </c>
      <c r="AD28" s="215">
        <v>3755.9</v>
      </c>
      <c r="AE28" s="215">
        <v>3197.3</v>
      </c>
      <c r="AF28" s="215">
        <v>28075.5</v>
      </c>
      <c r="AG28" s="215">
        <v>3492.6</v>
      </c>
      <c r="AH28" s="215">
        <v>18402.099999999999</v>
      </c>
      <c r="AI28" s="215">
        <v>19463.099999999999</v>
      </c>
      <c r="AJ28" s="215">
        <v>13634.1</v>
      </c>
      <c r="AK28" s="215">
        <v>37336.400000000001</v>
      </c>
      <c r="AL28" s="215">
        <v>25062.3</v>
      </c>
      <c r="AM28" s="215">
        <v>72544</v>
      </c>
      <c r="AN28" s="215">
        <v>66945.399999999994</v>
      </c>
      <c r="AO28" s="215">
        <v>31488.9</v>
      </c>
      <c r="AP28" s="215">
        <v>37496.5</v>
      </c>
      <c r="AQ28" s="215">
        <v>36137.1</v>
      </c>
      <c r="AR28" s="215">
        <v>68518.7</v>
      </c>
      <c r="AS28" s="215">
        <v>12571.5</v>
      </c>
      <c r="AT28" s="215">
        <v>10850.6</v>
      </c>
      <c r="AU28" s="215">
        <v>281.7</v>
      </c>
      <c r="AV28" s="215">
        <v>0</v>
      </c>
      <c r="AW28" s="215">
        <v>0</v>
      </c>
      <c r="AX28" s="215">
        <v>0</v>
      </c>
      <c r="AY28" s="215">
        <v>0</v>
      </c>
      <c r="AZ28" s="215">
        <v>0</v>
      </c>
      <c r="BA28" s="215">
        <v>0</v>
      </c>
      <c r="BB28" s="215">
        <v>0</v>
      </c>
      <c r="BC28" s="215">
        <v>0</v>
      </c>
      <c r="BD28" s="215">
        <v>0</v>
      </c>
    </row>
    <row r="29" spans="1:56" ht="21" x14ac:dyDescent="0.25">
      <c r="A29" s="214"/>
      <c r="B29" s="212" t="s">
        <v>839</v>
      </c>
      <c r="C29" s="213">
        <v>5385.7</v>
      </c>
      <c r="D29" s="213">
        <v>65.2</v>
      </c>
      <c r="E29" s="213">
        <v>485.9</v>
      </c>
      <c r="F29" s="213">
        <v>1452.4</v>
      </c>
      <c r="G29" s="213">
        <v>45.3</v>
      </c>
      <c r="H29" s="213">
        <v>6534.1</v>
      </c>
      <c r="I29" s="213">
        <v>2384.6999999999998</v>
      </c>
      <c r="J29" s="213">
        <v>628</v>
      </c>
      <c r="K29" s="213">
        <v>1225.5999999999999</v>
      </c>
      <c r="L29" s="213">
        <v>3740</v>
      </c>
      <c r="M29" s="213">
        <v>1722.8</v>
      </c>
      <c r="N29" s="213">
        <v>730</v>
      </c>
      <c r="O29" s="213">
        <v>2028.6</v>
      </c>
      <c r="P29" s="213">
        <v>1666.7</v>
      </c>
      <c r="Q29" s="213">
        <v>6028.3</v>
      </c>
      <c r="R29" s="213">
        <v>2615.6999999999998</v>
      </c>
      <c r="S29" s="213">
        <v>775.6</v>
      </c>
      <c r="T29" s="213">
        <v>2139.5</v>
      </c>
      <c r="U29" s="213">
        <v>2150.3000000000002</v>
      </c>
      <c r="V29" s="213">
        <v>1283</v>
      </c>
      <c r="W29" s="213">
        <v>510.7</v>
      </c>
      <c r="X29" s="213">
        <v>2117.3000000000002</v>
      </c>
      <c r="Y29" s="213">
        <v>4342.1000000000004</v>
      </c>
      <c r="Z29" s="213">
        <v>1081.9000000000001</v>
      </c>
      <c r="AA29" s="213">
        <v>9814</v>
      </c>
      <c r="AB29" s="213">
        <v>15205.2</v>
      </c>
      <c r="AC29" s="213">
        <v>6270.5</v>
      </c>
      <c r="AD29" s="213">
        <v>150.9</v>
      </c>
      <c r="AE29" s="213">
        <v>758.1</v>
      </c>
      <c r="AF29" s="213">
        <v>2765.8</v>
      </c>
      <c r="AG29" s="213">
        <v>517.79999999999995</v>
      </c>
      <c r="AH29" s="213">
        <v>2930.6</v>
      </c>
      <c r="AI29" s="213">
        <v>883.2</v>
      </c>
      <c r="AJ29" s="213">
        <v>1951.8</v>
      </c>
      <c r="AK29" s="213">
        <v>3828.9</v>
      </c>
      <c r="AL29" s="213">
        <v>5646.5</v>
      </c>
      <c r="AM29" s="213">
        <v>8138.2</v>
      </c>
      <c r="AN29" s="213">
        <v>4497.1000000000004</v>
      </c>
      <c r="AO29" s="213">
        <v>3118.5</v>
      </c>
      <c r="AP29" s="213">
        <v>5019.5</v>
      </c>
      <c r="AQ29" s="213">
        <v>2742.5</v>
      </c>
      <c r="AR29" s="213">
        <v>3639.7</v>
      </c>
      <c r="AS29" s="213">
        <v>2462.1999999999998</v>
      </c>
      <c r="AT29" s="213">
        <v>1278.7</v>
      </c>
      <c r="AU29" s="213">
        <v>77.400000000000006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</row>
    <row r="30" spans="1:56" ht="21" x14ac:dyDescent="0.25">
      <c r="A30" s="214"/>
      <c r="B30" s="212" t="s">
        <v>840</v>
      </c>
      <c r="C30" s="215">
        <v>3333.2</v>
      </c>
      <c r="D30" s="215">
        <v>381.1</v>
      </c>
      <c r="E30" s="215">
        <v>179</v>
      </c>
      <c r="F30" s="215">
        <v>234.7</v>
      </c>
      <c r="G30" s="215">
        <v>186.5</v>
      </c>
      <c r="H30" s="215">
        <v>5642.6</v>
      </c>
      <c r="I30" s="215">
        <v>1321</v>
      </c>
      <c r="J30" s="215">
        <v>1093.9000000000001</v>
      </c>
      <c r="K30" s="215">
        <v>1179.0999999999999</v>
      </c>
      <c r="L30" s="215">
        <v>2836.1</v>
      </c>
      <c r="M30" s="215">
        <v>799.3</v>
      </c>
      <c r="N30" s="215">
        <v>889.3</v>
      </c>
      <c r="O30" s="215">
        <v>982.4</v>
      </c>
      <c r="P30" s="215">
        <v>1235.9000000000001</v>
      </c>
      <c r="Q30" s="215">
        <v>268.8</v>
      </c>
      <c r="R30" s="215">
        <v>2093.6</v>
      </c>
      <c r="S30" s="215">
        <v>561.4</v>
      </c>
      <c r="T30" s="215">
        <v>1032.0999999999999</v>
      </c>
      <c r="U30" s="215">
        <v>1076.7</v>
      </c>
      <c r="V30" s="215">
        <v>240.1</v>
      </c>
      <c r="W30" s="215">
        <v>782.5</v>
      </c>
      <c r="X30" s="215">
        <v>1485.9</v>
      </c>
      <c r="Y30" s="215">
        <v>3862.8</v>
      </c>
      <c r="Z30" s="215">
        <v>1256.5999999999999</v>
      </c>
      <c r="AA30" s="215">
        <v>7678.9</v>
      </c>
      <c r="AB30" s="215">
        <v>11344.9</v>
      </c>
      <c r="AC30" s="215">
        <v>2960.8</v>
      </c>
      <c r="AD30" s="215">
        <v>523.6</v>
      </c>
      <c r="AE30" s="215">
        <v>610.6</v>
      </c>
      <c r="AF30" s="215">
        <v>1541.4</v>
      </c>
      <c r="AG30" s="215">
        <v>330.5</v>
      </c>
      <c r="AH30" s="215">
        <v>5781.6</v>
      </c>
      <c r="AI30" s="215">
        <v>958.3</v>
      </c>
      <c r="AJ30" s="215">
        <v>1737.5</v>
      </c>
      <c r="AK30" s="215">
        <v>1742.4</v>
      </c>
      <c r="AL30" s="215">
        <v>4421.1000000000004</v>
      </c>
      <c r="AM30" s="215">
        <v>7318.6</v>
      </c>
      <c r="AN30" s="215">
        <v>5177.3999999999996</v>
      </c>
      <c r="AO30" s="215">
        <v>2778.1</v>
      </c>
      <c r="AP30" s="215">
        <v>5101.6000000000004</v>
      </c>
      <c r="AQ30" s="215">
        <v>3138.2</v>
      </c>
      <c r="AR30" s="215">
        <v>4060.2</v>
      </c>
      <c r="AS30" s="215">
        <v>1934.1</v>
      </c>
      <c r="AT30" s="215">
        <v>1619.3</v>
      </c>
      <c r="AU30" s="215">
        <v>19.600000000000001</v>
      </c>
      <c r="AV30" s="215">
        <v>0</v>
      </c>
      <c r="AW30" s="215">
        <v>0</v>
      </c>
      <c r="AX30" s="215">
        <v>0</v>
      </c>
      <c r="AY30" s="215">
        <v>0</v>
      </c>
      <c r="AZ30" s="215">
        <v>0</v>
      </c>
      <c r="BA30" s="215">
        <v>0</v>
      </c>
      <c r="BB30" s="215">
        <v>0</v>
      </c>
      <c r="BC30" s="215">
        <v>0</v>
      </c>
      <c r="BD30" s="215">
        <v>0</v>
      </c>
    </row>
    <row r="31" spans="1:56" ht="21" x14ac:dyDescent="0.25">
      <c r="A31" s="214"/>
      <c r="B31" s="216" t="s">
        <v>841</v>
      </c>
      <c r="C31" s="213">
        <v>898.3</v>
      </c>
      <c r="D31" s="213">
        <v>62.1</v>
      </c>
      <c r="E31" s="213">
        <v>21</v>
      </c>
      <c r="F31" s="213">
        <v>61.1</v>
      </c>
      <c r="G31" s="213">
        <v>9.6</v>
      </c>
      <c r="H31" s="213">
        <v>1861.9</v>
      </c>
      <c r="I31" s="213">
        <v>44</v>
      </c>
      <c r="J31" s="213">
        <v>147.19999999999999</v>
      </c>
      <c r="K31" s="213">
        <v>124</v>
      </c>
      <c r="L31" s="213">
        <v>7.4</v>
      </c>
      <c r="M31" s="213">
        <v>70.400000000000006</v>
      </c>
      <c r="N31" s="213">
        <v>283.10000000000002</v>
      </c>
      <c r="O31" s="213">
        <v>96.1</v>
      </c>
      <c r="P31" s="213">
        <v>400.5</v>
      </c>
      <c r="Q31" s="213">
        <v>72.8</v>
      </c>
      <c r="R31" s="213">
        <v>344.1</v>
      </c>
      <c r="S31" s="213">
        <v>52.7</v>
      </c>
      <c r="T31" s="213">
        <v>35.6</v>
      </c>
      <c r="U31" s="213">
        <v>61.5</v>
      </c>
      <c r="V31" s="213">
        <v>14.5</v>
      </c>
      <c r="W31" s="213">
        <v>4.2</v>
      </c>
      <c r="X31" s="213">
        <v>295</v>
      </c>
      <c r="Y31" s="213">
        <v>825</v>
      </c>
      <c r="Z31" s="213">
        <v>370.8</v>
      </c>
      <c r="AA31" s="213">
        <v>3582.2</v>
      </c>
      <c r="AB31" s="213">
        <v>3858.8</v>
      </c>
      <c r="AC31" s="213">
        <v>519.6</v>
      </c>
      <c r="AD31" s="213">
        <v>1942.3</v>
      </c>
      <c r="AE31" s="213">
        <v>167.8</v>
      </c>
      <c r="AF31" s="213">
        <v>2939.8</v>
      </c>
      <c r="AG31" s="213">
        <v>91.9</v>
      </c>
      <c r="AH31" s="213">
        <v>2891.2</v>
      </c>
      <c r="AI31" s="213">
        <v>1572.5</v>
      </c>
      <c r="AJ31" s="213">
        <v>745.8</v>
      </c>
      <c r="AK31" s="213">
        <v>2052.5</v>
      </c>
      <c r="AL31" s="213">
        <v>6243.4</v>
      </c>
      <c r="AM31" s="213">
        <v>2556.6999999999998</v>
      </c>
      <c r="AN31" s="213">
        <v>2739.8</v>
      </c>
      <c r="AO31" s="213">
        <v>643.79999999999995</v>
      </c>
      <c r="AP31" s="213">
        <v>2363.8000000000002</v>
      </c>
      <c r="AQ31" s="213">
        <v>1501.8</v>
      </c>
      <c r="AR31" s="213">
        <v>1299.2</v>
      </c>
      <c r="AS31" s="213">
        <v>1069.7</v>
      </c>
      <c r="AT31" s="213">
        <v>518.20000000000005</v>
      </c>
      <c r="AU31" s="213">
        <v>197.8</v>
      </c>
      <c r="AV31" s="213">
        <v>0</v>
      </c>
      <c r="AW31" s="213">
        <v>0</v>
      </c>
      <c r="AX31" s="213">
        <v>0</v>
      </c>
      <c r="AY31" s="213">
        <v>0</v>
      </c>
      <c r="AZ31" s="213">
        <v>0</v>
      </c>
      <c r="BA31" s="213">
        <v>0</v>
      </c>
      <c r="BB31" s="213">
        <v>0</v>
      </c>
      <c r="BC31" s="213">
        <v>0</v>
      </c>
      <c r="BD31" s="213">
        <v>0</v>
      </c>
    </row>
    <row r="32" spans="1:56" ht="21" x14ac:dyDescent="0.25">
      <c r="A32" s="214"/>
      <c r="B32" s="212" t="s">
        <v>842</v>
      </c>
      <c r="C32" s="215">
        <v>172.3</v>
      </c>
      <c r="D32" s="215">
        <v>321.3</v>
      </c>
      <c r="E32" s="215">
        <v>27.5</v>
      </c>
      <c r="F32" s="215">
        <v>32.5</v>
      </c>
      <c r="G32" s="215">
        <v>11</v>
      </c>
      <c r="H32" s="215">
        <v>559.70000000000005</v>
      </c>
      <c r="I32" s="215">
        <v>46.7</v>
      </c>
      <c r="J32" s="215">
        <v>24.2</v>
      </c>
      <c r="K32" s="215">
        <v>230.1</v>
      </c>
      <c r="L32" s="215">
        <v>0.7</v>
      </c>
      <c r="M32" s="215">
        <v>37.1</v>
      </c>
      <c r="N32" s="215">
        <v>198.5</v>
      </c>
      <c r="O32" s="215">
        <v>166.4</v>
      </c>
      <c r="P32" s="215">
        <v>195.5</v>
      </c>
      <c r="Q32" s="215">
        <v>1.3</v>
      </c>
      <c r="R32" s="215">
        <v>178.4</v>
      </c>
      <c r="S32" s="215">
        <v>671.5</v>
      </c>
      <c r="T32" s="215">
        <v>70.900000000000006</v>
      </c>
      <c r="U32" s="215">
        <v>42.9</v>
      </c>
      <c r="V32" s="215">
        <v>6.1</v>
      </c>
      <c r="W32" s="215">
        <v>194.5</v>
      </c>
      <c r="X32" s="215">
        <v>634</v>
      </c>
      <c r="Y32" s="215">
        <v>847.3</v>
      </c>
      <c r="Z32" s="215">
        <v>236.4</v>
      </c>
      <c r="AA32" s="215">
        <v>1562.8</v>
      </c>
      <c r="AB32" s="215">
        <v>2060.5</v>
      </c>
      <c r="AC32" s="215">
        <v>419.7</v>
      </c>
      <c r="AD32" s="215">
        <v>301.8</v>
      </c>
      <c r="AE32" s="215">
        <v>627.9</v>
      </c>
      <c r="AF32" s="215">
        <v>1306.4000000000001</v>
      </c>
      <c r="AG32" s="215">
        <v>242.9</v>
      </c>
      <c r="AH32" s="215">
        <v>1600.3</v>
      </c>
      <c r="AI32" s="215">
        <v>292.5</v>
      </c>
      <c r="AJ32" s="215">
        <v>685</v>
      </c>
      <c r="AK32" s="215">
        <v>1412</v>
      </c>
      <c r="AL32" s="215">
        <v>7228.8</v>
      </c>
      <c r="AM32" s="215">
        <v>1078.5</v>
      </c>
      <c r="AN32" s="215">
        <v>3030.1</v>
      </c>
      <c r="AO32" s="215">
        <v>2017.1</v>
      </c>
      <c r="AP32" s="215">
        <v>1150.7</v>
      </c>
      <c r="AQ32" s="215">
        <v>815.5</v>
      </c>
      <c r="AR32" s="215">
        <v>1177.2</v>
      </c>
      <c r="AS32" s="215">
        <v>8085.8</v>
      </c>
      <c r="AT32" s="215">
        <v>210.8</v>
      </c>
      <c r="AU32" s="215">
        <v>27.6</v>
      </c>
      <c r="AV32" s="215">
        <v>0</v>
      </c>
      <c r="AW32" s="215">
        <v>0</v>
      </c>
      <c r="AX32" s="215">
        <v>0</v>
      </c>
      <c r="AY32" s="215">
        <v>0</v>
      </c>
      <c r="AZ32" s="215">
        <v>0</v>
      </c>
      <c r="BA32" s="215">
        <v>0</v>
      </c>
      <c r="BB32" s="215">
        <v>0</v>
      </c>
      <c r="BC32" s="215">
        <v>0</v>
      </c>
      <c r="BD32" s="215">
        <v>0</v>
      </c>
    </row>
    <row r="33" spans="1:56" ht="21" x14ac:dyDescent="0.25">
      <c r="A33" s="214"/>
      <c r="B33" s="211" t="s">
        <v>843</v>
      </c>
      <c r="C33" s="217">
        <v>21221</v>
      </c>
      <c r="D33" s="217">
        <v>637.20000000000005</v>
      </c>
      <c r="E33" s="217">
        <v>2723.3</v>
      </c>
      <c r="F33" s="217">
        <v>421.6</v>
      </c>
      <c r="G33" s="217">
        <v>364.3</v>
      </c>
      <c r="H33" s="217">
        <v>26686.7</v>
      </c>
      <c r="I33" s="217">
        <v>7513</v>
      </c>
      <c r="J33" s="217">
        <v>4216</v>
      </c>
      <c r="K33" s="217">
        <v>2646.8</v>
      </c>
      <c r="L33" s="217">
        <v>10622.3</v>
      </c>
      <c r="M33" s="217">
        <v>4058.8</v>
      </c>
      <c r="N33" s="217">
        <v>679.5</v>
      </c>
      <c r="O33" s="217">
        <v>6497.4</v>
      </c>
      <c r="P33" s="217">
        <v>4046.6</v>
      </c>
      <c r="Q33" s="217">
        <v>6873.2</v>
      </c>
      <c r="R33" s="217">
        <v>6062.6</v>
      </c>
      <c r="S33" s="217">
        <v>3230.2</v>
      </c>
      <c r="T33" s="217">
        <v>7343.6</v>
      </c>
      <c r="U33" s="217">
        <v>5549.6</v>
      </c>
      <c r="V33" s="217">
        <v>23952.5</v>
      </c>
      <c r="W33" s="217">
        <v>2260.5</v>
      </c>
      <c r="X33" s="217">
        <v>6701.2</v>
      </c>
      <c r="Y33" s="217">
        <v>16835.7</v>
      </c>
      <c r="Z33" s="217">
        <v>4392.6000000000004</v>
      </c>
      <c r="AA33" s="217">
        <v>36090.6</v>
      </c>
      <c r="AB33" s="217">
        <v>53800.5</v>
      </c>
      <c r="AC33" s="217">
        <v>26412.400000000001</v>
      </c>
      <c r="AD33" s="217">
        <v>734.9</v>
      </c>
      <c r="AE33" s="217">
        <v>1603.7</v>
      </c>
      <c r="AF33" s="217">
        <v>6244.1</v>
      </c>
      <c r="AG33" s="217">
        <v>1212.0999999999999</v>
      </c>
      <c r="AH33" s="217">
        <v>9063.7000000000007</v>
      </c>
      <c r="AI33" s="217">
        <v>3481</v>
      </c>
      <c r="AJ33" s="217">
        <v>6534.7</v>
      </c>
      <c r="AK33" s="217">
        <v>12133.3</v>
      </c>
      <c r="AL33" s="217">
        <v>8646.7000000000007</v>
      </c>
      <c r="AM33" s="217">
        <v>23031.200000000001</v>
      </c>
      <c r="AN33" s="217">
        <v>24683.1</v>
      </c>
      <c r="AO33" s="217">
        <v>10974.8</v>
      </c>
      <c r="AP33" s="217">
        <v>15821.3</v>
      </c>
      <c r="AQ33" s="217">
        <v>10236.299999999999</v>
      </c>
      <c r="AR33" s="217">
        <v>16704.3</v>
      </c>
      <c r="AS33" s="217">
        <v>6204.5</v>
      </c>
      <c r="AT33" s="217">
        <v>6121.8</v>
      </c>
      <c r="AU33" s="217">
        <v>1448.9</v>
      </c>
      <c r="AV33" s="217">
        <v>0</v>
      </c>
      <c r="AW33" s="217">
        <v>0</v>
      </c>
      <c r="AX33" s="217">
        <v>0</v>
      </c>
      <c r="AY33" s="217">
        <v>0</v>
      </c>
      <c r="AZ33" s="217">
        <v>0</v>
      </c>
      <c r="BA33" s="217">
        <v>0</v>
      </c>
      <c r="BB33" s="217">
        <v>0</v>
      </c>
      <c r="BC33" s="217">
        <v>0</v>
      </c>
      <c r="BD33" s="217">
        <v>0</v>
      </c>
    </row>
    <row r="34" spans="1:56" ht="21" x14ac:dyDescent="0.25">
      <c r="A34" s="218"/>
      <c r="B34" s="218" t="s">
        <v>843</v>
      </c>
      <c r="C34" s="219"/>
      <c r="D34" s="219"/>
      <c r="E34" s="219"/>
      <c r="F34" s="219"/>
      <c r="G34" s="219"/>
      <c r="H34" s="219"/>
      <c r="I34" s="219"/>
      <c r="J34" s="219"/>
      <c r="K34" s="219"/>
      <c r="L34" s="219"/>
      <c r="M34" s="219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19"/>
      <c r="AL34" s="219"/>
      <c r="AM34" s="219"/>
      <c r="AN34" s="219"/>
      <c r="AO34" s="219"/>
      <c r="AP34" s="219"/>
      <c r="AQ34" s="219"/>
      <c r="AR34" s="219"/>
      <c r="AS34" s="219"/>
      <c r="AT34" s="219"/>
      <c r="AU34" s="219"/>
      <c r="AV34" s="219"/>
      <c r="AW34" s="219"/>
      <c r="AX34" s="219"/>
      <c r="AY34" s="219"/>
      <c r="AZ34" s="219"/>
      <c r="BA34" s="219"/>
      <c r="BB34" s="219"/>
      <c r="BC34" s="219"/>
    </row>
    <row r="35" spans="1:56" s="1" customFormat="1" ht="52.5" x14ac:dyDescent="0.25">
      <c r="A35" s="220"/>
      <c r="B35" s="220" t="s">
        <v>844</v>
      </c>
      <c r="C35" s="221">
        <f>SUM(C7:C33)</f>
        <v>553318.69999999995</v>
      </c>
      <c r="D35" s="221">
        <f t="shared" ref="D35:BD35" si="0">SUM(D7:D33)</f>
        <v>15611.200000000006</v>
      </c>
      <c r="E35" s="221">
        <f t="shared" si="0"/>
        <v>49060.499999999993</v>
      </c>
      <c r="F35" s="221">
        <f t="shared" si="0"/>
        <v>43733.999999999985</v>
      </c>
      <c r="G35" s="221">
        <f t="shared" si="0"/>
        <v>7344.5000000000009</v>
      </c>
      <c r="H35" s="221">
        <f t="shared" si="0"/>
        <v>1177023.9000000001</v>
      </c>
      <c r="I35" s="221">
        <f t="shared" si="0"/>
        <v>236347.6</v>
      </c>
      <c r="J35" s="221">
        <f t="shared" si="0"/>
        <v>147897</v>
      </c>
      <c r="K35" s="221">
        <f t="shared" si="0"/>
        <v>282203.59999999992</v>
      </c>
      <c r="L35" s="221">
        <f t="shared" si="0"/>
        <v>432744.19999999995</v>
      </c>
      <c r="M35" s="221">
        <f t="shared" si="0"/>
        <v>604921.50000000012</v>
      </c>
      <c r="N35" s="221">
        <f t="shared" si="0"/>
        <v>336259.10000000009</v>
      </c>
      <c r="O35" s="221">
        <f t="shared" si="0"/>
        <v>338483.30000000005</v>
      </c>
      <c r="P35" s="221">
        <f t="shared" si="0"/>
        <v>235382.40000000002</v>
      </c>
      <c r="Q35" s="221">
        <f t="shared" si="0"/>
        <v>438275.69999999995</v>
      </c>
      <c r="R35" s="221">
        <f t="shared" si="0"/>
        <v>575304.99999999977</v>
      </c>
      <c r="S35" s="221">
        <f t="shared" si="0"/>
        <v>338394.4</v>
      </c>
      <c r="T35" s="221">
        <f t="shared" si="0"/>
        <v>330631.89999999997</v>
      </c>
      <c r="U35" s="221">
        <f t="shared" si="0"/>
        <v>768221.5</v>
      </c>
      <c r="V35" s="221">
        <f t="shared" si="0"/>
        <v>1038841.6</v>
      </c>
      <c r="W35" s="221">
        <f t="shared" si="0"/>
        <v>251303.99999999997</v>
      </c>
      <c r="X35" s="221">
        <f t="shared" si="0"/>
        <v>491831.5</v>
      </c>
      <c r="Y35" s="221">
        <f t="shared" si="0"/>
        <v>741926.3</v>
      </c>
      <c r="Z35" s="221">
        <f t="shared" si="0"/>
        <v>320788.8</v>
      </c>
      <c r="AA35" s="221">
        <f t="shared" si="0"/>
        <v>1958007.6</v>
      </c>
      <c r="AB35" s="221">
        <f t="shared" si="0"/>
        <v>2985728.1000000006</v>
      </c>
      <c r="AC35" s="221">
        <f t="shared" si="0"/>
        <v>723478.2</v>
      </c>
      <c r="AD35" s="221">
        <f t="shared" si="0"/>
        <v>158770.49999999997</v>
      </c>
      <c r="AE35" s="221">
        <f t="shared" si="0"/>
        <v>147310.89999999997</v>
      </c>
      <c r="AF35" s="221">
        <f t="shared" si="0"/>
        <v>611047.80000000016</v>
      </c>
      <c r="AG35" s="221">
        <f t="shared" si="0"/>
        <v>117265.70000000003</v>
      </c>
      <c r="AH35" s="221">
        <f t="shared" si="0"/>
        <v>794862.7999999997</v>
      </c>
      <c r="AI35" s="221">
        <f t="shared" si="0"/>
        <v>356674.89999999997</v>
      </c>
      <c r="AJ35" s="221">
        <f t="shared" si="0"/>
        <v>355029.1</v>
      </c>
      <c r="AK35" s="221">
        <f t="shared" si="0"/>
        <v>770625.20000000007</v>
      </c>
      <c r="AL35" s="221">
        <f t="shared" si="0"/>
        <v>1408503.8</v>
      </c>
      <c r="AM35" s="221">
        <f t="shared" si="0"/>
        <v>2008143.3999999997</v>
      </c>
      <c r="AN35" s="221">
        <f t="shared" si="0"/>
        <v>1801283.4000000004</v>
      </c>
      <c r="AO35" s="221">
        <f t="shared" si="0"/>
        <v>1186050.4000000001</v>
      </c>
      <c r="AP35" s="221">
        <f t="shared" si="0"/>
        <v>1337812.8999999999</v>
      </c>
      <c r="AQ35" s="221">
        <f t="shared" si="0"/>
        <v>859409.1</v>
      </c>
      <c r="AR35" s="221">
        <f t="shared" si="0"/>
        <v>1549233.0999999994</v>
      </c>
      <c r="AS35" s="221">
        <f t="shared" si="0"/>
        <v>360167.4</v>
      </c>
      <c r="AT35" s="221">
        <f t="shared" si="0"/>
        <v>369330.09999999992</v>
      </c>
      <c r="AU35" s="221">
        <f t="shared" si="0"/>
        <v>53969.500000000007</v>
      </c>
      <c r="AV35" s="221">
        <f t="shared" si="0"/>
        <v>0</v>
      </c>
      <c r="AW35" s="221">
        <f t="shared" si="0"/>
        <v>0</v>
      </c>
      <c r="AX35" s="221">
        <f t="shared" si="0"/>
        <v>0</v>
      </c>
      <c r="AY35" s="221">
        <f t="shared" si="0"/>
        <v>0</v>
      </c>
      <c r="AZ35" s="221">
        <f t="shared" si="0"/>
        <v>0</v>
      </c>
      <c r="BA35" s="221">
        <f t="shared" si="0"/>
        <v>0</v>
      </c>
      <c r="BB35" s="221">
        <f t="shared" si="0"/>
        <v>0</v>
      </c>
      <c r="BC35" s="221">
        <f t="shared" si="0"/>
        <v>0</v>
      </c>
      <c r="BD35" s="221">
        <f t="shared" si="0"/>
        <v>0</v>
      </c>
    </row>
    <row r="36" spans="1:56" x14ac:dyDescent="0.25">
      <c r="A36" s="222" t="s">
        <v>845</v>
      </c>
    </row>
  </sheetData>
  <mergeCells count="3">
    <mergeCell ref="C2:BD2"/>
    <mergeCell ref="C3:BD3"/>
    <mergeCell ref="C4:BD4"/>
  </mergeCells>
  <hyperlinks>
    <hyperlink ref="A1" r:id="rId1" display="http://localhost/OECDStat_Metadata/ShowMetadata.ashx?Dataset=IOTS_2021&amp;ShowOnWeb=true&amp;Lang=en" xr:uid="{EBBE22EA-AC0F-457D-A2AF-13ACF448DF7E}"/>
    <hyperlink ref="C2" r:id="rId2" display="http://localhost/OECDStat_Metadata/ShowMetadata.ashx?Dataset=IOTS_2021&amp;Coords=[VAR].[TTL]&amp;ShowOnWeb=true&amp;Lang=en" xr:uid="{E27AC68D-25A7-4EF0-9B8C-E2B0C3B4045D}"/>
    <hyperlink ref="BB5" r:id="rId3" display="http://localhost/OECDStat_Metadata/ShowMetadata.ashx?Dataset=IOTS_2021&amp;Coords=[COL].[CONS_NONRES]&amp;ShowOnWeb=true&amp;Lang=en" xr:uid="{47597E07-FC15-4021-917F-C2C986B8BA1D}"/>
    <hyperlink ref="B31" r:id="rId4" display="http://localhost/OECDStat_Metadata/ShowMetadata.ashx?Dataset=IOTS_2021&amp;Coords=[COU].[CYP]&amp;ShowOnWeb=true&amp;Lang=en" xr:uid="{3E7B6EC6-F389-47B8-9C41-F743741BD2DB}"/>
    <hyperlink ref="A36" r:id="rId5" display="https://stats-3.oecd.org/index.aspx?DatasetCode=IOTS_2021" xr:uid="{C99E1786-7358-4ED0-98D5-3A1F003B3B3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6676-27EF-4685-8FF7-3033726F301B}">
  <dimension ref="A1:L975"/>
  <sheetViews>
    <sheetView topLeftCell="B1" workbookViewId="0">
      <selection activeCell="B9" sqref="B9"/>
    </sheetView>
  </sheetViews>
  <sheetFormatPr defaultRowHeight="15" x14ac:dyDescent="0.25"/>
  <cols>
    <col min="1" max="1" width="70.7109375" customWidth="1"/>
    <col min="8" max="9" width="27.42578125" customWidth="1"/>
    <col min="10" max="10" width="2.42578125" customWidth="1"/>
    <col min="12" max="12" width="18.85546875" customWidth="1"/>
  </cols>
  <sheetData>
    <row r="1" spans="1:12" x14ac:dyDescent="0.25">
      <c r="H1" s="223"/>
      <c r="I1" s="223"/>
    </row>
    <row r="2" spans="1:12" ht="24" x14ac:dyDescent="0.25">
      <c r="H2" s="196" t="s">
        <v>846</v>
      </c>
    </row>
    <row r="3" spans="1:12" x14ac:dyDescent="0.25">
      <c r="H3" s="224" t="s">
        <v>42</v>
      </c>
      <c r="I3" s="225"/>
      <c r="J3" s="226"/>
      <c r="K3" s="199" t="s">
        <v>140</v>
      </c>
      <c r="L3" s="201"/>
    </row>
    <row r="4" spans="1:12" x14ac:dyDescent="0.25">
      <c r="H4" s="224" t="s">
        <v>46</v>
      </c>
      <c r="I4" s="225"/>
      <c r="J4" s="226"/>
      <c r="K4" s="202" t="s">
        <v>47</v>
      </c>
      <c r="L4" s="204"/>
    </row>
    <row r="5" spans="1:12" x14ac:dyDescent="0.25">
      <c r="H5" s="224" t="s">
        <v>48</v>
      </c>
      <c r="I5" s="225"/>
      <c r="J5" s="226"/>
      <c r="K5" s="202" t="s">
        <v>141</v>
      </c>
      <c r="L5" s="204"/>
    </row>
    <row r="6" spans="1:12" ht="42" customHeight="1" x14ac:dyDescent="0.25">
      <c r="H6" s="227" t="s">
        <v>50</v>
      </c>
      <c r="I6" s="228"/>
      <c r="J6" s="229"/>
      <c r="K6" s="230" t="s">
        <v>142</v>
      </c>
      <c r="L6" s="231"/>
    </row>
    <row r="7" spans="1:12" x14ac:dyDescent="0.25">
      <c r="A7" s="1" t="s">
        <v>850</v>
      </c>
      <c r="H7" s="209" t="s">
        <v>96</v>
      </c>
      <c r="I7" s="209" t="s">
        <v>44</v>
      </c>
      <c r="J7" s="210" t="s">
        <v>97</v>
      </c>
      <c r="K7" s="232" t="s">
        <v>97</v>
      </c>
      <c r="L7" s="233"/>
    </row>
    <row r="8" spans="1:12" ht="15.75" x14ac:dyDescent="0.25">
      <c r="A8" t="s">
        <v>851</v>
      </c>
      <c r="B8" t="s">
        <v>852</v>
      </c>
      <c r="H8" s="234" t="s">
        <v>98</v>
      </c>
      <c r="I8" s="212" t="s">
        <v>817</v>
      </c>
      <c r="J8" s="210" t="s">
        <v>97</v>
      </c>
      <c r="K8" s="235" t="s">
        <v>97</v>
      </c>
      <c r="L8" s="236">
        <v>24.45</v>
      </c>
    </row>
    <row r="9" spans="1:12" ht="15.75" x14ac:dyDescent="0.25">
      <c r="A9" t="s">
        <v>98</v>
      </c>
      <c r="B9" s="30">
        <v>25.988148148148145</v>
      </c>
      <c r="H9" s="237"/>
      <c r="I9" s="212" t="s">
        <v>818</v>
      </c>
      <c r="J9" s="210" t="s">
        <v>97</v>
      </c>
      <c r="K9" s="235" t="s">
        <v>97</v>
      </c>
      <c r="L9" s="236">
        <v>37.4</v>
      </c>
    </row>
    <row r="10" spans="1:12" ht="15.75" x14ac:dyDescent="0.25">
      <c r="A10" t="s">
        <v>99</v>
      </c>
      <c r="B10" s="30">
        <v>23.72</v>
      </c>
      <c r="H10" s="237"/>
      <c r="I10" s="212" t="s">
        <v>819</v>
      </c>
      <c r="J10" s="210" t="s">
        <v>97</v>
      </c>
      <c r="K10" s="235" t="s">
        <v>97</v>
      </c>
      <c r="L10" s="236">
        <v>27.22</v>
      </c>
    </row>
    <row r="11" spans="1:12" ht="15.75" x14ac:dyDescent="0.25">
      <c r="A11" t="s">
        <v>100</v>
      </c>
      <c r="B11" s="30">
        <v>24.848518518518517</v>
      </c>
      <c r="H11" s="237"/>
      <c r="I11" s="212" t="s">
        <v>820</v>
      </c>
      <c r="J11" s="210" t="s">
        <v>97</v>
      </c>
      <c r="K11" s="235" t="s">
        <v>97</v>
      </c>
      <c r="L11" s="236">
        <v>28.91</v>
      </c>
    </row>
    <row r="12" spans="1:12" ht="15.75" x14ac:dyDescent="0.25">
      <c r="A12" t="s">
        <v>101</v>
      </c>
      <c r="B12" s="30">
        <v>26.735185185185191</v>
      </c>
      <c r="H12" s="237"/>
      <c r="I12" s="212" t="s">
        <v>821</v>
      </c>
      <c r="J12" s="210" t="s">
        <v>97</v>
      </c>
      <c r="K12" s="235" t="s">
        <v>97</v>
      </c>
      <c r="L12" s="236">
        <v>27.76</v>
      </c>
    </row>
    <row r="13" spans="1:12" ht="15.75" x14ac:dyDescent="0.25">
      <c r="A13" t="s">
        <v>102</v>
      </c>
      <c r="B13" s="30">
        <v>29.638518518518513</v>
      </c>
      <c r="H13" s="237"/>
      <c r="I13" s="212" t="s">
        <v>822</v>
      </c>
      <c r="J13" s="210" t="s">
        <v>97</v>
      </c>
      <c r="K13" s="235" t="s">
        <v>97</v>
      </c>
      <c r="L13" s="236">
        <v>15.86</v>
      </c>
    </row>
    <row r="14" spans="1:12" ht="15.75" x14ac:dyDescent="0.25">
      <c r="A14" t="s">
        <v>103</v>
      </c>
      <c r="B14" s="30">
        <v>32.102222222222224</v>
      </c>
      <c r="H14" s="237"/>
      <c r="I14" s="212" t="s">
        <v>823</v>
      </c>
      <c r="J14" s="210" t="s">
        <v>97</v>
      </c>
      <c r="K14" s="235" t="s">
        <v>97</v>
      </c>
      <c r="L14" s="236">
        <v>17.32</v>
      </c>
    </row>
    <row r="15" spans="1:12" ht="15.75" x14ac:dyDescent="0.25">
      <c r="A15" t="s">
        <v>104</v>
      </c>
      <c r="B15" s="30">
        <v>28.812222222222228</v>
      </c>
      <c r="H15" s="237"/>
      <c r="I15" s="212" t="s">
        <v>824</v>
      </c>
      <c r="J15" s="210" t="s">
        <v>97</v>
      </c>
      <c r="K15" s="235" t="s">
        <v>97</v>
      </c>
      <c r="L15" s="236">
        <v>24.68</v>
      </c>
    </row>
    <row r="16" spans="1:12" ht="15.75" x14ac:dyDescent="0.25">
      <c r="A16" t="s">
        <v>105</v>
      </c>
      <c r="B16" s="30">
        <v>32.005925925925929</v>
      </c>
      <c r="H16" s="237"/>
      <c r="I16" s="212" t="s">
        <v>825</v>
      </c>
      <c r="J16" s="210" t="s">
        <v>97</v>
      </c>
      <c r="K16" s="235" t="s">
        <v>97</v>
      </c>
      <c r="L16" s="236">
        <v>15.95</v>
      </c>
    </row>
    <row r="17" spans="1:12" ht="15.75" x14ac:dyDescent="0.25">
      <c r="A17" t="s">
        <v>106</v>
      </c>
      <c r="B17" s="30">
        <v>56.838888888888881</v>
      </c>
      <c r="H17" s="237"/>
      <c r="I17" s="212" t="s">
        <v>826</v>
      </c>
      <c r="J17" s="210" t="s">
        <v>97</v>
      </c>
      <c r="K17" s="235" t="s">
        <v>97</v>
      </c>
      <c r="L17" s="236">
        <v>29.34</v>
      </c>
    </row>
    <row r="18" spans="1:12" ht="15.75" x14ac:dyDescent="0.25">
      <c r="A18" t="s">
        <v>107</v>
      </c>
      <c r="B18" s="30">
        <v>34.560370370370364</v>
      </c>
      <c r="H18" s="237"/>
      <c r="I18" s="212" t="s">
        <v>827</v>
      </c>
      <c r="J18" s="210" t="s">
        <v>97</v>
      </c>
      <c r="K18" s="235" t="s">
        <v>97</v>
      </c>
      <c r="L18" s="236">
        <v>45.31</v>
      </c>
    </row>
    <row r="19" spans="1:12" ht="15.75" x14ac:dyDescent="0.25">
      <c r="A19" t="s">
        <v>108</v>
      </c>
      <c r="B19" s="30">
        <v>38.122592592592596</v>
      </c>
      <c r="H19" s="237"/>
      <c r="I19" s="212" t="s">
        <v>828</v>
      </c>
      <c r="J19" s="210" t="s">
        <v>97</v>
      </c>
      <c r="K19" s="235" t="s">
        <v>97</v>
      </c>
      <c r="L19" s="236">
        <v>12.16</v>
      </c>
    </row>
    <row r="20" spans="1:12" ht="15.75" x14ac:dyDescent="0.25">
      <c r="A20" t="s">
        <v>109</v>
      </c>
      <c r="B20" s="30">
        <v>29.050370370370374</v>
      </c>
      <c r="H20" s="237"/>
      <c r="I20" s="212" t="s">
        <v>829</v>
      </c>
      <c r="J20" s="210" t="s">
        <v>97</v>
      </c>
      <c r="K20" s="235" t="s">
        <v>97</v>
      </c>
      <c r="L20" s="236">
        <v>23.87</v>
      </c>
    </row>
    <row r="21" spans="1:12" ht="15.75" x14ac:dyDescent="0.25">
      <c r="A21" t="s">
        <v>110</v>
      </c>
      <c r="B21" s="30">
        <v>39.706296296296294</v>
      </c>
      <c r="H21" s="237"/>
      <c r="I21" s="212" t="s">
        <v>830</v>
      </c>
      <c r="J21" s="210" t="s">
        <v>97</v>
      </c>
      <c r="K21" s="235" t="s">
        <v>97</v>
      </c>
      <c r="L21" s="236">
        <v>30.53</v>
      </c>
    </row>
    <row r="22" spans="1:12" ht="15.75" x14ac:dyDescent="0.25">
      <c r="A22" t="s">
        <v>111</v>
      </c>
      <c r="B22" s="30">
        <v>34.376296296296296</v>
      </c>
      <c r="H22" s="237"/>
      <c r="I22" s="212" t="s">
        <v>831</v>
      </c>
      <c r="J22" s="210" t="s">
        <v>97</v>
      </c>
      <c r="K22" s="235" t="s">
        <v>97</v>
      </c>
      <c r="L22" s="236">
        <v>54.1</v>
      </c>
    </row>
    <row r="23" spans="1:12" ht="15.75" x14ac:dyDescent="0.25">
      <c r="A23" t="s">
        <v>112</v>
      </c>
      <c r="B23" s="30">
        <v>38.715555555555561</v>
      </c>
      <c r="H23" s="237"/>
      <c r="I23" s="212" t="s">
        <v>832</v>
      </c>
      <c r="J23" s="210" t="s">
        <v>97</v>
      </c>
      <c r="K23" s="235" t="s">
        <v>97</v>
      </c>
      <c r="L23" s="236">
        <v>26.86</v>
      </c>
    </row>
    <row r="24" spans="1:12" ht="15.75" x14ac:dyDescent="0.25">
      <c r="A24" t="s">
        <v>113</v>
      </c>
      <c r="B24" s="30">
        <v>40.253703703703707</v>
      </c>
      <c r="H24" s="237"/>
      <c r="I24" s="212" t="s">
        <v>833</v>
      </c>
      <c r="J24" s="210" t="s">
        <v>97</v>
      </c>
      <c r="K24" s="235" t="s">
        <v>97</v>
      </c>
      <c r="L24" s="236">
        <v>22.91</v>
      </c>
    </row>
    <row r="25" spans="1:12" ht="15.75" x14ac:dyDescent="0.25">
      <c r="A25" t="s">
        <v>114</v>
      </c>
      <c r="B25" s="30">
        <v>35.433703703703699</v>
      </c>
      <c r="H25" s="237"/>
      <c r="I25" s="212" t="s">
        <v>834</v>
      </c>
      <c r="J25" s="210" t="s">
        <v>97</v>
      </c>
      <c r="K25" s="235" t="s">
        <v>97</v>
      </c>
      <c r="L25" s="236">
        <v>20.77</v>
      </c>
    </row>
    <row r="26" spans="1:12" ht="15.75" x14ac:dyDescent="0.25">
      <c r="A26" t="s">
        <v>115</v>
      </c>
      <c r="B26" s="30">
        <v>40.410370370370359</v>
      </c>
      <c r="H26" s="237"/>
      <c r="I26" s="212" t="s">
        <v>835</v>
      </c>
      <c r="J26" s="210" t="s">
        <v>97</v>
      </c>
      <c r="K26" s="235" t="s">
        <v>97</v>
      </c>
      <c r="L26" s="236">
        <v>21.58</v>
      </c>
    </row>
    <row r="27" spans="1:12" ht="15.75" x14ac:dyDescent="0.25">
      <c r="A27" t="s">
        <v>116</v>
      </c>
      <c r="B27" s="30">
        <v>36.855555555555554</v>
      </c>
      <c r="H27" s="237"/>
      <c r="I27" s="212" t="s">
        <v>836</v>
      </c>
      <c r="J27" s="210" t="s">
        <v>97</v>
      </c>
      <c r="K27" s="235" t="s">
        <v>97</v>
      </c>
      <c r="L27" s="236">
        <v>24.28</v>
      </c>
    </row>
    <row r="28" spans="1:12" ht="15.75" x14ac:dyDescent="0.25">
      <c r="A28" t="s">
        <v>117</v>
      </c>
      <c r="B28" s="30">
        <v>27.705925925925921</v>
      </c>
      <c r="H28" s="237"/>
      <c r="I28" s="212" t="s">
        <v>837</v>
      </c>
      <c r="J28" s="210" t="s">
        <v>97</v>
      </c>
      <c r="K28" s="235" t="s">
        <v>97</v>
      </c>
      <c r="L28" s="236">
        <v>14.38</v>
      </c>
    </row>
    <row r="29" spans="1:12" ht="15.75" x14ac:dyDescent="0.25">
      <c r="A29" t="s">
        <v>118</v>
      </c>
      <c r="B29" s="30">
        <v>26.962592592592593</v>
      </c>
      <c r="H29" s="237"/>
      <c r="I29" s="212" t="s">
        <v>838</v>
      </c>
      <c r="J29" s="210" t="s">
        <v>97</v>
      </c>
      <c r="K29" s="235" t="s">
        <v>97</v>
      </c>
      <c r="L29" s="236">
        <v>15.92</v>
      </c>
    </row>
    <row r="30" spans="1:12" ht="15.75" x14ac:dyDescent="0.25">
      <c r="A30" t="s">
        <v>119</v>
      </c>
      <c r="B30" s="30">
        <v>28.580800000000004</v>
      </c>
      <c r="H30" s="237"/>
      <c r="I30" s="212" t="s">
        <v>839</v>
      </c>
      <c r="J30" s="210" t="s">
        <v>97</v>
      </c>
      <c r="K30" s="235" t="s">
        <v>97</v>
      </c>
      <c r="L30" s="236">
        <v>28.1</v>
      </c>
    </row>
    <row r="31" spans="1:12" ht="15.75" x14ac:dyDescent="0.25">
      <c r="A31" t="s">
        <v>120</v>
      </c>
      <c r="B31" s="30">
        <v>17.164444444444442</v>
      </c>
      <c r="H31" s="237"/>
      <c r="I31" s="216" t="s">
        <v>841</v>
      </c>
      <c r="J31" s="210" t="s">
        <v>97</v>
      </c>
      <c r="K31" s="235" t="s">
        <v>97</v>
      </c>
      <c r="L31" s="236">
        <v>24.42</v>
      </c>
    </row>
    <row r="32" spans="1:12" ht="15.75" x14ac:dyDescent="0.25">
      <c r="A32" t="s">
        <v>121</v>
      </c>
      <c r="B32" s="30">
        <v>24.860370370370372</v>
      </c>
      <c r="H32" s="237"/>
      <c r="I32" s="212" t="s">
        <v>840</v>
      </c>
      <c r="J32" s="210" t="s">
        <v>97</v>
      </c>
      <c r="K32" s="235" t="s">
        <v>97</v>
      </c>
      <c r="L32" s="236">
        <v>20.52</v>
      </c>
    </row>
    <row r="33" spans="1:12" ht="15.75" x14ac:dyDescent="0.25">
      <c r="A33" t="s">
        <v>122</v>
      </c>
      <c r="B33" s="30">
        <v>18.261111111111113</v>
      </c>
      <c r="H33" s="237"/>
      <c r="I33" s="212" t="s">
        <v>842</v>
      </c>
      <c r="J33" s="210" t="s">
        <v>97</v>
      </c>
      <c r="K33" s="235" t="s">
        <v>97</v>
      </c>
      <c r="L33" s="236">
        <v>49.89</v>
      </c>
    </row>
    <row r="34" spans="1:12" ht="15.75" x14ac:dyDescent="0.25">
      <c r="A34" t="s">
        <v>123</v>
      </c>
      <c r="B34" s="30">
        <v>20.138518518518524</v>
      </c>
      <c r="H34" s="238"/>
      <c r="I34" s="212" t="s">
        <v>843</v>
      </c>
      <c r="J34" s="210" t="s">
        <v>97</v>
      </c>
      <c r="K34" s="235" t="s">
        <v>97</v>
      </c>
      <c r="L34" s="236">
        <v>17.190000000000001</v>
      </c>
    </row>
    <row r="35" spans="1:12" ht="15.75" x14ac:dyDescent="0.25">
      <c r="A35" t="s">
        <v>124</v>
      </c>
      <c r="B35" s="30">
        <v>20.085925925925924</v>
      </c>
      <c r="H35" s="234" t="s">
        <v>99</v>
      </c>
      <c r="I35" s="212" t="s">
        <v>817</v>
      </c>
      <c r="J35" s="210" t="s">
        <v>97</v>
      </c>
      <c r="K35" s="235" t="s">
        <v>97</v>
      </c>
      <c r="L35" s="236">
        <v>11.89</v>
      </c>
    </row>
    <row r="36" spans="1:12" ht="15.75" x14ac:dyDescent="0.25">
      <c r="A36" t="s">
        <v>125</v>
      </c>
      <c r="B36" s="30">
        <v>20.08666666666667</v>
      </c>
      <c r="H36" s="237"/>
      <c r="I36" s="212" t="s">
        <v>818</v>
      </c>
      <c r="J36" s="210" t="s">
        <v>97</v>
      </c>
      <c r="K36" s="235" t="s">
        <v>97</v>
      </c>
      <c r="L36" s="236">
        <v>33.479999999999997</v>
      </c>
    </row>
    <row r="37" spans="1:12" ht="15.75" x14ac:dyDescent="0.25">
      <c r="A37" t="s">
        <v>126</v>
      </c>
      <c r="B37" s="30">
        <v>18.231111111111108</v>
      </c>
      <c r="H37" s="237"/>
      <c r="I37" s="212" t="s">
        <v>819</v>
      </c>
      <c r="J37" s="210" t="s">
        <v>97</v>
      </c>
      <c r="K37" s="235" t="s">
        <v>97</v>
      </c>
      <c r="L37" s="236">
        <v>17.59</v>
      </c>
    </row>
    <row r="38" spans="1:12" ht="15.75" x14ac:dyDescent="0.25">
      <c r="A38" t="s">
        <v>127</v>
      </c>
      <c r="B38" s="30">
        <v>9.2192592592592604</v>
      </c>
      <c r="H38" s="237"/>
      <c r="I38" s="212" t="s">
        <v>820</v>
      </c>
      <c r="J38" s="210" t="s">
        <v>97</v>
      </c>
      <c r="K38" s="235" t="s">
        <v>97</v>
      </c>
      <c r="L38" s="236">
        <v>6.65</v>
      </c>
    </row>
    <row r="39" spans="1:12" ht="15.75" x14ac:dyDescent="0.25">
      <c r="A39" t="s">
        <v>128</v>
      </c>
      <c r="B39" s="30">
        <v>17.696666666666665</v>
      </c>
      <c r="H39" s="237"/>
      <c r="I39" s="212" t="s">
        <v>821</v>
      </c>
      <c r="J39" s="210" t="s">
        <v>97</v>
      </c>
      <c r="K39" s="235" t="s">
        <v>97</v>
      </c>
      <c r="L39" s="236">
        <v>21.53</v>
      </c>
    </row>
    <row r="40" spans="1:12" ht="15.75" x14ac:dyDescent="0.25">
      <c r="A40" t="s">
        <v>129</v>
      </c>
      <c r="B40" s="30">
        <v>11.579999999999998</v>
      </c>
      <c r="H40" s="237"/>
      <c r="I40" s="212" t="s">
        <v>822</v>
      </c>
      <c r="J40" s="210" t="s">
        <v>97</v>
      </c>
      <c r="K40" s="235" t="s">
        <v>97</v>
      </c>
      <c r="L40" s="236">
        <v>21.25</v>
      </c>
    </row>
    <row r="41" spans="1:12" ht="15.75" x14ac:dyDescent="0.25">
      <c r="A41" t="s">
        <v>130</v>
      </c>
      <c r="B41" s="30">
        <v>6.7677777777777788</v>
      </c>
      <c r="H41" s="237"/>
      <c r="I41" s="212" t="s">
        <v>823</v>
      </c>
      <c r="J41" s="210" t="s">
        <v>97</v>
      </c>
      <c r="K41" s="235" t="s">
        <v>97</v>
      </c>
      <c r="L41" s="236">
        <v>4.71</v>
      </c>
    </row>
    <row r="42" spans="1:12" ht="15.75" x14ac:dyDescent="0.25">
      <c r="A42" t="s">
        <v>131</v>
      </c>
      <c r="B42" s="30">
        <v>11.565555555555555</v>
      </c>
      <c r="H42" s="237"/>
      <c r="I42" s="212" t="s">
        <v>824</v>
      </c>
      <c r="J42" s="210" t="s">
        <v>97</v>
      </c>
      <c r="K42" s="235" t="s">
        <v>97</v>
      </c>
      <c r="L42" s="236">
        <v>16.64</v>
      </c>
    </row>
    <row r="43" spans="1:12" ht="15.75" x14ac:dyDescent="0.25">
      <c r="A43" t="s">
        <v>132</v>
      </c>
      <c r="B43" s="30">
        <v>15.37037037037037</v>
      </c>
      <c r="H43" s="237"/>
      <c r="I43" s="212" t="s">
        <v>825</v>
      </c>
      <c r="J43" s="210" t="s">
        <v>97</v>
      </c>
      <c r="K43" s="235" t="s">
        <v>97</v>
      </c>
      <c r="L43" s="236">
        <v>33.07</v>
      </c>
    </row>
    <row r="44" spans="1:12" ht="15.75" x14ac:dyDescent="0.25">
      <c r="A44" t="s">
        <v>144</v>
      </c>
      <c r="B44" s="30">
        <v>31.799259259259262</v>
      </c>
      <c r="H44" s="237"/>
      <c r="I44" s="212" t="s">
        <v>826</v>
      </c>
      <c r="J44" s="210" t="s">
        <v>97</v>
      </c>
      <c r="K44" s="235" t="s">
        <v>97</v>
      </c>
      <c r="L44" s="236">
        <v>41.6</v>
      </c>
    </row>
    <row r="45" spans="1:12" ht="15.75" x14ac:dyDescent="0.25">
      <c r="H45" s="237"/>
      <c r="I45" s="212" t="s">
        <v>827</v>
      </c>
      <c r="J45" s="210" t="s">
        <v>97</v>
      </c>
      <c r="K45" s="235" t="s">
        <v>97</v>
      </c>
      <c r="L45" s="236">
        <v>41.89</v>
      </c>
    </row>
    <row r="46" spans="1:12" ht="15.75" x14ac:dyDescent="0.25">
      <c r="H46" s="237"/>
      <c r="I46" s="212" t="s">
        <v>828</v>
      </c>
      <c r="J46" s="210" t="s">
        <v>97</v>
      </c>
      <c r="K46" s="235" t="s">
        <v>97</v>
      </c>
      <c r="L46" s="236">
        <v>25.74</v>
      </c>
    </row>
    <row r="47" spans="1:12" ht="15.75" x14ac:dyDescent="0.25">
      <c r="H47" s="237"/>
      <c r="I47" s="212" t="s">
        <v>829</v>
      </c>
      <c r="J47" s="210" t="s">
        <v>97</v>
      </c>
      <c r="K47" s="235" t="s">
        <v>97</v>
      </c>
      <c r="L47" s="236">
        <v>24.34</v>
      </c>
    </row>
    <row r="48" spans="1:12" ht="15.75" x14ac:dyDescent="0.25">
      <c r="H48" s="237"/>
      <c r="I48" s="212" t="s">
        <v>830</v>
      </c>
      <c r="J48" s="210" t="s">
        <v>97</v>
      </c>
      <c r="K48" s="235" t="s">
        <v>97</v>
      </c>
      <c r="L48" s="236">
        <v>31.39</v>
      </c>
    </row>
    <row r="49" spans="8:12" ht="15.75" x14ac:dyDescent="0.25">
      <c r="H49" s="237"/>
      <c r="I49" s="212" t="s">
        <v>831</v>
      </c>
      <c r="J49" s="210" t="s">
        <v>97</v>
      </c>
      <c r="K49" s="235" t="s">
        <v>97</v>
      </c>
      <c r="L49" s="236">
        <v>47.44</v>
      </c>
    </row>
    <row r="50" spans="8:12" ht="15.75" x14ac:dyDescent="0.25">
      <c r="H50" s="237"/>
      <c r="I50" s="212" t="s">
        <v>832</v>
      </c>
      <c r="J50" s="210" t="s">
        <v>97</v>
      </c>
      <c r="K50" s="235" t="s">
        <v>97</v>
      </c>
      <c r="L50" s="236">
        <v>9.98</v>
      </c>
    </row>
    <row r="51" spans="8:12" ht="15.75" x14ac:dyDescent="0.25">
      <c r="H51" s="237"/>
      <c r="I51" s="212" t="s">
        <v>833</v>
      </c>
      <c r="J51" s="210" t="s">
        <v>97</v>
      </c>
      <c r="K51" s="235" t="s">
        <v>97</v>
      </c>
      <c r="L51" s="236">
        <v>12.77</v>
      </c>
    </row>
    <row r="52" spans="8:12" ht="15.75" x14ac:dyDescent="0.25">
      <c r="H52" s="237"/>
      <c r="I52" s="212" t="s">
        <v>834</v>
      </c>
      <c r="J52" s="210" t="s">
        <v>97</v>
      </c>
      <c r="K52" s="235" t="s">
        <v>97</v>
      </c>
      <c r="L52" s="236">
        <v>22.14</v>
      </c>
    </row>
    <row r="53" spans="8:12" ht="15.75" x14ac:dyDescent="0.25">
      <c r="H53" s="237"/>
      <c r="I53" s="212" t="s">
        <v>835</v>
      </c>
      <c r="J53" s="210" t="s">
        <v>97</v>
      </c>
      <c r="K53" s="235" t="s">
        <v>97</v>
      </c>
      <c r="L53" s="236">
        <v>18.600000000000001</v>
      </c>
    </row>
    <row r="54" spans="8:12" ht="15.75" x14ac:dyDescent="0.25">
      <c r="H54" s="237"/>
      <c r="I54" s="212" t="s">
        <v>836</v>
      </c>
      <c r="J54" s="210" t="s">
        <v>97</v>
      </c>
      <c r="K54" s="235" t="s">
        <v>97</v>
      </c>
      <c r="L54" s="236">
        <v>23.17</v>
      </c>
    </row>
    <row r="55" spans="8:12" ht="15.75" x14ac:dyDescent="0.25">
      <c r="H55" s="237"/>
      <c r="I55" s="212" t="s">
        <v>837</v>
      </c>
      <c r="J55" s="210" t="s">
        <v>97</v>
      </c>
      <c r="K55" s="235" t="s">
        <v>97</v>
      </c>
      <c r="L55" s="236">
        <v>21.14</v>
      </c>
    </row>
    <row r="56" spans="8:12" ht="15.75" x14ac:dyDescent="0.25">
      <c r="H56" s="237"/>
      <c r="I56" s="212" t="s">
        <v>838</v>
      </c>
      <c r="J56" s="210" t="s">
        <v>97</v>
      </c>
      <c r="K56" s="235" t="s">
        <v>97</v>
      </c>
      <c r="L56" s="236">
        <v>16.329999999999998</v>
      </c>
    </row>
    <row r="57" spans="8:12" ht="15.75" x14ac:dyDescent="0.25">
      <c r="H57" s="237"/>
      <c r="I57" s="212" t="s">
        <v>839</v>
      </c>
      <c r="J57" s="210" t="s">
        <v>97</v>
      </c>
      <c r="K57" s="235" t="s">
        <v>97</v>
      </c>
      <c r="L57" s="236">
        <v>7.24</v>
      </c>
    </row>
    <row r="58" spans="8:12" ht="15.75" x14ac:dyDescent="0.25">
      <c r="H58" s="237"/>
      <c r="I58" s="216" t="s">
        <v>841</v>
      </c>
      <c r="J58" s="210" t="s">
        <v>97</v>
      </c>
      <c r="K58" s="235" t="s">
        <v>97</v>
      </c>
      <c r="L58" s="236">
        <v>35.380000000000003</v>
      </c>
    </row>
    <row r="59" spans="8:12" ht="15.75" x14ac:dyDescent="0.25">
      <c r="H59" s="237"/>
      <c r="I59" s="212" t="s">
        <v>840</v>
      </c>
      <c r="J59" s="210" t="s">
        <v>97</v>
      </c>
      <c r="K59" s="235" t="s">
        <v>97</v>
      </c>
      <c r="L59" s="236">
        <v>28.75</v>
      </c>
    </row>
    <row r="60" spans="8:12" ht="15.75" x14ac:dyDescent="0.25">
      <c r="H60" s="237"/>
      <c r="I60" s="212" t="s">
        <v>842</v>
      </c>
      <c r="J60" s="210" t="s">
        <v>97</v>
      </c>
      <c r="K60" s="235" t="s">
        <v>97</v>
      </c>
      <c r="L60" s="236">
        <v>48.42</v>
      </c>
    </row>
    <row r="61" spans="8:12" ht="15.75" x14ac:dyDescent="0.25">
      <c r="H61" s="238"/>
      <c r="I61" s="212" t="s">
        <v>843</v>
      </c>
      <c r="J61" s="210" t="s">
        <v>97</v>
      </c>
      <c r="K61" s="235" t="s">
        <v>97</v>
      </c>
      <c r="L61" s="236">
        <v>17.309999999999999</v>
      </c>
    </row>
    <row r="62" spans="8:12" ht="15.75" x14ac:dyDescent="0.25">
      <c r="H62" s="234" t="s">
        <v>100</v>
      </c>
      <c r="I62" s="212" t="s">
        <v>817</v>
      </c>
      <c r="J62" s="210" t="s">
        <v>97</v>
      </c>
      <c r="K62" s="235" t="s">
        <v>97</v>
      </c>
      <c r="L62" s="236">
        <v>24.6</v>
      </c>
    </row>
    <row r="63" spans="8:12" ht="15.75" x14ac:dyDescent="0.25">
      <c r="H63" s="237"/>
      <c r="I63" s="212" t="s">
        <v>818</v>
      </c>
      <c r="J63" s="210" t="s">
        <v>97</v>
      </c>
      <c r="K63" s="235" t="s">
        <v>97</v>
      </c>
      <c r="L63" s="236">
        <v>35.76</v>
      </c>
    </row>
    <row r="64" spans="8:12" ht="15.75" x14ac:dyDescent="0.25">
      <c r="H64" s="237"/>
      <c r="I64" s="212" t="s">
        <v>819</v>
      </c>
      <c r="J64" s="210" t="s">
        <v>97</v>
      </c>
      <c r="K64" s="235" t="s">
        <v>97</v>
      </c>
      <c r="L64" s="236">
        <v>27.98</v>
      </c>
    </row>
    <row r="65" spans="8:12" ht="15.75" x14ac:dyDescent="0.25">
      <c r="H65" s="237"/>
      <c r="I65" s="212" t="s">
        <v>820</v>
      </c>
      <c r="J65" s="210" t="s">
        <v>97</v>
      </c>
      <c r="K65" s="235" t="s">
        <v>97</v>
      </c>
      <c r="L65" s="236">
        <v>29.67</v>
      </c>
    </row>
    <row r="66" spans="8:12" ht="15.75" x14ac:dyDescent="0.25">
      <c r="H66" s="237"/>
      <c r="I66" s="212" t="s">
        <v>821</v>
      </c>
      <c r="J66" s="210" t="s">
        <v>97</v>
      </c>
      <c r="K66" s="235" t="s">
        <v>97</v>
      </c>
      <c r="L66" s="236">
        <v>19.36</v>
      </c>
    </row>
    <row r="67" spans="8:12" ht="15.75" x14ac:dyDescent="0.25">
      <c r="H67" s="237"/>
      <c r="I67" s="212" t="s">
        <v>822</v>
      </c>
      <c r="J67" s="210" t="s">
        <v>97</v>
      </c>
      <c r="K67" s="235" t="s">
        <v>97</v>
      </c>
      <c r="L67" s="236">
        <v>23.33</v>
      </c>
    </row>
    <row r="68" spans="8:12" ht="15.75" x14ac:dyDescent="0.25">
      <c r="H68" s="237"/>
      <c r="I68" s="212" t="s">
        <v>823</v>
      </c>
      <c r="J68" s="210" t="s">
        <v>97</v>
      </c>
      <c r="K68" s="235" t="s">
        <v>97</v>
      </c>
      <c r="L68" s="236">
        <v>20.41</v>
      </c>
    </row>
    <row r="69" spans="8:12" ht="15.75" x14ac:dyDescent="0.25">
      <c r="H69" s="237"/>
      <c r="I69" s="212" t="s">
        <v>824</v>
      </c>
      <c r="J69" s="210" t="s">
        <v>97</v>
      </c>
      <c r="K69" s="235" t="s">
        <v>97</v>
      </c>
      <c r="L69" s="236">
        <v>17.13</v>
      </c>
    </row>
    <row r="70" spans="8:12" ht="15.75" x14ac:dyDescent="0.25">
      <c r="H70" s="237"/>
      <c r="I70" s="212" t="s">
        <v>825</v>
      </c>
      <c r="J70" s="210" t="s">
        <v>97</v>
      </c>
      <c r="K70" s="235" t="s">
        <v>97</v>
      </c>
      <c r="L70" s="236">
        <v>14.68</v>
      </c>
    </row>
    <row r="71" spans="8:12" ht="15.75" x14ac:dyDescent="0.25">
      <c r="H71" s="237"/>
      <c r="I71" s="212" t="s">
        <v>826</v>
      </c>
      <c r="J71" s="210" t="s">
        <v>97</v>
      </c>
      <c r="K71" s="235" t="s">
        <v>97</v>
      </c>
      <c r="L71" s="236">
        <v>30.49</v>
      </c>
    </row>
    <row r="72" spans="8:12" ht="15.75" x14ac:dyDescent="0.25">
      <c r="H72" s="237"/>
      <c r="I72" s="212" t="s">
        <v>827</v>
      </c>
      <c r="J72" s="210" t="s">
        <v>97</v>
      </c>
      <c r="K72" s="235" t="s">
        <v>97</v>
      </c>
      <c r="L72" s="236">
        <v>37.39</v>
      </c>
    </row>
    <row r="73" spans="8:12" ht="15.75" x14ac:dyDescent="0.25">
      <c r="H73" s="237"/>
      <c r="I73" s="212" t="s">
        <v>828</v>
      </c>
      <c r="J73" s="210" t="s">
        <v>97</v>
      </c>
      <c r="K73" s="235" t="s">
        <v>97</v>
      </c>
      <c r="L73" s="236">
        <v>14.45</v>
      </c>
    </row>
    <row r="74" spans="8:12" ht="15.75" x14ac:dyDescent="0.25">
      <c r="H74" s="237"/>
      <c r="I74" s="212" t="s">
        <v>829</v>
      </c>
      <c r="J74" s="210" t="s">
        <v>97</v>
      </c>
      <c r="K74" s="235" t="s">
        <v>97</v>
      </c>
      <c r="L74" s="236">
        <v>19.61</v>
      </c>
    </row>
    <row r="75" spans="8:12" ht="15.75" x14ac:dyDescent="0.25">
      <c r="H75" s="237"/>
      <c r="I75" s="212" t="s">
        <v>830</v>
      </c>
      <c r="J75" s="210" t="s">
        <v>97</v>
      </c>
      <c r="K75" s="235" t="s">
        <v>97</v>
      </c>
      <c r="L75" s="236">
        <v>26.97</v>
      </c>
    </row>
    <row r="76" spans="8:12" ht="15.75" x14ac:dyDescent="0.25">
      <c r="H76" s="237"/>
      <c r="I76" s="212" t="s">
        <v>831</v>
      </c>
      <c r="J76" s="210" t="s">
        <v>97</v>
      </c>
      <c r="K76" s="235" t="s">
        <v>97</v>
      </c>
      <c r="L76" s="236">
        <v>44.34</v>
      </c>
    </row>
    <row r="77" spans="8:12" ht="15.75" x14ac:dyDescent="0.25">
      <c r="H77" s="237"/>
      <c r="I77" s="212" t="s">
        <v>832</v>
      </c>
      <c r="J77" s="210" t="s">
        <v>97</v>
      </c>
      <c r="K77" s="235" t="s">
        <v>97</v>
      </c>
      <c r="L77" s="236">
        <v>24.06</v>
      </c>
    </row>
    <row r="78" spans="8:12" ht="15.75" x14ac:dyDescent="0.25">
      <c r="H78" s="237"/>
      <c r="I78" s="212" t="s">
        <v>833</v>
      </c>
      <c r="J78" s="210" t="s">
        <v>97</v>
      </c>
      <c r="K78" s="235" t="s">
        <v>97</v>
      </c>
      <c r="L78" s="236">
        <v>17.84</v>
      </c>
    </row>
    <row r="79" spans="8:12" ht="15.75" x14ac:dyDescent="0.25">
      <c r="H79" s="237"/>
      <c r="I79" s="212" t="s">
        <v>834</v>
      </c>
      <c r="J79" s="210" t="s">
        <v>97</v>
      </c>
      <c r="K79" s="235" t="s">
        <v>97</v>
      </c>
      <c r="L79" s="236">
        <v>19.010000000000002</v>
      </c>
    </row>
    <row r="80" spans="8:12" ht="15.75" x14ac:dyDescent="0.25">
      <c r="H80" s="237"/>
      <c r="I80" s="212" t="s">
        <v>835</v>
      </c>
      <c r="J80" s="210" t="s">
        <v>97</v>
      </c>
      <c r="K80" s="235" t="s">
        <v>97</v>
      </c>
      <c r="L80" s="236">
        <v>18.079999999999998</v>
      </c>
    </row>
    <row r="81" spans="8:12" ht="15.75" x14ac:dyDescent="0.25">
      <c r="H81" s="237"/>
      <c r="I81" s="212" t="s">
        <v>836</v>
      </c>
      <c r="J81" s="210" t="s">
        <v>97</v>
      </c>
      <c r="K81" s="235" t="s">
        <v>97</v>
      </c>
      <c r="L81" s="236">
        <v>24.1</v>
      </c>
    </row>
    <row r="82" spans="8:12" ht="15.75" x14ac:dyDescent="0.25">
      <c r="H82" s="237"/>
      <c r="I82" s="212" t="s">
        <v>837</v>
      </c>
      <c r="J82" s="210" t="s">
        <v>97</v>
      </c>
      <c r="K82" s="235" t="s">
        <v>97</v>
      </c>
      <c r="L82" s="236">
        <v>18.91</v>
      </c>
    </row>
    <row r="83" spans="8:12" ht="15.75" x14ac:dyDescent="0.25">
      <c r="H83" s="237"/>
      <c r="I83" s="212" t="s">
        <v>838</v>
      </c>
      <c r="J83" s="210" t="s">
        <v>97</v>
      </c>
      <c r="K83" s="235" t="s">
        <v>97</v>
      </c>
      <c r="L83" s="236">
        <v>18.899999999999999</v>
      </c>
    </row>
    <row r="84" spans="8:12" ht="15.75" x14ac:dyDescent="0.25">
      <c r="H84" s="237"/>
      <c r="I84" s="212" t="s">
        <v>839</v>
      </c>
      <c r="J84" s="210" t="s">
        <v>97</v>
      </c>
      <c r="K84" s="235" t="s">
        <v>97</v>
      </c>
      <c r="L84" s="236">
        <v>22.75</v>
      </c>
    </row>
    <row r="85" spans="8:12" ht="15.75" x14ac:dyDescent="0.25">
      <c r="H85" s="237"/>
      <c r="I85" s="216" t="s">
        <v>841</v>
      </c>
      <c r="J85" s="210" t="s">
        <v>97</v>
      </c>
      <c r="K85" s="235" t="s">
        <v>97</v>
      </c>
      <c r="L85" s="236">
        <v>35.049999999999997</v>
      </c>
    </row>
    <row r="86" spans="8:12" ht="15.75" x14ac:dyDescent="0.25">
      <c r="H86" s="237"/>
      <c r="I86" s="212" t="s">
        <v>840</v>
      </c>
      <c r="J86" s="210" t="s">
        <v>97</v>
      </c>
      <c r="K86" s="235" t="s">
        <v>97</v>
      </c>
      <c r="L86" s="236">
        <v>29.01</v>
      </c>
    </row>
    <row r="87" spans="8:12" ht="15.75" x14ac:dyDescent="0.25">
      <c r="H87" s="237"/>
      <c r="I87" s="212" t="s">
        <v>842</v>
      </c>
      <c r="J87" s="210" t="s">
        <v>97</v>
      </c>
      <c r="K87" s="235" t="s">
        <v>97</v>
      </c>
      <c r="L87" s="236">
        <v>36.14</v>
      </c>
    </row>
    <row r="88" spans="8:12" ht="15.75" x14ac:dyDescent="0.25">
      <c r="H88" s="238"/>
      <c r="I88" s="212" t="s">
        <v>843</v>
      </c>
      <c r="J88" s="210" t="s">
        <v>97</v>
      </c>
      <c r="K88" s="235" t="s">
        <v>97</v>
      </c>
      <c r="L88" s="236">
        <v>20.89</v>
      </c>
    </row>
    <row r="89" spans="8:12" ht="15.75" x14ac:dyDescent="0.25">
      <c r="H89" s="234" t="s">
        <v>101</v>
      </c>
      <c r="I89" s="212" t="s">
        <v>817</v>
      </c>
      <c r="J89" s="210" t="s">
        <v>97</v>
      </c>
      <c r="K89" s="235" t="s">
        <v>97</v>
      </c>
      <c r="L89" s="236">
        <v>23.98</v>
      </c>
    </row>
    <row r="90" spans="8:12" ht="15.75" x14ac:dyDescent="0.25">
      <c r="H90" s="237"/>
      <c r="I90" s="212" t="s">
        <v>818</v>
      </c>
      <c r="J90" s="210" t="s">
        <v>97</v>
      </c>
      <c r="K90" s="235" t="s">
        <v>97</v>
      </c>
      <c r="L90" s="236">
        <v>51.46</v>
      </c>
    </row>
    <row r="91" spans="8:12" ht="15.75" x14ac:dyDescent="0.25">
      <c r="H91" s="237"/>
      <c r="I91" s="212" t="s">
        <v>819</v>
      </c>
      <c r="J91" s="210" t="s">
        <v>97</v>
      </c>
      <c r="K91" s="235" t="s">
        <v>97</v>
      </c>
      <c r="L91" s="236">
        <v>26.58</v>
      </c>
    </row>
    <row r="92" spans="8:12" ht="15.75" x14ac:dyDescent="0.25">
      <c r="H92" s="237"/>
      <c r="I92" s="212" t="s">
        <v>820</v>
      </c>
      <c r="J92" s="210" t="s">
        <v>97</v>
      </c>
      <c r="K92" s="235" t="s">
        <v>97</v>
      </c>
      <c r="L92" s="236">
        <v>17.489999999999998</v>
      </c>
    </row>
    <row r="93" spans="8:12" ht="15.75" x14ac:dyDescent="0.25">
      <c r="H93" s="237"/>
      <c r="I93" s="212" t="s">
        <v>821</v>
      </c>
      <c r="J93" s="210" t="s">
        <v>97</v>
      </c>
      <c r="K93" s="235" t="s">
        <v>97</v>
      </c>
      <c r="L93" s="236">
        <v>20.7</v>
      </c>
    </row>
    <row r="94" spans="8:12" ht="15.75" x14ac:dyDescent="0.25">
      <c r="H94" s="237"/>
      <c r="I94" s="212" t="s">
        <v>822</v>
      </c>
      <c r="J94" s="210" t="s">
        <v>97</v>
      </c>
      <c r="K94" s="235" t="s">
        <v>97</v>
      </c>
      <c r="L94" s="236">
        <v>25.84</v>
      </c>
    </row>
    <row r="95" spans="8:12" ht="15.75" x14ac:dyDescent="0.25">
      <c r="H95" s="237"/>
      <c r="I95" s="212" t="s">
        <v>823</v>
      </c>
      <c r="J95" s="210" t="s">
        <v>97</v>
      </c>
      <c r="K95" s="235" t="s">
        <v>97</v>
      </c>
      <c r="L95" s="236">
        <v>4.07</v>
      </c>
    </row>
    <row r="96" spans="8:12" ht="15.75" x14ac:dyDescent="0.25">
      <c r="H96" s="237"/>
      <c r="I96" s="212" t="s">
        <v>824</v>
      </c>
      <c r="J96" s="210" t="s">
        <v>97</v>
      </c>
      <c r="K96" s="235" t="s">
        <v>97</v>
      </c>
      <c r="L96" s="236">
        <v>22.89</v>
      </c>
    </row>
    <row r="97" spans="8:12" ht="15.75" x14ac:dyDescent="0.25">
      <c r="H97" s="237"/>
      <c r="I97" s="212" t="s">
        <v>825</v>
      </c>
      <c r="J97" s="210" t="s">
        <v>97</v>
      </c>
      <c r="K97" s="235" t="s">
        <v>97</v>
      </c>
      <c r="L97" s="236">
        <v>12.3</v>
      </c>
    </row>
    <row r="98" spans="8:12" ht="15.75" x14ac:dyDescent="0.25">
      <c r="H98" s="237"/>
      <c r="I98" s="212" t="s">
        <v>826</v>
      </c>
      <c r="J98" s="210" t="s">
        <v>97</v>
      </c>
      <c r="K98" s="235" t="s">
        <v>97</v>
      </c>
      <c r="L98" s="236">
        <v>41.92</v>
      </c>
    </row>
    <row r="99" spans="8:12" ht="15.75" x14ac:dyDescent="0.25">
      <c r="H99" s="237"/>
      <c r="I99" s="212" t="s">
        <v>827</v>
      </c>
      <c r="J99" s="210" t="s">
        <v>97</v>
      </c>
      <c r="K99" s="235" t="s">
        <v>97</v>
      </c>
      <c r="L99" s="236">
        <v>38.03</v>
      </c>
    </row>
    <row r="100" spans="8:12" ht="15.75" x14ac:dyDescent="0.25">
      <c r="H100" s="237"/>
      <c r="I100" s="212" t="s">
        <v>828</v>
      </c>
      <c r="J100" s="210" t="s">
        <v>97</v>
      </c>
      <c r="K100" s="235" t="s">
        <v>97</v>
      </c>
      <c r="L100" s="236">
        <v>7.52</v>
      </c>
    </row>
    <row r="101" spans="8:12" ht="15.75" x14ac:dyDescent="0.25">
      <c r="H101" s="237"/>
      <c r="I101" s="212" t="s">
        <v>829</v>
      </c>
      <c r="J101" s="210" t="s">
        <v>97</v>
      </c>
      <c r="K101" s="235" t="s">
        <v>97</v>
      </c>
      <c r="L101" s="236">
        <v>23.96</v>
      </c>
    </row>
    <row r="102" spans="8:12" ht="15.75" x14ac:dyDescent="0.25">
      <c r="H102" s="237"/>
      <c r="I102" s="212" t="s">
        <v>830</v>
      </c>
      <c r="J102" s="210" t="s">
        <v>97</v>
      </c>
      <c r="K102" s="235" t="s">
        <v>97</v>
      </c>
      <c r="L102" s="236">
        <v>26.37</v>
      </c>
    </row>
    <row r="103" spans="8:12" ht="15.75" x14ac:dyDescent="0.25">
      <c r="H103" s="237"/>
      <c r="I103" s="212" t="s">
        <v>831</v>
      </c>
      <c r="J103" s="210" t="s">
        <v>97</v>
      </c>
      <c r="K103" s="235" t="s">
        <v>97</v>
      </c>
      <c r="L103" s="236">
        <v>46.45</v>
      </c>
    </row>
    <row r="104" spans="8:12" ht="15.75" x14ac:dyDescent="0.25">
      <c r="H104" s="237"/>
      <c r="I104" s="212" t="s">
        <v>832</v>
      </c>
      <c r="J104" s="210" t="s">
        <v>97</v>
      </c>
      <c r="K104" s="235" t="s">
        <v>97</v>
      </c>
      <c r="L104" s="236">
        <v>37.94</v>
      </c>
    </row>
    <row r="105" spans="8:12" ht="15.75" x14ac:dyDescent="0.25">
      <c r="H105" s="237"/>
      <c r="I105" s="212" t="s">
        <v>833</v>
      </c>
      <c r="J105" s="210" t="s">
        <v>97</v>
      </c>
      <c r="K105" s="235" t="s">
        <v>97</v>
      </c>
      <c r="L105" s="236">
        <v>11.86</v>
      </c>
    </row>
    <row r="106" spans="8:12" ht="15.75" x14ac:dyDescent="0.25">
      <c r="H106" s="237"/>
      <c r="I106" s="212" t="s">
        <v>834</v>
      </c>
      <c r="J106" s="210" t="s">
        <v>97</v>
      </c>
      <c r="K106" s="235" t="s">
        <v>97</v>
      </c>
      <c r="L106" s="236">
        <v>18.239999999999998</v>
      </c>
    </row>
    <row r="107" spans="8:12" ht="15.75" x14ac:dyDescent="0.25">
      <c r="H107" s="237"/>
      <c r="I107" s="212" t="s">
        <v>835</v>
      </c>
      <c r="J107" s="210" t="s">
        <v>97</v>
      </c>
      <c r="K107" s="235" t="s">
        <v>97</v>
      </c>
      <c r="L107" s="236">
        <v>18.12</v>
      </c>
    </row>
    <row r="108" spans="8:12" ht="15.75" x14ac:dyDescent="0.25">
      <c r="H108" s="237"/>
      <c r="I108" s="212" t="s">
        <v>836</v>
      </c>
      <c r="J108" s="210" t="s">
        <v>97</v>
      </c>
      <c r="K108" s="235" t="s">
        <v>97</v>
      </c>
      <c r="L108" s="236">
        <v>24.62</v>
      </c>
    </row>
    <row r="109" spans="8:12" ht="15.75" x14ac:dyDescent="0.25">
      <c r="H109" s="237"/>
      <c r="I109" s="212" t="s">
        <v>837</v>
      </c>
      <c r="J109" s="210" t="s">
        <v>97</v>
      </c>
      <c r="K109" s="235" t="s">
        <v>97</v>
      </c>
      <c r="L109" s="236">
        <v>17.48</v>
      </c>
    </row>
    <row r="110" spans="8:12" ht="15.75" x14ac:dyDescent="0.25">
      <c r="H110" s="237"/>
      <c r="I110" s="212" t="s">
        <v>838</v>
      </c>
      <c r="J110" s="210" t="s">
        <v>97</v>
      </c>
      <c r="K110" s="235" t="s">
        <v>97</v>
      </c>
      <c r="L110" s="236">
        <v>17.329999999999998</v>
      </c>
    </row>
    <row r="111" spans="8:12" ht="15.75" x14ac:dyDescent="0.25">
      <c r="H111" s="237"/>
      <c r="I111" s="212" t="s">
        <v>839</v>
      </c>
      <c r="J111" s="210" t="s">
        <v>97</v>
      </c>
      <c r="K111" s="235" t="s">
        <v>97</v>
      </c>
      <c r="L111" s="236">
        <v>55.56</v>
      </c>
    </row>
    <row r="112" spans="8:12" ht="15.75" x14ac:dyDescent="0.25">
      <c r="H112" s="237"/>
      <c r="I112" s="216" t="s">
        <v>841</v>
      </c>
      <c r="J112" s="210" t="s">
        <v>97</v>
      </c>
      <c r="K112" s="235" t="s">
        <v>97</v>
      </c>
      <c r="L112" s="236">
        <v>34.44</v>
      </c>
    </row>
    <row r="113" spans="8:12" ht="15.75" x14ac:dyDescent="0.25">
      <c r="H113" s="237"/>
      <c r="I113" s="212" t="s">
        <v>840</v>
      </c>
      <c r="J113" s="210" t="s">
        <v>97</v>
      </c>
      <c r="K113" s="235" t="s">
        <v>97</v>
      </c>
      <c r="L113" s="236">
        <v>29.52</v>
      </c>
    </row>
    <row r="114" spans="8:12" ht="15.75" x14ac:dyDescent="0.25">
      <c r="H114" s="237"/>
      <c r="I114" s="212" t="s">
        <v>842</v>
      </c>
      <c r="J114" s="210" t="s">
        <v>97</v>
      </c>
      <c r="K114" s="235" t="s">
        <v>97</v>
      </c>
      <c r="L114" s="236">
        <v>41.46</v>
      </c>
    </row>
    <row r="115" spans="8:12" ht="15.75" x14ac:dyDescent="0.25">
      <c r="H115" s="238"/>
      <c r="I115" s="212" t="s">
        <v>843</v>
      </c>
      <c r="J115" s="210" t="s">
        <v>97</v>
      </c>
      <c r="K115" s="235" t="s">
        <v>97</v>
      </c>
      <c r="L115" s="236">
        <v>25.72</v>
      </c>
    </row>
    <row r="116" spans="8:12" ht="15.75" x14ac:dyDescent="0.25">
      <c r="H116" s="234" t="s">
        <v>102</v>
      </c>
      <c r="I116" s="212" t="s">
        <v>817</v>
      </c>
      <c r="J116" s="210" t="s">
        <v>97</v>
      </c>
      <c r="K116" s="235" t="s">
        <v>97</v>
      </c>
      <c r="L116" s="236">
        <v>29.11</v>
      </c>
    </row>
    <row r="117" spans="8:12" ht="15.75" x14ac:dyDescent="0.25">
      <c r="H117" s="237"/>
      <c r="I117" s="212" t="s">
        <v>818</v>
      </c>
      <c r="J117" s="210" t="s">
        <v>97</v>
      </c>
      <c r="K117" s="235" t="s">
        <v>97</v>
      </c>
      <c r="L117" s="236">
        <v>41.67</v>
      </c>
    </row>
    <row r="118" spans="8:12" ht="15.75" x14ac:dyDescent="0.25">
      <c r="H118" s="237"/>
      <c r="I118" s="212" t="s">
        <v>819</v>
      </c>
      <c r="J118" s="210" t="s">
        <v>97</v>
      </c>
      <c r="K118" s="235" t="s">
        <v>97</v>
      </c>
      <c r="L118" s="236">
        <v>32.47</v>
      </c>
    </row>
    <row r="119" spans="8:12" ht="15.75" x14ac:dyDescent="0.25">
      <c r="H119" s="237"/>
      <c r="I119" s="212" t="s">
        <v>820</v>
      </c>
      <c r="J119" s="210" t="s">
        <v>97</v>
      </c>
      <c r="K119" s="235" t="s">
        <v>97</v>
      </c>
      <c r="L119" s="236">
        <v>35.6</v>
      </c>
    </row>
    <row r="120" spans="8:12" ht="15.75" x14ac:dyDescent="0.25">
      <c r="H120" s="237"/>
      <c r="I120" s="212" t="s">
        <v>821</v>
      </c>
      <c r="J120" s="210" t="s">
        <v>97</v>
      </c>
      <c r="K120" s="235" t="s">
        <v>97</v>
      </c>
      <c r="L120" s="236">
        <v>35.21</v>
      </c>
    </row>
    <row r="121" spans="8:12" ht="15.75" x14ac:dyDescent="0.25">
      <c r="H121" s="237"/>
      <c r="I121" s="212" t="s">
        <v>822</v>
      </c>
      <c r="J121" s="210" t="s">
        <v>97</v>
      </c>
      <c r="K121" s="235" t="s">
        <v>97</v>
      </c>
      <c r="L121" s="236">
        <v>25.95</v>
      </c>
    </row>
    <row r="122" spans="8:12" ht="15.75" x14ac:dyDescent="0.25">
      <c r="H122" s="237"/>
      <c r="I122" s="212" t="s">
        <v>823</v>
      </c>
      <c r="J122" s="210" t="s">
        <v>97</v>
      </c>
      <c r="K122" s="235" t="s">
        <v>97</v>
      </c>
      <c r="L122" s="236">
        <v>19.61</v>
      </c>
    </row>
    <row r="123" spans="8:12" ht="15.75" x14ac:dyDescent="0.25">
      <c r="H123" s="237"/>
      <c r="I123" s="212" t="s">
        <v>824</v>
      </c>
      <c r="J123" s="210" t="s">
        <v>97</v>
      </c>
      <c r="K123" s="235" t="s">
        <v>97</v>
      </c>
      <c r="L123" s="236">
        <v>26.11</v>
      </c>
    </row>
    <row r="124" spans="8:12" ht="15.75" x14ac:dyDescent="0.25">
      <c r="H124" s="237"/>
      <c r="I124" s="212" t="s">
        <v>825</v>
      </c>
      <c r="J124" s="210" t="s">
        <v>97</v>
      </c>
      <c r="K124" s="235" t="s">
        <v>97</v>
      </c>
      <c r="L124" s="236">
        <v>18.12</v>
      </c>
    </row>
    <row r="125" spans="8:12" ht="15.75" x14ac:dyDescent="0.25">
      <c r="H125" s="237"/>
      <c r="I125" s="212" t="s">
        <v>826</v>
      </c>
      <c r="J125" s="210" t="s">
        <v>97</v>
      </c>
      <c r="K125" s="235" t="s">
        <v>97</v>
      </c>
      <c r="L125" s="236">
        <v>36.01</v>
      </c>
    </row>
    <row r="126" spans="8:12" ht="15.75" x14ac:dyDescent="0.25">
      <c r="H126" s="237"/>
      <c r="I126" s="212" t="s">
        <v>827</v>
      </c>
      <c r="J126" s="210" t="s">
        <v>97</v>
      </c>
      <c r="K126" s="235" t="s">
        <v>97</v>
      </c>
      <c r="L126" s="236">
        <v>29.9</v>
      </c>
    </row>
    <row r="127" spans="8:12" ht="15.75" x14ac:dyDescent="0.25">
      <c r="H127" s="237"/>
      <c r="I127" s="212" t="s">
        <v>828</v>
      </c>
      <c r="J127" s="210" t="s">
        <v>97</v>
      </c>
      <c r="K127" s="235" t="s">
        <v>97</v>
      </c>
      <c r="L127" s="236">
        <v>20.51</v>
      </c>
    </row>
    <row r="128" spans="8:12" ht="15.75" x14ac:dyDescent="0.25">
      <c r="H128" s="237"/>
      <c r="I128" s="212" t="s">
        <v>829</v>
      </c>
      <c r="J128" s="210" t="s">
        <v>97</v>
      </c>
      <c r="K128" s="235" t="s">
        <v>97</v>
      </c>
      <c r="L128" s="236">
        <v>29.13</v>
      </c>
    </row>
    <row r="129" spans="8:12" ht="15.75" x14ac:dyDescent="0.25">
      <c r="H129" s="237"/>
      <c r="I129" s="212" t="s">
        <v>830</v>
      </c>
      <c r="J129" s="210" t="s">
        <v>97</v>
      </c>
      <c r="K129" s="235" t="s">
        <v>97</v>
      </c>
      <c r="L129" s="236">
        <v>27.79</v>
      </c>
    </row>
    <row r="130" spans="8:12" ht="15.75" x14ac:dyDescent="0.25">
      <c r="H130" s="237"/>
      <c r="I130" s="212" t="s">
        <v>831</v>
      </c>
      <c r="J130" s="210" t="s">
        <v>97</v>
      </c>
      <c r="K130" s="235" t="s">
        <v>97</v>
      </c>
      <c r="L130" s="236">
        <v>51.45</v>
      </c>
    </row>
    <row r="131" spans="8:12" ht="15.75" x14ac:dyDescent="0.25">
      <c r="H131" s="237"/>
      <c r="I131" s="212" t="s">
        <v>832</v>
      </c>
      <c r="J131" s="210" t="s">
        <v>97</v>
      </c>
      <c r="K131" s="235" t="s">
        <v>97</v>
      </c>
      <c r="L131" s="236">
        <v>33.729999999999997</v>
      </c>
    </row>
    <row r="132" spans="8:12" ht="15.75" x14ac:dyDescent="0.25">
      <c r="H132" s="237"/>
      <c r="I132" s="212" t="s">
        <v>833</v>
      </c>
      <c r="J132" s="210" t="s">
        <v>97</v>
      </c>
      <c r="K132" s="235" t="s">
        <v>97</v>
      </c>
      <c r="L132" s="236">
        <v>24.08</v>
      </c>
    </row>
    <row r="133" spans="8:12" ht="15.75" x14ac:dyDescent="0.25">
      <c r="H133" s="237"/>
      <c r="I133" s="212" t="s">
        <v>834</v>
      </c>
      <c r="J133" s="210" t="s">
        <v>97</v>
      </c>
      <c r="K133" s="235" t="s">
        <v>97</v>
      </c>
      <c r="L133" s="236">
        <v>28.31</v>
      </c>
    </row>
    <row r="134" spans="8:12" ht="15.75" x14ac:dyDescent="0.25">
      <c r="H134" s="237"/>
      <c r="I134" s="212" t="s">
        <v>835</v>
      </c>
      <c r="J134" s="210" t="s">
        <v>97</v>
      </c>
      <c r="K134" s="235" t="s">
        <v>97</v>
      </c>
      <c r="L134" s="236">
        <v>30.64</v>
      </c>
    </row>
    <row r="135" spans="8:12" ht="15.75" x14ac:dyDescent="0.25">
      <c r="H135" s="237"/>
      <c r="I135" s="212" t="s">
        <v>836</v>
      </c>
      <c r="J135" s="210" t="s">
        <v>97</v>
      </c>
      <c r="K135" s="235" t="s">
        <v>97</v>
      </c>
      <c r="L135" s="236">
        <v>32.619999999999997</v>
      </c>
    </row>
    <row r="136" spans="8:12" ht="15.75" x14ac:dyDescent="0.25">
      <c r="H136" s="237"/>
      <c r="I136" s="212" t="s">
        <v>837</v>
      </c>
      <c r="J136" s="210" t="s">
        <v>97</v>
      </c>
      <c r="K136" s="235" t="s">
        <v>97</v>
      </c>
      <c r="L136" s="236">
        <v>22.32</v>
      </c>
    </row>
    <row r="137" spans="8:12" ht="15.75" x14ac:dyDescent="0.25">
      <c r="H137" s="237"/>
      <c r="I137" s="212" t="s">
        <v>838</v>
      </c>
      <c r="J137" s="210" t="s">
        <v>97</v>
      </c>
      <c r="K137" s="235" t="s">
        <v>97</v>
      </c>
      <c r="L137" s="236">
        <v>23.18</v>
      </c>
    </row>
    <row r="138" spans="8:12" ht="15.75" x14ac:dyDescent="0.25">
      <c r="H138" s="237"/>
      <c r="I138" s="212" t="s">
        <v>839</v>
      </c>
      <c r="J138" s="210" t="s">
        <v>97</v>
      </c>
      <c r="K138" s="235" t="s">
        <v>97</v>
      </c>
      <c r="L138" s="236">
        <v>32.090000000000003</v>
      </c>
    </row>
    <row r="139" spans="8:12" ht="15.75" x14ac:dyDescent="0.25">
      <c r="H139" s="237"/>
      <c r="I139" s="216" t="s">
        <v>841</v>
      </c>
      <c r="J139" s="210" t="s">
        <v>97</v>
      </c>
      <c r="K139" s="235" t="s">
        <v>97</v>
      </c>
      <c r="L139" s="236">
        <v>32.799999999999997</v>
      </c>
    </row>
    <row r="140" spans="8:12" ht="15.75" x14ac:dyDescent="0.25">
      <c r="H140" s="237"/>
      <c r="I140" s="212" t="s">
        <v>840</v>
      </c>
      <c r="J140" s="210" t="s">
        <v>97</v>
      </c>
      <c r="K140" s="235" t="s">
        <v>97</v>
      </c>
      <c r="L140" s="236">
        <v>23.39</v>
      </c>
    </row>
    <row r="141" spans="8:12" ht="15.75" x14ac:dyDescent="0.25">
      <c r="H141" s="237"/>
      <c r="I141" s="212" t="s">
        <v>842</v>
      </c>
      <c r="J141" s="210" t="s">
        <v>97</v>
      </c>
      <c r="K141" s="235" t="s">
        <v>97</v>
      </c>
      <c r="L141" s="236">
        <v>40.770000000000003</v>
      </c>
    </row>
    <row r="142" spans="8:12" ht="15.75" x14ac:dyDescent="0.25">
      <c r="H142" s="238"/>
      <c r="I142" s="212" t="s">
        <v>843</v>
      </c>
      <c r="J142" s="210" t="s">
        <v>97</v>
      </c>
      <c r="K142" s="235" t="s">
        <v>97</v>
      </c>
      <c r="L142" s="236">
        <v>17.670000000000002</v>
      </c>
    </row>
    <row r="143" spans="8:12" ht="15.75" x14ac:dyDescent="0.25">
      <c r="H143" s="234" t="s">
        <v>103</v>
      </c>
      <c r="I143" s="212" t="s">
        <v>817</v>
      </c>
      <c r="J143" s="210" t="s">
        <v>97</v>
      </c>
      <c r="K143" s="235" t="s">
        <v>97</v>
      </c>
      <c r="L143" s="236">
        <v>32.49</v>
      </c>
    </row>
    <row r="144" spans="8:12" ht="15.75" x14ac:dyDescent="0.25">
      <c r="H144" s="237"/>
      <c r="I144" s="212" t="s">
        <v>818</v>
      </c>
      <c r="J144" s="210" t="s">
        <v>97</v>
      </c>
      <c r="K144" s="235" t="s">
        <v>97</v>
      </c>
      <c r="L144" s="236">
        <v>40.5</v>
      </c>
    </row>
    <row r="145" spans="8:12" ht="15.75" x14ac:dyDescent="0.25">
      <c r="H145" s="237"/>
      <c r="I145" s="212" t="s">
        <v>819</v>
      </c>
      <c r="J145" s="210" t="s">
        <v>97</v>
      </c>
      <c r="K145" s="235" t="s">
        <v>97</v>
      </c>
      <c r="L145" s="236">
        <v>38.86</v>
      </c>
    </row>
    <row r="146" spans="8:12" ht="15.75" x14ac:dyDescent="0.25">
      <c r="H146" s="237"/>
      <c r="I146" s="212" t="s">
        <v>820</v>
      </c>
      <c r="J146" s="210" t="s">
        <v>97</v>
      </c>
      <c r="K146" s="235" t="s">
        <v>97</v>
      </c>
      <c r="L146" s="236">
        <v>31.29</v>
      </c>
    </row>
    <row r="147" spans="8:12" ht="15.75" x14ac:dyDescent="0.25">
      <c r="H147" s="237"/>
      <c r="I147" s="212" t="s">
        <v>821</v>
      </c>
      <c r="J147" s="210" t="s">
        <v>97</v>
      </c>
      <c r="K147" s="235" t="s">
        <v>97</v>
      </c>
      <c r="L147" s="236">
        <v>38.950000000000003</v>
      </c>
    </row>
    <row r="148" spans="8:12" ht="15.75" x14ac:dyDescent="0.25">
      <c r="H148" s="237"/>
      <c r="I148" s="212" t="s">
        <v>822</v>
      </c>
      <c r="J148" s="210" t="s">
        <v>97</v>
      </c>
      <c r="K148" s="235" t="s">
        <v>97</v>
      </c>
      <c r="L148" s="236">
        <v>26.19</v>
      </c>
    </row>
    <row r="149" spans="8:12" ht="15.75" x14ac:dyDescent="0.25">
      <c r="H149" s="237"/>
      <c r="I149" s="212" t="s">
        <v>823</v>
      </c>
      <c r="J149" s="210" t="s">
        <v>97</v>
      </c>
      <c r="K149" s="235" t="s">
        <v>97</v>
      </c>
      <c r="L149" s="236">
        <v>27.11</v>
      </c>
    </row>
    <row r="150" spans="8:12" ht="15.75" x14ac:dyDescent="0.25">
      <c r="H150" s="237"/>
      <c r="I150" s="212" t="s">
        <v>824</v>
      </c>
      <c r="J150" s="210" t="s">
        <v>97</v>
      </c>
      <c r="K150" s="235" t="s">
        <v>97</v>
      </c>
      <c r="L150" s="236">
        <v>26.59</v>
      </c>
    </row>
    <row r="151" spans="8:12" ht="15.75" x14ac:dyDescent="0.25">
      <c r="H151" s="237"/>
      <c r="I151" s="212" t="s">
        <v>825</v>
      </c>
      <c r="J151" s="210" t="s">
        <v>97</v>
      </c>
      <c r="K151" s="235" t="s">
        <v>97</v>
      </c>
      <c r="L151" s="236">
        <v>24.24</v>
      </c>
    </row>
    <row r="152" spans="8:12" ht="15.75" x14ac:dyDescent="0.25">
      <c r="H152" s="237"/>
      <c r="I152" s="212" t="s">
        <v>826</v>
      </c>
      <c r="J152" s="210" t="s">
        <v>97</v>
      </c>
      <c r="K152" s="235" t="s">
        <v>97</v>
      </c>
      <c r="L152" s="236">
        <v>41.77</v>
      </c>
    </row>
    <row r="153" spans="8:12" ht="15.75" x14ac:dyDescent="0.25">
      <c r="H153" s="237"/>
      <c r="I153" s="212" t="s">
        <v>827</v>
      </c>
      <c r="J153" s="210" t="s">
        <v>97</v>
      </c>
      <c r="K153" s="235" t="s">
        <v>97</v>
      </c>
      <c r="L153" s="236">
        <v>34.83</v>
      </c>
    </row>
    <row r="154" spans="8:12" ht="15.75" x14ac:dyDescent="0.25">
      <c r="H154" s="237"/>
      <c r="I154" s="212" t="s">
        <v>828</v>
      </c>
      <c r="J154" s="210" t="s">
        <v>97</v>
      </c>
      <c r="K154" s="235" t="s">
        <v>97</v>
      </c>
      <c r="L154" s="236">
        <v>21.63</v>
      </c>
    </row>
    <row r="155" spans="8:12" ht="15.75" x14ac:dyDescent="0.25">
      <c r="H155" s="237"/>
      <c r="I155" s="212" t="s">
        <v>829</v>
      </c>
      <c r="J155" s="210" t="s">
        <v>97</v>
      </c>
      <c r="K155" s="235" t="s">
        <v>97</v>
      </c>
      <c r="L155" s="236">
        <v>34.340000000000003</v>
      </c>
    </row>
    <row r="156" spans="8:12" ht="15.75" x14ac:dyDescent="0.25">
      <c r="H156" s="237"/>
      <c r="I156" s="212" t="s">
        <v>830</v>
      </c>
      <c r="J156" s="210" t="s">
        <v>97</v>
      </c>
      <c r="K156" s="235" t="s">
        <v>97</v>
      </c>
      <c r="L156" s="236">
        <v>25.08</v>
      </c>
    </row>
    <row r="157" spans="8:12" ht="15.75" x14ac:dyDescent="0.25">
      <c r="H157" s="237"/>
      <c r="I157" s="212" t="s">
        <v>831</v>
      </c>
      <c r="J157" s="210" t="s">
        <v>97</v>
      </c>
      <c r="K157" s="235" t="s">
        <v>97</v>
      </c>
      <c r="L157" s="236">
        <v>41.35</v>
      </c>
    </row>
    <row r="158" spans="8:12" ht="15.75" x14ac:dyDescent="0.25">
      <c r="H158" s="237"/>
      <c r="I158" s="212" t="s">
        <v>832</v>
      </c>
      <c r="J158" s="210" t="s">
        <v>97</v>
      </c>
      <c r="K158" s="235" t="s">
        <v>97</v>
      </c>
      <c r="L158" s="236">
        <v>29.13</v>
      </c>
    </row>
    <row r="159" spans="8:12" ht="15.75" x14ac:dyDescent="0.25">
      <c r="H159" s="237"/>
      <c r="I159" s="212" t="s">
        <v>833</v>
      </c>
      <c r="J159" s="210" t="s">
        <v>97</v>
      </c>
      <c r="K159" s="235" t="s">
        <v>97</v>
      </c>
      <c r="L159" s="236">
        <v>29.02</v>
      </c>
    </row>
    <row r="160" spans="8:12" ht="15.75" x14ac:dyDescent="0.25">
      <c r="H160" s="237"/>
      <c r="I160" s="212" t="s">
        <v>834</v>
      </c>
      <c r="J160" s="210" t="s">
        <v>97</v>
      </c>
      <c r="K160" s="235" t="s">
        <v>97</v>
      </c>
      <c r="L160" s="236">
        <v>28.68</v>
      </c>
    </row>
    <row r="161" spans="8:12" ht="15.75" x14ac:dyDescent="0.25">
      <c r="H161" s="237"/>
      <c r="I161" s="212" t="s">
        <v>835</v>
      </c>
      <c r="J161" s="210" t="s">
        <v>97</v>
      </c>
      <c r="K161" s="235" t="s">
        <v>97</v>
      </c>
      <c r="L161" s="236">
        <v>39.18</v>
      </c>
    </row>
    <row r="162" spans="8:12" ht="15.75" x14ac:dyDescent="0.25">
      <c r="H162" s="237"/>
      <c r="I162" s="212" t="s">
        <v>836</v>
      </c>
      <c r="J162" s="210" t="s">
        <v>97</v>
      </c>
      <c r="K162" s="235" t="s">
        <v>97</v>
      </c>
      <c r="L162" s="236">
        <v>39.04</v>
      </c>
    </row>
    <row r="163" spans="8:12" ht="15.75" x14ac:dyDescent="0.25">
      <c r="H163" s="237"/>
      <c r="I163" s="212" t="s">
        <v>837</v>
      </c>
      <c r="J163" s="210" t="s">
        <v>97</v>
      </c>
      <c r="K163" s="235" t="s">
        <v>97</v>
      </c>
      <c r="L163" s="236">
        <v>29.12</v>
      </c>
    </row>
    <row r="164" spans="8:12" ht="15.75" x14ac:dyDescent="0.25">
      <c r="H164" s="237"/>
      <c r="I164" s="212" t="s">
        <v>838</v>
      </c>
      <c r="J164" s="210" t="s">
        <v>97</v>
      </c>
      <c r="K164" s="235" t="s">
        <v>97</v>
      </c>
      <c r="L164" s="236">
        <v>24.05</v>
      </c>
    </row>
    <row r="165" spans="8:12" ht="15.75" x14ac:dyDescent="0.25">
      <c r="H165" s="237"/>
      <c r="I165" s="212" t="s">
        <v>839</v>
      </c>
      <c r="J165" s="210" t="s">
        <v>97</v>
      </c>
      <c r="K165" s="235" t="s">
        <v>97</v>
      </c>
      <c r="L165" s="236">
        <v>29.71</v>
      </c>
    </row>
    <row r="166" spans="8:12" ht="15.75" x14ac:dyDescent="0.25">
      <c r="H166" s="237"/>
      <c r="I166" s="216" t="s">
        <v>841</v>
      </c>
      <c r="J166" s="210" t="s">
        <v>97</v>
      </c>
      <c r="K166" s="235" t="s">
        <v>97</v>
      </c>
      <c r="L166" s="236">
        <v>32.479999999999997</v>
      </c>
    </row>
    <row r="167" spans="8:12" ht="15.75" x14ac:dyDescent="0.25">
      <c r="H167" s="237"/>
      <c r="I167" s="212" t="s">
        <v>840</v>
      </c>
      <c r="J167" s="210" t="s">
        <v>97</v>
      </c>
      <c r="K167" s="235" t="s">
        <v>97</v>
      </c>
      <c r="L167" s="236">
        <v>31.71</v>
      </c>
    </row>
    <row r="168" spans="8:12" ht="15.75" x14ac:dyDescent="0.25">
      <c r="H168" s="237"/>
      <c r="I168" s="212" t="s">
        <v>842</v>
      </c>
      <c r="J168" s="210" t="s">
        <v>97</v>
      </c>
      <c r="K168" s="235" t="s">
        <v>97</v>
      </c>
      <c r="L168" s="236">
        <v>44.71</v>
      </c>
    </row>
    <row r="169" spans="8:12" ht="15.75" x14ac:dyDescent="0.25">
      <c r="H169" s="238"/>
      <c r="I169" s="212" t="s">
        <v>843</v>
      </c>
      <c r="J169" s="210" t="s">
        <v>97</v>
      </c>
      <c r="K169" s="235" t="s">
        <v>97</v>
      </c>
      <c r="L169" s="236">
        <v>24.71</v>
      </c>
    </row>
    <row r="170" spans="8:12" ht="15.75" x14ac:dyDescent="0.25">
      <c r="H170" s="234" t="s">
        <v>104</v>
      </c>
      <c r="I170" s="212" t="s">
        <v>817</v>
      </c>
      <c r="J170" s="210" t="s">
        <v>97</v>
      </c>
      <c r="K170" s="235" t="s">
        <v>97</v>
      </c>
      <c r="L170" s="236">
        <v>28.52</v>
      </c>
    </row>
    <row r="171" spans="8:12" ht="15.75" x14ac:dyDescent="0.25">
      <c r="H171" s="237"/>
      <c r="I171" s="212" t="s">
        <v>818</v>
      </c>
      <c r="J171" s="210" t="s">
        <v>97</v>
      </c>
      <c r="K171" s="235" t="s">
        <v>97</v>
      </c>
      <c r="L171" s="236">
        <v>39.909999999999997</v>
      </c>
    </row>
    <row r="172" spans="8:12" ht="15.75" x14ac:dyDescent="0.25">
      <c r="H172" s="237"/>
      <c r="I172" s="212" t="s">
        <v>819</v>
      </c>
      <c r="J172" s="210" t="s">
        <v>97</v>
      </c>
      <c r="K172" s="235" t="s">
        <v>97</v>
      </c>
      <c r="L172" s="236">
        <v>30.7</v>
      </c>
    </row>
    <row r="173" spans="8:12" ht="15.75" x14ac:dyDescent="0.25">
      <c r="H173" s="237"/>
      <c r="I173" s="212" t="s">
        <v>820</v>
      </c>
      <c r="J173" s="210" t="s">
        <v>97</v>
      </c>
      <c r="K173" s="235" t="s">
        <v>97</v>
      </c>
      <c r="L173" s="236">
        <v>27.91</v>
      </c>
    </row>
    <row r="174" spans="8:12" ht="15.75" x14ac:dyDescent="0.25">
      <c r="H174" s="237"/>
      <c r="I174" s="212" t="s">
        <v>821</v>
      </c>
      <c r="J174" s="210" t="s">
        <v>97</v>
      </c>
      <c r="K174" s="235" t="s">
        <v>97</v>
      </c>
      <c r="L174" s="236">
        <v>34.119999999999997</v>
      </c>
    </row>
    <row r="175" spans="8:12" ht="15.75" x14ac:dyDescent="0.25">
      <c r="H175" s="237"/>
      <c r="I175" s="212" t="s">
        <v>822</v>
      </c>
      <c r="J175" s="210" t="s">
        <v>97</v>
      </c>
      <c r="K175" s="235" t="s">
        <v>97</v>
      </c>
      <c r="L175" s="236">
        <v>21.08</v>
      </c>
    </row>
    <row r="176" spans="8:12" ht="15.75" x14ac:dyDescent="0.25">
      <c r="H176" s="237"/>
      <c r="I176" s="212" t="s">
        <v>823</v>
      </c>
      <c r="J176" s="210" t="s">
        <v>97</v>
      </c>
      <c r="K176" s="235" t="s">
        <v>97</v>
      </c>
      <c r="L176" s="236">
        <v>19.63</v>
      </c>
    </row>
    <row r="177" spans="8:12" ht="15.75" x14ac:dyDescent="0.25">
      <c r="H177" s="237"/>
      <c r="I177" s="212" t="s">
        <v>824</v>
      </c>
      <c r="J177" s="210" t="s">
        <v>97</v>
      </c>
      <c r="K177" s="235" t="s">
        <v>97</v>
      </c>
      <c r="L177" s="236">
        <v>23.95</v>
      </c>
    </row>
    <row r="178" spans="8:12" ht="15.75" x14ac:dyDescent="0.25">
      <c r="H178" s="237"/>
      <c r="I178" s="212" t="s">
        <v>825</v>
      </c>
      <c r="J178" s="210" t="s">
        <v>97</v>
      </c>
      <c r="K178" s="235" t="s">
        <v>97</v>
      </c>
      <c r="L178" s="236">
        <v>31.23</v>
      </c>
    </row>
    <row r="179" spans="8:12" ht="15.75" x14ac:dyDescent="0.25">
      <c r="H179" s="237"/>
      <c r="I179" s="212" t="s">
        <v>826</v>
      </c>
      <c r="J179" s="210" t="s">
        <v>97</v>
      </c>
      <c r="K179" s="235" t="s">
        <v>97</v>
      </c>
      <c r="L179" s="236">
        <v>41.08</v>
      </c>
    </row>
    <row r="180" spans="8:12" ht="15.75" x14ac:dyDescent="0.25">
      <c r="H180" s="237"/>
      <c r="I180" s="212" t="s">
        <v>827</v>
      </c>
      <c r="J180" s="210" t="s">
        <v>97</v>
      </c>
      <c r="K180" s="235" t="s">
        <v>97</v>
      </c>
      <c r="L180" s="236">
        <v>41.58</v>
      </c>
    </row>
    <row r="181" spans="8:12" ht="15.75" x14ac:dyDescent="0.25">
      <c r="H181" s="237"/>
      <c r="I181" s="212" t="s">
        <v>828</v>
      </c>
      <c r="J181" s="210" t="s">
        <v>97</v>
      </c>
      <c r="K181" s="235" t="s">
        <v>97</v>
      </c>
      <c r="L181" s="236">
        <v>19.12</v>
      </c>
    </row>
    <row r="182" spans="8:12" ht="15.75" x14ac:dyDescent="0.25">
      <c r="H182" s="237"/>
      <c r="I182" s="212" t="s">
        <v>829</v>
      </c>
      <c r="J182" s="210" t="s">
        <v>97</v>
      </c>
      <c r="K182" s="235" t="s">
        <v>97</v>
      </c>
      <c r="L182" s="236">
        <v>23.36</v>
      </c>
    </row>
    <row r="183" spans="8:12" ht="15.75" x14ac:dyDescent="0.25">
      <c r="H183" s="237"/>
      <c r="I183" s="212" t="s">
        <v>830</v>
      </c>
      <c r="J183" s="210" t="s">
        <v>97</v>
      </c>
      <c r="K183" s="235" t="s">
        <v>97</v>
      </c>
      <c r="L183" s="236">
        <v>26.17</v>
      </c>
    </row>
    <row r="184" spans="8:12" ht="15.75" x14ac:dyDescent="0.25">
      <c r="H184" s="237"/>
      <c r="I184" s="212" t="s">
        <v>831</v>
      </c>
      <c r="J184" s="210" t="s">
        <v>97</v>
      </c>
      <c r="K184" s="235" t="s">
        <v>97</v>
      </c>
      <c r="L184" s="236">
        <v>60.67</v>
      </c>
    </row>
    <row r="185" spans="8:12" ht="15.75" x14ac:dyDescent="0.25">
      <c r="H185" s="237"/>
      <c r="I185" s="212" t="s">
        <v>832</v>
      </c>
      <c r="J185" s="210" t="s">
        <v>97</v>
      </c>
      <c r="K185" s="235" t="s">
        <v>97</v>
      </c>
      <c r="L185" s="236">
        <v>27.17</v>
      </c>
    </row>
    <row r="186" spans="8:12" ht="15.75" x14ac:dyDescent="0.25">
      <c r="H186" s="237"/>
      <c r="I186" s="212" t="s">
        <v>833</v>
      </c>
      <c r="J186" s="210" t="s">
        <v>97</v>
      </c>
      <c r="K186" s="235" t="s">
        <v>97</v>
      </c>
      <c r="L186" s="236">
        <v>23.25</v>
      </c>
    </row>
    <row r="187" spans="8:12" ht="15.75" x14ac:dyDescent="0.25">
      <c r="H187" s="237"/>
      <c r="I187" s="212" t="s">
        <v>834</v>
      </c>
      <c r="J187" s="210" t="s">
        <v>97</v>
      </c>
      <c r="K187" s="235" t="s">
        <v>97</v>
      </c>
      <c r="L187" s="236">
        <v>24.44</v>
      </c>
    </row>
    <row r="188" spans="8:12" ht="15.75" x14ac:dyDescent="0.25">
      <c r="H188" s="237"/>
      <c r="I188" s="212" t="s">
        <v>835</v>
      </c>
      <c r="J188" s="210" t="s">
        <v>97</v>
      </c>
      <c r="K188" s="235" t="s">
        <v>97</v>
      </c>
      <c r="L188" s="236">
        <v>19.579999999999998</v>
      </c>
    </row>
    <row r="189" spans="8:12" ht="15.75" x14ac:dyDescent="0.25">
      <c r="H189" s="237"/>
      <c r="I189" s="212" t="s">
        <v>836</v>
      </c>
      <c r="J189" s="210" t="s">
        <v>97</v>
      </c>
      <c r="K189" s="235" t="s">
        <v>97</v>
      </c>
      <c r="L189" s="236">
        <v>36.26</v>
      </c>
    </row>
    <row r="190" spans="8:12" ht="15.75" x14ac:dyDescent="0.25">
      <c r="H190" s="237"/>
      <c r="I190" s="212" t="s">
        <v>837</v>
      </c>
      <c r="J190" s="210" t="s">
        <v>97</v>
      </c>
      <c r="K190" s="235" t="s">
        <v>97</v>
      </c>
      <c r="L190" s="236">
        <v>20.45</v>
      </c>
    </row>
    <row r="191" spans="8:12" ht="15.75" x14ac:dyDescent="0.25">
      <c r="H191" s="237"/>
      <c r="I191" s="212" t="s">
        <v>838</v>
      </c>
      <c r="J191" s="210" t="s">
        <v>97</v>
      </c>
      <c r="K191" s="235" t="s">
        <v>97</v>
      </c>
      <c r="L191" s="236">
        <v>19.809999999999999</v>
      </c>
    </row>
    <row r="192" spans="8:12" ht="15.75" x14ac:dyDescent="0.25">
      <c r="H192" s="237"/>
      <c r="I192" s="212" t="s">
        <v>839</v>
      </c>
      <c r="J192" s="210" t="s">
        <v>97</v>
      </c>
      <c r="K192" s="235" t="s">
        <v>97</v>
      </c>
      <c r="L192" s="236">
        <v>28.25</v>
      </c>
    </row>
    <row r="193" spans="8:12" ht="15.75" x14ac:dyDescent="0.25">
      <c r="H193" s="237"/>
      <c r="I193" s="216" t="s">
        <v>841</v>
      </c>
      <c r="J193" s="210" t="s">
        <v>97</v>
      </c>
      <c r="K193" s="235" t="s">
        <v>97</v>
      </c>
      <c r="L193" s="236">
        <v>22.67</v>
      </c>
    </row>
    <row r="194" spans="8:12" ht="15.75" x14ac:dyDescent="0.25">
      <c r="H194" s="237"/>
      <c r="I194" s="212" t="s">
        <v>840</v>
      </c>
      <c r="J194" s="210" t="s">
        <v>97</v>
      </c>
      <c r="K194" s="235" t="s">
        <v>97</v>
      </c>
      <c r="L194" s="236">
        <v>28.34</v>
      </c>
    </row>
    <row r="195" spans="8:12" ht="15.75" x14ac:dyDescent="0.25">
      <c r="H195" s="237"/>
      <c r="I195" s="212" t="s">
        <v>842</v>
      </c>
      <c r="J195" s="210" t="s">
        <v>97</v>
      </c>
      <c r="K195" s="235" t="s">
        <v>97</v>
      </c>
      <c r="L195" s="236">
        <v>36.6</v>
      </c>
    </row>
    <row r="196" spans="8:12" ht="15.75" x14ac:dyDescent="0.25">
      <c r="H196" s="238"/>
      <c r="I196" s="212" t="s">
        <v>843</v>
      </c>
      <c r="J196" s="210" t="s">
        <v>97</v>
      </c>
      <c r="K196" s="235" t="s">
        <v>97</v>
      </c>
      <c r="L196" s="236">
        <v>22.08</v>
      </c>
    </row>
    <row r="197" spans="8:12" ht="15.75" x14ac:dyDescent="0.25">
      <c r="H197" s="234" t="s">
        <v>105</v>
      </c>
      <c r="I197" s="212" t="s">
        <v>817</v>
      </c>
      <c r="J197" s="210" t="s">
        <v>97</v>
      </c>
      <c r="K197" s="235" t="s">
        <v>97</v>
      </c>
      <c r="L197" s="236">
        <v>30.8</v>
      </c>
    </row>
    <row r="198" spans="8:12" ht="15.75" x14ac:dyDescent="0.25">
      <c r="H198" s="237"/>
      <c r="I198" s="212" t="s">
        <v>818</v>
      </c>
      <c r="J198" s="210" t="s">
        <v>97</v>
      </c>
      <c r="K198" s="235" t="s">
        <v>97</v>
      </c>
      <c r="L198" s="236">
        <v>39.380000000000003</v>
      </c>
    </row>
    <row r="199" spans="8:12" ht="15.75" x14ac:dyDescent="0.25">
      <c r="H199" s="237"/>
      <c r="I199" s="212" t="s">
        <v>819</v>
      </c>
      <c r="J199" s="210" t="s">
        <v>97</v>
      </c>
      <c r="K199" s="235" t="s">
        <v>97</v>
      </c>
      <c r="L199" s="236">
        <v>39.840000000000003</v>
      </c>
    </row>
    <row r="200" spans="8:12" ht="15.75" x14ac:dyDescent="0.25">
      <c r="H200" s="237"/>
      <c r="I200" s="212" t="s">
        <v>820</v>
      </c>
      <c r="J200" s="210" t="s">
        <v>97</v>
      </c>
      <c r="K200" s="235" t="s">
        <v>97</v>
      </c>
      <c r="L200" s="236">
        <v>27.85</v>
      </c>
    </row>
    <row r="201" spans="8:12" ht="15.75" x14ac:dyDescent="0.25">
      <c r="H201" s="237"/>
      <c r="I201" s="212" t="s">
        <v>821</v>
      </c>
      <c r="J201" s="210" t="s">
        <v>97</v>
      </c>
      <c r="K201" s="235" t="s">
        <v>97</v>
      </c>
      <c r="L201" s="236">
        <v>38.49</v>
      </c>
    </row>
    <row r="202" spans="8:12" ht="15.75" x14ac:dyDescent="0.25">
      <c r="H202" s="237"/>
      <c r="I202" s="212" t="s">
        <v>822</v>
      </c>
      <c r="J202" s="210" t="s">
        <v>97</v>
      </c>
      <c r="K202" s="235" t="s">
        <v>97</v>
      </c>
      <c r="L202" s="236">
        <v>24.12</v>
      </c>
    </row>
    <row r="203" spans="8:12" ht="15.75" x14ac:dyDescent="0.25">
      <c r="H203" s="237"/>
      <c r="I203" s="212" t="s">
        <v>823</v>
      </c>
      <c r="J203" s="210" t="s">
        <v>97</v>
      </c>
      <c r="K203" s="235" t="s">
        <v>97</v>
      </c>
      <c r="L203" s="236">
        <v>22.97</v>
      </c>
    </row>
    <row r="204" spans="8:12" ht="15.75" x14ac:dyDescent="0.25">
      <c r="H204" s="237"/>
      <c r="I204" s="212" t="s">
        <v>824</v>
      </c>
      <c r="J204" s="210" t="s">
        <v>97</v>
      </c>
      <c r="K204" s="235" t="s">
        <v>97</v>
      </c>
      <c r="L204" s="236">
        <v>25.03</v>
      </c>
    </row>
    <row r="205" spans="8:12" ht="15.75" x14ac:dyDescent="0.25">
      <c r="H205" s="237"/>
      <c r="I205" s="212" t="s">
        <v>825</v>
      </c>
      <c r="J205" s="210" t="s">
        <v>97</v>
      </c>
      <c r="K205" s="235" t="s">
        <v>97</v>
      </c>
      <c r="L205" s="236">
        <v>32.32</v>
      </c>
    </row>
    <row r="206" spans="8:12" ht="15.75" x14ac:dyDescent="0.25">
      <c r="H206" s="237"/>
      <c r="I206" s="212" t="s">
        <v>826</v>
      </c>
      <c r="J206" s="210" t="s">
        <v>97</v>
      </c>
      <c r="K206" s="235" t="s">
        <v>97</v>
      </c>
      <c r="L206" s="236">
        <v>44.35</v>
      </c>
    </row>
    <row r="207" spans="8:12" ht="15.75" x14ac:dyDescent="0.25">
      <c r="H207" s="237"/>
      <c r="I207" s="212" t="s">
        <v>827</v>
      </c>
      <c r="J207" s="210" t="s">
        <v>97</v>
      </c>
      <c r="K207" s="235" t="s">
        <v>97</v>
      </c>
      <c r="L207" s="236">
        <v>25.86</v>
      </c>
    </row>
    <row r="208" spans="8:12" ht="15.75" x14ac:dyDescent="0.25">
      <c r="H208" s="237"/>
      <c r="I208" s="212" t="s">
        <v>828</v>
      </c>
      <c r="J208" s="210" t="s">
        <v>97</v>
      </c>
      <c r="K208" s="235" t="s">
        <v>97</v>
      </c>
      <c r="L208" s="236">
        <v>21.96</v>
      </c>
    </row>
    <row r="209" spans="8:12" ht="15.75" x14ac:dyDescent="0.25">
      <c r="H209" s="237"/>
      <c r="I209" s="212" t="s">
        <v>829</v>
      </c>
      <c r="J209" s="210" t="s">
        <v>97</v>
      </c>
      <c r="K209" s="235" t="s">
        <v>97</v>
      </c>
      <c r="L209" s="236">
        <v>31.47</v>
      </c>
    </row>
    <row r="210" spans="8:12" ht="15.75" x14ac:dyDescent="0.25">
      <c r="H210" s="237"/>
      <c r="I210" s="212" t="s">
        <v>830</v>
      </c>
      <c r="J210" s="210" t="s">
        <v>97</v>
      </c>
      <c r="K210" s="235" t="s">
        <v>97</v>
      </c>
      <c r="L210" s="236">
        <v>26.93</v>
      </c>
    </row>
    <row r="211" spans="8:12" ht="15.75" x14ac:dyDescent="0.25">
      <c r="H211" s="237"/>
      <c r="I211" s="212" t="s">
        <v>831</v>
      </c>
      <c r="J211" s="210" t="s">
        <v>97</v>
      </c>
      <c r="K211" s="235" t="s">
        <v>97</v>
      </c>
      <c r="L211" s="236">
        <v>45.98</v>
      </c>
    </row>
    <row r="212" spans="8:12" ht="15.75" x14ac:dyDescent="0.25">
      <c r="H212" s="237"/>
      <c r="I212" s="212" t="s">
        <v>832</v>
      </c>
      <c r="J212" s="210" t="s">
        <v>97</v>
      </c>
      <c r="K212" s="235" t="s">
        <v>97</v>
      </c>
      <c r="L212" s="236">
        <v>34.43</v>
      </c>
    </row>
    <row r="213" spans="8:12" ht="15.75" x14ac:dyDescent="0.25">
      <c r="H213" s="237"/>
      <c r="I213" s="212" t="s">
        <v>833</v>
      </c>
      <c r="J213" s="210" t="s">
        <v>97</v>
      </c>
      <c r="K213" s="235" t="s">
        <v>97</v>
      </c>
      <c r="L213" s="236">
        <v>28.99</v>
      </c>
    </row>
    <row r="214" spans="8:12" ht="15.75" x14ac:dyDescent="0.25">
      <c r="H214" s="237"/>
      <c r="I214" s="212" t="s">
        <v>834</v>
      </c>
      <c r="J214" s="210" t="s">
        <v>97</v>
      </c>
      <c r="K214" s="235" t="s">
        <v>97</v>
      </c>
      <c r="L214" s="236">
        <v>28.75</v>
      </c>
    </row>
    <row r="215" spans="8:12" ht="15.75" x14ac:dyDescent="0.25">
      <c r="H215" s="237"/>
      <c r="I215" s="212" t="s">
        <v>835</v>
      </c>
      <c r="J215" s="210" t="s">
        <v>97</v>
      </c>
      <c r="K215" s="235" t="s">
        <v>97</v>
      </c>
      <c r="L215" s="236">
        <v>35.72</v>
      </c>
    </row>
    <row r="216" spans="8:12" ht="15.75" x14ac:dyDescent="0.25">
      <c r="H216" s="237"/>
      <c r="I216" s="212" t="s">
        <v>836</v>
      </c>
      <c r="J216" s="210" t="s">
        <v>97</v>
      </c>
      <c r="K216" s="235" t="s">
        <v>97</v>
      </c>
      <c r="L216" s="236">
        <v>41.14</v>
      </c>
    </row>
    <row r="217" spans="8:12" ht="15.75" x14ac:dyDescent="0.25">
      <c r="H217" s="237"/>
      <c r="I217" s="212" t="s">
        <v>837</v>
      </c>
      <c r="J217" s="210" t="s">
        <v>97</v>
      </c>
      <c r="K217" s="235" t="s">
        <v>97</v>
      </c>
      <c r="L217" s="236">
        <v>23.15</v>
      </c>
    </row>
    <row r="218" spans="8:12" ht="15.75" x14ac:dyDescent="0.25">
      <c r="H218" s="237"/>
      <c r="I218" s="212" t="s">
        <v>838</v>
      </c>
      <c r="J218" s="210" t="s">
        <v>97</v>
      </c>
      <c r="K218" s="235" t="s">
        <v>97</v>
      </c>
      <c r="L218" s="236">
        <v>22.38</v>
      </c>
    </row>
    <row r="219" spans="8:12" ht="15.75" x14ac:dyDescent="0.25">
      <c r="H219" s="237"/>
      <c r="I219" s="212" t="s">
        <v>839</v>
      </c>
      <c r="J219" s="210" t="s">
        <v>97</v>
      </c>
      <c r="K219" s="235" t="s">
        <v>97</v>
      </c>
      <c r="L219" s="236">
        <v>37.99</v>
      </c>
    </row>
    <row r="220" spans="8:12" ht="15.75" x14ac:dyDescent="0.25">
      <c r="H220" s="237"/>
      <c r="I220" s="216" t="s">
        <v>841</v>
      </c>
      <c r="J220" s="210" t="s">
        <v>97</v>
      </c>
      <c r="K220" s="235" t="s">
        <v>97</v>
      </c>
      <c r="L220" s="236">
        <v>34.979999999999997</v>
      </c>
    </row>
    <row r="221" spans="8:12" ht="15.75" x14ac:dyDescent="0.25">
      <c r="H221" s="237"/>
      <c r="I221" s="212" t="s">
        <v>840</v>
      </c>
      <c r="J221" s="210" t="s">
        <v>97</v>
      </c>
      <c r="K221" s="235" t="s">
        <v>97</v>
      </c>
      <c r="L221" s="236">
        <v>27.95</v>
      </c>
    </row>
    <row r="222" spans="8:12" ht="15.75" x14ac:dyDescent="0.25">
      <c r="H222" s="237"/>
      <c r="I222" s="212" t="s">
        <v>842</v>
      </c>
      <c r="J222" s="210" t="s">
        <v>97</v>
      </c>
      <c r="K222" s="235" t="s">
        <v>97</v>
      </c>
      <c r="L222" s="236">
        <v>44.03</v>
      </c>
    </row>
    <row r="223" spans="8:12" ht="15.75" x14ac:dyDescent="0.25">
      <c r="H223" s="238"/>
      <c r="I223" s="212" t="s">
        <v>843</v>
      </c>
      <c r="J223" s="210" t="s">
        <v>97</v>
      </c>
      <c r="K223" s="235" t="s">
        <v>97</v>
      </c>
      <c r="L223" s="236">
        <v>27.3</v>
      </c>
    </row>
    <row r="224" spans="8:12" ht="15.75" x14ac:dyDescent="0.25">
      <c r="H224" s="234" t="s">
        <v>106</v>
      </c>
      <c r="I224" s="212" t="s">
        <v>817</v>
      </c>
      <c r="J224" s="210" t="s">
        <v>97</v>
      </c>
      <c r="K224" s="235" t="s">
        <v>97</v>
      </c>
      <c r="L224" s="236">
        <v>70.36</v>
      </c>
    </row>
    <row r="225" spans="8:12" ht="15.75" x14ac:dyDescent="0.25">
      <c r="H225" s="237"/>
      <c r="I225" s="212" t="s">
        <v>818</v>
      </c>
      <c r="J225" s="210" t="s">
        <v>97</v>
      </c>
      <c r="K225" s="235" t="s">
        <v>97</v>
      </c>
      <c r="L225" s="236">
        <v>63.01</v>
      </c>
    </row>
    <row r="226" spans="8:12" ht="15.75" x14ac:dyDescent="0.25">
      <c r="H226" s="237"/>
      <c r="I226" s="212" t="s">
        <v>819</v>
      </c>
      <c r="J226" s="210" t="s">
        <v>97</v>
      </c>
      <c r="K226" s="235" t="s">
        <v>97</v>
      </c>
      <c r="L226" s="236">
        <v>77.92</v>
      </c>
    </row>
    <row r="227" spans="8:12" ht="15.75" x14ac:dyDescent="0.25">
      <c r="H227" s="237"/>
      <c r="I227" s="212" t="s">
        <v>820</v>
      </c>
      <c r="J227" s="210" t="s">
        <v>97</v>
      </c>
      <c r="K227" s="235" t="s">
        <v>97</v>
      </c>
      <c r="L227" s="236">
        <v>38.700000000000003</v>
      </c>
    </row>
    <row r="228" spans="8:12" ht="15.75" x14ac:dyDescent="0.25">
      <c r="H228" s="237"/>
      <c r="I228" s="212" t="s">
        <v>821</v>
      </c>
      <c r="J228" s="210" t="s">
        <v>97</v>
      </c>
      <c r="K228" s="235" t="s">
        <v>97</v>
      </c>
      <c r="L228" s="236">
        <v>29.16</v>
      </c>
    </row>
    <row r="229" spans="8:12" ht="15.75" x14ac:dyDescent="0.25">
      <c r="H229" s="237"/>
      <c r="I229" s="212" t="s">
        <v>822</v>
      </c>
      <c r="J229" s="210" t="s">
        <v>97</v>
      </c>
      <c r="K229" s="235" t="s">
        <v>97</v>
      </c>
      <c r="L229" s="236">
        <v>56.54</v>
      </c>
    </row>
    <row r="230" spans="8:12" ht="15.75" x14ac:dyDescent="0.25">
      <c r="H230" s="237"/>
      <c r="I230" s="212" t="s">
        <v>823</v>
      </c>
      <c r="J230" s="210" t="s">
        <v>97</v>
      </c>
      <c r="K230" s="235" t="s">
        <v>97</v>
      </c>
      <c r="L230" s="236">
        <v>62.77</v>
      </c>
    </row>
    <row r="231" spans="8:12" ht="15.75" x14ac:dyDescent="0.25">
      <c r="H231" s="237"/>
      <c r="I231" s="212" t="s">
        <v>824</v>
      </c>
      <c r="J231" s="210" t="s">
        <v>97</v>
      </c>
      <c r="K231" s="235" t="s">
        <v>97</v>
      </c>
      <c r="L231" s="236">
        <v>55.51</v>
      </c>
    </row>
    <row r="232" spans="8:12" ht="15.75" x14ac:dyDescent="0.25">
      <c r="H232" s="237"/>
      <c r="I232" s="212" t="s">
        <v>825</v>
      </c>
      <c r="J232" s="210" t="s">
        <v>97</v>
      </c>
      <c r="K232" s="235" t="s">
        <v>97</v>
      </c>
      <c r="L232" s="236">
        <v>71.349999999999994</v>
      </c>
    </row>
    <row r="233" spans="8:12" ht="15.75" x14ac:dyDescent="0.25">
      <c r="H233" s="237"/>
      <c r="I233" s="212" t="s">
        <v>826</v>
      </c>
      <c r="J233" s="210" t="s">
        <v>97</v>
      </c>
      <c r="K233" s="235" t="s">
        <v>97</v>
      </c>
      <c r="L233" s="236">
        <v>66.47</v>
      </c>
    </row>
    <row r="234" spans="8:12" ht="15.75" x14ac:dyDescent="0.25">
      <c r="H234" s="237"/>
      <c r="I234" s="212" t="s">
        <v>827</v>
      </c>
      <c r="J234" s="210" t="s">
        <v>97</v>
      </c>
      <c r="K234" s="235" t="s">
        <v>97</v>
      </c>
      <c r="L234" s="236">
        <v>70.739999999999995</v>
      </c>
    </row>
    <row r="235" spans="8:12" ht="15.75" x14ac:dyDescent="0.25">
      <c r="H235" s="237"/>
      <c r="I235" s="212" t="s">
        <v>828</v>
      </c>
      <c r="J235" s="210" t="s">
        <v>97</v>
      </c>
      <c r="K235" s="235" t="s">
        <v>97</v>
      </c>
      <c r="L235" s="236">
        <v>68.53</v>
      </c>
    </row>
    <row r="236" spans="8:12" ht="15.75" x14ac:dyDescent="0.25">
      <c r="H236" s="237"/>
      <c r="I236" s="212" t="s">
        <v>829</v>
      </c>
      <c r="J236" s="210" t="s">
        <v>97</v>
      </c>
      <c r="K236" s="235" t="s">
        <v>97</v>
      </c>
      <c r="L236" s="236">
        <v>23.74</v>
      </c>
    </row>
    <row r="237" spans="8:12" ht="15.75" x14ac:dyDescent="0.25">
      <c r="H237" s="237"/>
      <c r="I237" s="212" t="s">
        <v>830</v>
      </c>
      <c r="J237" s="210" t="s">
        <v>97</v>
      </c>
      <c r="K237" s="235" t="s">
        <v>97</v>
      </c>
      <c r="L237" s="236">
        <v>78.47</v>
      </c>
    </row>
    <row r="238" spans="8:12" ht="15.75" x14ac:dyDescent="0.25">
      <c r="H238" s="237"/>
      <c r="I238" s="212" t="s">
        <v>831</v>
      </c>
      <c r="J238" s="210" t="s">
        <v>97</v>
      </c>
      <c r="K238" s="235" t="s">
        <v>97</v>
      </c>
      <c r="L238" s="236">
        <v>56.44</v>
      </c>
    </row>
    <row r="239" spans="8:12" ht="15.75" x14ac:dyDescent="0.25">
      <c r="H239" s="237"/>
      <c r="I239" s="212" t="s">
        <v>832</v>
      </c>
      <c r="J239" s="210" t="s">
        <v>97</v>
      </c>
      <c r="K239" s="235" t="s">
        <v>97</v>
      </c>
      <c r="L239" s="236">
        <v>66.709999999999994</v>
      </c>
    </row>
    <row r="240" spans="8:12" ht="15.75" x14ac:dyDescent="0.25">
      <c r="H240" s="237"/>
      <c r="I240" s="212" t="s">
        <v>833</v>
      </c>
      <c r="J240" s="210" t="s">
        <v>97</v>
      </c>
      <c r="K240" s="235" t="s">
        <v>97</v>
      </c>
      <c r="L240" s="236">
        <v>53.5</v>
      </c>
    </row>
    <row r="241" spans="8:12" ht="15.75" x14ac:dyDescent="0.25">
      <c r="H241" s="237"/>
      <c r="I241" s="212" t="s">
        <v>834</v>
      </c>
      <c r="J241" s="210" t="s">
        <v>97</v>
      </c>
      <c r="K241" s="235" t="s">
        <v>97</v>
      </c>
      <c r="L241" s="236">
        <v>72.959999999999994</v>
      </c>
    </row>
    <row r="242" spans="8:12" ht="15.75" x14ac:dyDescent="0.25">
      <c r="H242" s="237"/>
      <c r="I242" s="212" t="s">
        <v>835</v>
      </c>
      <c r="J242" s="210" t="s">
        <v>97</v>
      </c>
      <c r="K242" s="235" t="s">
        <v>97</v>
      </c>
      <c r="L242" s="236">
        <v>69.02</v>
      </c>
    </row>
    <row r="243" spans="8:12" ht="15.75" x14ac:dyDescent="0.25">
      <c r="H243" s="237"/>
      <c r="I243" s="212" t="s">
        <v>836</v>
      </c>
      <c r="J243" s="210" t="s">
        <v>97</v>
      </c>
      <c r="K243" s="235" t="s">
        <v>97</v>
      </c>
      <c r="L243" s="236">
        <v>55.3</v>
      </c>
    </row>
    <row r="244" spans="8:12" ht="15.75" x14ac:dyDescent="0.25">
      <c r="H244" s="237"/>
      <c r="I244" s="212" t="s">
        <v>837</v>
      </c>
      <c r="J244" s="210" t="s">
        <v>97</v>
      </c>
      <c r="K244" s="235" t="s">
        <v>97</v>
      </c>
      <c r="L244" s="236">
        <v>67.83</v>
      </c>
    </row>
    <row r="245" spans="8:12" ht="15.75" x14ac:dyDescent="0.25">
      <c r="H245" s="237"/>
      <c r="I245" s="212" t="s">
        <v>838</v>
      </c>
      <c r="J245" s="210" t="s">
        <v>97</v>
      </c>
      <c r="K245" s="235" t="s">
        <v>97</v>
      </c>
      <c r="L245" s="236">
        <v>59.28</v>
      </c>
    </row>
    <row r="246" spans="8:12" ht="15.75" x14ac:dyDescent="0.25">
      <c r="H246" s="237"/>
      <c r="I246" s="212" t="s">
        <v>839</v>
      </c>
      <c r="J246" s="210" t="s">
        <v>97</v>
      </c>
      <c r="K246" s="235" t="s">
        <v>97</v>
      </c>
      <c r="L246" s="236">
        <v>77.73</v>
      </c>
    </row>
    <row r="247" spans="8:12" ht="15.75" x14ac:dyDescent="0.25">
      <c r="H247" s="237"/>
      <c r="I247" s="216" t="s">
        <v>841</v>
      </c>
      <c r="J247" s="210" t="s">
        <v>97</v>
      </c>
      <c r="K247" s="235" t="s">
        <v>97</v>
      </c>
      <c r="L247" s="236">
        <v>45.9</v>
      </c>
    </row>
    <row r="248" spans="8:12" ht="15.75" x14ac:dyDescent="0.25">
      <c r="H248" s="237"/>
      <c r="I248" s="212" t="s">
        <v>840</v>
      </c>
      <c r="J248" s="210" t="s">
        <v>97</v>
      </c>
      <c r="K248" s="235" t="s">
        <v>97</v>
      </c>
      <c r="L248" s="236">
        <v>31.1</v>
      </c>
    </row>
    <row r="249" spans="8:12" ht="15.75" x14ac:dyDescent="0.25">
      <c r="H249" s="237"/>
      <c r="I249" s="212" t="s">
        <v>842</v>
      </c>
      <c r="J249" s="210" t="s">
        <v>97</v>
      </c>
      <c r="K249" s="235" t="s">
        <v>97</v>
      </c>
      <c r="L249" s="236">
        <v>18.57</v>
      </c>
    </row>
    <row r="250" spans="8:12" ht="15.75" x14ac:dyDescent="0.25">
      <c r="H250" s="238"/>
      <c r="I250" s="212" t="s">
        <v>843</v>
      </c>
      <c r="J250" s="210" t="s">
        <v>97</v>
      </c>
      <c r="K250" s="235" t="s">
        <v>97</v>
      </c>
      <c r="L250" s="236">
        <v>27.04</v>
      </c>
    </row>
    <row r="251" spans="8:12" ht="15.75" x14ac:dyDescent="0.25">
      <c r="H251" s="234" t="s">
        <v>107</v>
      </c>
      <c r="I251" s="212" t="s">
        <v>817</v>
      </c>
      <c r="J251" s="210" t="s">
        <v>97</v>
      </c>
      <c r="K251" s="235" t="s">
        <v>97</v>
      </c>
      <c r="L251" s="236">
        <v>36.979999999999997</v>
      </c>
    </row>
    <row r="252" spans="8:12" ht="15.75" x14ac:dyDescent="0.25">
      <c r="H252" s="237"/>
      <c r="I252" s="212" t="s">
        <v>818</v>
      </c>
      <c r="J252" s="210" t="s">
        <v>97</v>
      </c>
      <c r="K252" s="235" t="s">
        <v>97</v>
      </c>
      <c r="L252" s="236">
        <v>38.159999999999997</v>
      </c>
    </row>
    <row r="253" spans="8:12" ht="15.75" x14ac:dyDescent="0.25">
      <c r="H253" s="237"/>
      <c r="I253" s="212" t="s">
        <v>819</v>
      </c>
      <c r="J253" s="210" t="s">
        <v>97</v>
      </c>
      <c r="K253" s="235" t="s">
        <v>97</v>
      </c>
      <c r="L253" s="236">
        <v>38.159999999999997</v>
      </c>
    </row>
    <row r="254" spans="8:12" ht="15.75" x14ac:dyDescent="0.25">
      <c r="H254" s="237"/>
      <c r="I254" s="212" t="s">
        <v>820</v>
      </c>
      <c r="J254" s="210" t="s">
        <v>97</v>
      </c>
      <c r="K254" s="235" t="s">
        <v>97</v>
      </c>
      <c r="L254" s="236">
        <v>15.55</v>
      </c>
    </row>
    <row r="255" spans="8:12" ht="15.75" x14ac:dyDescent="0.25">
      <c r="H255" s="237"/>
      <c r="I255" s="212" t="s">
        <v>821</v>
      </c>
      <c r="J255" s="210" t="s">
        <v>97</v>
      </c>
      <c r="K255" s="235" t="s">
        <v>97</v>
      </c>
      <c r="L255" s="236">
        <v>48.63</v>
      </c>
    </row>
    <row r="256" spans="8:12" ht="15.75" x14ac:dyDescent="0.25">
      <c r="H256" s="237"/>
      <c r="I256" s="212" t="s">
        <v>822</v>
      </c>
      <c r="J256" s="210" t="s">
        <v>97</v>
      </c>
      <c r="K256" s="235" t="s">
        <v>97</v>
      </c>
      <c r="L256" s="236">
        <v>28.28</v>
      </c>
    </row>
    <row r="257" spans="8:12" ht="15.75" x14ac:dyDescent="0.25">
      <c r="H257" s="237"/>
      <c r="I257" s="212" t="s">
        <v>823</v>
      </c>
      <c r="J257" s="210" t="s">
        <v>97</v>
      </c>
      <c r="K257" s="235" t="s">
        <v>97</v>
      </c>
      <c r="L257" s="236">
        <v>25.31</v>
      </c>
    </row>
    <row r="258" spans="8:12" ht="15.75" x14ac:dyDescent="0.25">
      <c r="H258" s="237"/>
      <c r="I258" s="212" t="s">
        <v>824</v>
      </c>
      <c r="J258" s="210" t="s">
        <v>97</v>
      </c>
      <c r="K258" s="235" t="s">
        <v>97</v>
      </c>
      <c r="L258" s="236">
        <v>25.51</v>
      </c>
    </row>
    <row r="259" spans="8:12" ht="15.75" x14ac:dyDescent="0.25">
      <c r="H259" s="237"/>
      <c r="I259" s="212" t="s">
        <v>825</v>
      </c>
      <c r="J259" s="210" t="s">
        <v>97</v>
      </c>
      <c r="K259" s="235" t="s">
        <v>97</v>
      </c>
      <c r="L259" s="236">
        <v>24.75</v>
      </c>
    </row>
    <row r="260" spans="8:12" ht="15.75" x14ac:dyDescent="0.25">
      <c r="H260" s="237"/>
      <c r="I260" s="212" t="s">
        <v>826</v>
      </c>
      <c r="J260" s="210" t="s">
        <v>97</v>
      </c>
      <c r="K260" s="235" t="s">
        <v>97</v>
      </c>
      <c r="L260" s="236">
        <v>43.06</v>
      </c>
    </row>
    <row r="261" spans="8:12" ht="15.75" x14ac:dyDescent="0.25">
      <c r="H261" s="237"/>
      <c r="I261" s="212" t="s">
        <v>827</v>
      </c>
      <c r="J261" s="210" t="s">
        <v>97</v>
      </c>
      <c r="K261" s="235" t="s">
        <v>97</v>
      </c>
      <c r="L261" s="236">
        <v>34.17</v>
      </c>
    </row>
    <row r="262" spans="8:12" ht="15.75" x14ac:dyDescent="0.25">
      <c r="H262" s="237"/>
      <c r="I262" s="212" t="s">
        <v>828</v>
      </c>
      <c r="J262" s="210" t="s">
        <v>97</v>
      </c>
      <c r="K262" s="235" t="s">
        <v>97</v>
      </c>
      <c r="L262" s="236">
        <v>30.49</v>
      </c>
    </row>
    <row r="263" spans="8:12" ht="15.75" x14ac:dyDescent="0.25">
      <c r="H263" s="237"/>
      <c r="I263" s="212" t="s">
        <v>829</v>
      </c>
      <c r="J263" s="210" t="s">
        <v>97</v>
      </c>
      <c r="K263" s="235" t="s">
        <v>97</v>
      </c>
      <c r="L263" s="236">
        <v>32.9</v>
      </c>
    </row>
    <row r="264" spans="8:12" ht="15.75" x14ac:dyDescent="0.25">
      <c r="H264" s="237"/>
      <c r="I264" s="212" t="s">
        <v>830</v>
      </c>
      <c r="J264" s="210" t="s">
        <v>97</v>
      </c>
      <c r="K264" s="235" t="s">
        <v>97</v>
      </c>
      <c r="L264" s="236">
        <v>45.07</v>
      </c>
    </row>
    <row r="265" spans="8:12" ht="15.75" x14ac:dyDescent="0.25">
      <c r="H265" s="237"/>
      <c r="I265" s="212" t="s">
        <v>831</v>
      </c>
      <c r="J265" s="210" t="s">
        <v>97</v>
      </c>
      <c r="K265" s="235" t="s">
        <v>97</v>
      </c>
      <c r="L265" s="236">
        <v>50.84</v>
      </c>
    </row>
    <row r="266" spans="8:12" ht="15.75" x14ac:dyDescent="0.25">
      <c r="H266" s="237"/>
      <c r="I266" s="212" t="s">
        <v>832</v>
      </c>
      <c r="J266" s="210" t="s">
        <v>97</v>
      </c>
      <c r="K266" s="235" t="s">
        <v>97</v>
      </c>
      <c r="L266" s="236">
        <v>37.94</v>
      </c>
    </row>
    <row r="267" spans="8:12" ht="15.75" x14ac:dyDescent="0.25">
      <c r="H267" s="237"/>
      <c r="I267" s="212" t="s">
        <v>833</v>
      </c>
      <c r="J267" s="210" t="s">
        <v>97</v>
      </c>
      <c r="K267" s="235" t="s">
        <v>97</v>
      </c>
      <c r="L267" s="236">
        <v>34.06</v>
      </c>
    </row>
    <row r="268" spans="8:12" ht="15.75" x14ac:dyDescent="0.25">
      <c r="H268" s="237"/>
      <c r="I268" s="212" t="s">
        <v>834</v>
      </c>
      <c r="J268" s="210" t="s">
        <v>97</v>
      </c>
      <c r="K268" s="235" t="s">
        <v>97</v>
      </c>
      <c r="L268" s="236">
        <v>38.26</v>
      </c>
    </row>
    <row r="269" spans="8:12" ht="15.75" x14ac:dyDescent="0.25">
      <c r="H269" s="237"/>
      <c r="I269" s="212" t="s">
        <v>835</v>
      </c>
      <c r="J269" s="210" t="s">
        <v>97</v>
      </c>
      <c r="K269" s="235" t="s">
        <v>97</v>
      </c>
      <c r="L269" s="236">
        <v>43.5</v>
      </c>
    </row>
    <row r="270" spans="8:12" ht="15.75" x14ac:dyDescent="0.25">
      <c r="H270" s="237"/>
      <c r="I270" s="212" t="s">
        <v>836</v>
      </c>
      <c r="J270" s="210" t="s">
        <v>97</v>
      </c>
      <c r="K270" s="235" t="s">
        <v>97</v>
      </c>
      <c r="L270" s="236">
        <v>33.06</v>
      </c>
    </row>
    <row r="271" spans="8:12" ht="15.75" x14ac:dyDescent="0.25">
      <c r="H271" s="237"/>
      <c r="I271" s="212" t="s">
        <v>837</v>
      </c>
      <c r="J271" s="210" t="s">
        <v>97</v>
      </c>
      <c r="K271" s="235" t="s">
        <v>97</v>
      </c>
      <c r="L271" s="236">
        <v>29.59</v>
      </c>
    </row>
    <row r="272" spans="8:12" ht="15.75" x14ac:dyDescent="0.25">
      <c r="H272" s="237"/>
      <c r="I272" s="212" t="s">
        <v>838</v>
      </c>
      <c r="J272" s="210" t="s">
        <v>97</v>
      </c>
      <c r="K272" s="235" t="s">
        <v>97</v>
      </c>
      <c r="L272" s="236">
        <v>20.329999999999998</v>
      </c>
    </row>
    <row r="273" spans="8:12" ht="15.75" x14ac:dyDescent="0.25">
      <c r="H273" s="237"/>
      <c r="I273" s="212" t="s">
        <v>839</v>
      </c>
      <c r="J273" s="210" t="s">
        <v>97</v>
      </c>
      <c r="K273" s="235" t="s">
        <v>97</v>
      </c>
      <c r="L273" s="236">
        <v>45.73</v>
      </c>
    </row>
    <row r="274" spans="8:12" ht="15.75" x14ac:dyDescent="0.25">
      <c r="H274" s="237"/>
      <c r="I274" s="216" t="s">
        <v>841</v>
      </c>
      <c r="J274" s="210" t="s">
        <v>97</v>
      </c>
      <c r="K274" s="235" t="s">
        <v>97</v>
      </c>
      <c r="L274" s="236">
        <v>28.64</v>
      </c>
    </row>
    <row r="275" spans="8:12" ht="15.75" x14ac:dyDescent="0.25">
      <c r="H275" s="237"/>
      <c r="I275" s="212" t="s">
        <v>840</v>
      </c>
      <c r="J275" s="210" t="s">
        <v>97</v>
      </c>
      <c r="K275" s="235" t="s">
        <v>97</v>
      </c>
      <c r="L275" s="236">
        <v>30.9</v>
      </c>
    </row>
    <row r="276" spans="8:12" ht="15.75" x14ac:dyDescent="0.25">
      <c r="H276" s="237"/>
      <c r="I276" s="212" t="s">
        <v>842</v>
      </c>
      <c r="J276" s="210" t="s">
        <v>97</v>
      </c>
      <c r="K276" s="235" t="s">
        <v>97</v>
      </c>
      <c r="L276" s="236">
        <v>44.71</v>
      </c>
    </row>
    <row r="277" spans="8:12" ht="15.75" x14ac:dyDescent="0.25">
      <c r="H277" s="238"/>
      <c r="I277" s="212" t="s">
        <v>843</v>
      </c>
      <c r="J277" s="210" t="s">
        <v>97</v>
      </c>
      <c r="K277" s="235" t="s">
        <v>97</v>
      </c>
      <c r="L277" s="236">
        <v>28.55</v>
      </c>
    </row>
    <row r="278" spans="8:12" ht="15.75" x14ac:dyDescent="0.25">
      <c r="H278" s="234" t="s">
        <v>108</v>
      </c>
      <c r="I278" s="212" t="s">
        <v>817</v>
      </c>
      <c r="J278" s="210" t="s">
        <v>97</v>
      </c>
      <c r="K278" s="235" t="s">
        <v>97</v>
      </c>
      <c r="L278" s="236">
        <v>32.31</v>
      </c>
    </row>
    <row r="279" spans="8:12" ht="15.75" x14ac:dyDescent="0.25">
      <c r="H279" s="237"/>
      <c r="I279" s="212" t="s">
        <v>818</v>
      </c>
      <c r="J279" s="210" t="s">
        <v>97</v>
      </c>
      <c r="K279" s="235" t="s">
        <v>97</v>
      </c>
      <c r="L279" s="236">
        <v>40.049999999999997</v>
      </c>
    </row>
    <row r="280" spans="8:12" ht="15.75" x14ac:dyDescent="0.25">
      <c r="H280" s="237"/>
      <c r="I280" s="212" t="s">
        <v>819</v>
      </c>
      <c r="J280" s="210" t="s">
        <v>97</v>
      </c>
      <c r="K280" s="235" t="s">
        <v>97</v>
      </c>
      <c r="L280" s="236">
        <v>44.34</v>
      </c>
    </row>
    <row r="281" spans="8:12" ht="15.75" x14ac:dyDescent="0.25">
      <c r="H281" s="237"/>
      <c r="I281" s="212" t="s">
        <v>820</v>
      </c>
      <c r="J281" s="210" t="s">
        <v>97</v>
      </c>
      <c r="K281" s="235" t="s">
        <v>97</v>
      </c>
      <c r="L281" s="236">
        <v>32.049999999999997</v>
      </c>
    </row>
    <row r="282" spans="8:12" ht="15.75" x14ac:dyDescent="0.25">
      <c r="H282" s="237"/>
      <c r="I282" s="212" t="s">
        <v>821</v>
      </c>
      <c r="J282" s="210" t="s">
        <v>97</v>
      </c>
      <c r="K282" s="235" t="s">
        <v>97</v>
      </c>
      <c r="L282" s="236">
        <v>48.03</v>
      </c>
    </row>
    <row r="283" spans="8:12" ht="15.75" x14ac:dyDescent="0.25">
      <c r="H283" s="237"/>
      <c r="I283" s="212" t="s">
        <v>822</v>
      </c>
      <c r="J283" s="210" t="s">
        <v>97</v>
      </c>
      <c r="K283" s="235" t="s">
        <v>97</v>
      </c>
      <c r="L283" s="236">
        <v>30.58</v>
      </c>
    </row>
    <row r="284" spans="8:12" ht="15.75" x14ac:dyDescent="0.25">
      <c r="H284" s="237"/>
      <c r="I284" s="212" t="s">
        <v>823</v>
      </c>
      <c r="J284" s="210" t="s">
        <v>97</v>
      </c>
      <c r="K284" s="235" t="s">
        <v>97</v>
      </c>
      <c r="L284" s="236">
        <v>25.32</v>
      </c>
    </row>
    <row r="285" spans="8:12" ht="15.75" x14ac:dyDescent="0.25">
      <c r="H285" s="237"/>
      <c r="I285" s="212" t="s">
        <v>824</v>
      </c>
      <c r="J285" s="210" t="s">
        <v>97</v>
      </c>
      <c r="K285" s="235" t="s">
        <v>97</v>
      </c>
      <c r="L285" s="236">
        <v>27.06</v>
      </c>
    </row>
    <row r="286" spans="8:12" ht="15.75" x14ac:dyDescent="0.25">
      <c r="H286" s="237"/>
      <c r="I286" s="212" t="s">
        <v>825</v>
      </c>
      <c r="J286" s="210" t="s">
        <v>97</v>
      </c>
      <c r="K286" s="235" t="s">
        <v>97</v>
      </c>
      <c r="L286" s="236">
        <v>40.06</v>
      </c>
    </row>
    <row r="287" spans="8:12" ht="15.75" x14ac:dyDescent="0.25">
      <c r="H287" s="237"/>
      <c r="I287" s="212" t="s">
        <v>826</v>
      </c>
      <c r="J287" s="210" t="s">
        <v>97</v>
      </c>
      <c r="K287" s="235" t="s">
        <v>97</v>
      </c>
      <c r="L287" s="236">
        <v>48.39</v>
      </c>
    </row>
    <row r="288" spans="8:12" ht="15.75" x14ac:dyDescent="0.25">
      <c r="H288" s="237"/>
      <c r="I288" s="212" t="s">
        <v>827</v>
      </c>
      <c r="J288" s="210" t="s">
        <v>97</v>
      </c>
      <c r="K288" s="235" t="s">
        <v>97</v>
      </c>
      <c r="L288" s="236">
        <v>37.26</v>
      </c>
    </row>
    <row r="289" spans="8:12" ht="15.75" x14ac:dyDescent="0.25">
      <c r="H289" s="237"/>
      <c r="I289" s="212" t="s">
        <v>828</v>
      </c>
      <c r="J289" s="210" t="s">
        <v>97</v>
      </c>
      <c r="K289" s="235" t="s">
        <v>97</v>
      </c>
      <c r="L289" s="236">
        <v>27.57</v>
      </c>
    </row>
    <row r="290" spans="8:12" ht="15.75" x14ac:dyDescent="0.25">
      <c r="H290" s="237"/>
      <c r="I290" s="212" t="s">
        <v>829</v>
      </c>
      <c r="J290" s="210" t="s">
        <v>97</v>
      </c>
      <c r="K290" s="235" t="s">
        <v>97</v>
      </c>
      <c r="L290" s="236">
        <v>38.6</v>
      </c>
    </row>
    <row r="291" spans="8:12" ht="15.75" x14ac:dyDescent="0.25">
      <c r="H291" s="237"/>
      <c r="I291" s="212" t="s">
        <v>830</v>
      </c>
      <c r="J291" s="210" t="s">
        <v>97</v>
      </c>
      <c r="K291" s="235" t="s">
        <v>97</v>
      </c>
      <c r="L291" s="236">
        <v>39.06</v>
      </c>
    </row>
    <row r="292" spans="8:12" ht="15.75" x14ac:dyDescent="0.25">
      <c r="H292" s="237"/>
      <c r="I292" s="212" t="s">
        <v>831</v>
      </c>
      <c r="J292" s="210" t="s">
        <v>97</v>
      </c>
      <c r="K292" s="235" t="s">
        <v>97</v>
      </c>
      <c r="L292" s="236">
        <v>50.09</v>
      </c>
    </row>
    <row r="293" spans="8:12" ht="15.75" x14ac:dyDescent="0.25">
      <c r="H293" s="237"/>
      <c r="I293" s="212" t="s">
        <v>832</v>
      </c>
      <c r="J293" s="210" t="s">
        <v>97</v>
      </c>
      <c r="K293" s="235" t="s">
        <v>97</v>
      </c>
      <c r="L293" s="236">
        <v>32.29</v>
      </c>
    </row>
    <row r="294" spans="8:12" ht="15.75" x14ac:dyDescent="0.25">
      <c r="H294" s="237"/>
      <c r="I294" s="212" t="s">
        <v>833</v>
      </c>
      <c r="J294" s="210" t="s">
        <v>97</v>
      </c>
      <c r="K294" s="235" t="s">
        <v>97</v>
      </c>
      <c r="L294" s="236">
        <v>35.159999999999997</v>
      </c>
    </row>
    <row r="295" spans="8:12" ht="15.75" x14ac:dyDescent="0.25">
      <c r="H295" s="237"/>
      <c r="I295" s="212" t="s">
        <v>834</v>
      </c>
      <c r="J295" s="210" t="s">
        <v>97</v>
      </c>
      <c r="K295" s="235" t="s">
        <v>97</v>
      </c>
      <c r="L295" s="236">
        <v>35.56</v>
      </c>
    </row>
    <row r="296" spans="8:12" ht="15.75" x14ac:dyDescent="0.25">
      <c r="H296" s="237"/>
      <c r="I296" s="212" t="s">
        <v>835</v>
      </c>
      <c r="J296" s="210" t="s">
        <v>97</v>
      </c>
      <c r="K296" s="235" t="s">
        <v>97</v>
      </c>
      <c r="L296" s="236">
        <v>45</v>
      </c>
    </row>
    <row r="297" spans="8:12" ht="15.75" x14ac:dyDescent="0.25">
      <c r="H297" s="237"/>
      <c r="I297" s="212" t="s">
        <v>836</v>
      </c>
      <c r="J297" s="210" t="s">
        <v>97</v>
      </c>
      <c r="K297" s="235" t="s">
        <v>97</v>
      </c>
      <c r="L297" s="236">
        <v>39.99</v>
      </c>
    </row>
    <row r="298" spans="8:12" ht="15.75" x14ac:dyDescent="0.25">
      <c r="H298" s="237"/>
      <c r="I298" s="212" t="s">
        <v>837</v>
      </c>
      <c r="J298" s="210" t="s">
        <v>97</v>
      </c>
      <c r="K298" s="235" t="s">
        <v>97</v>
      </c>
      <c r="L298" s="236">
        <v>29.2</v>
      </c>
    </row>
    <row r="299" spans="8:12" ht="15.75" x14ac:dyDescent="0.25">
      <c r="H299" s="237"/>
      <c r="I299" s="212" t="s">
        <v>838</v>
      </c>
      <c r="J299" s="210" t="s">
        <v>97</v>
      </c>
      <c r="K299" s="235" t="s">
        <v>97</v>
      </c>
      <c r="L299" s="236">
        <v>30.33</v>
      </c>
    </row>
    <row r="300" spans="8:12" ht="15.75" x14ac:dyDescent="0.25">
      <c r="H300" s="237"/>
      <c r="I300" s="212" t="s">
        <v>839</v>
      </c>
      <c r="J300" s="210" t="s">
        <v>97</v>
      </c>
      <c r="K300" s="235" t="s">
        <v>97</v>
      </c>
      <c r="L300" s="236">
        <v>51.76</v>
      </c>
    </row>
    <row r="301" spans="8:12" ht="15.75" x14ac:dyDescent="0.25">
      <c r="H301" s="237"/>
      <c r="I301" s="216" t="s">
        <v>841</v>
      </c>
      <c r="J301" s="210" t="s">
        <v>97</v>
      </c>
      <c r="K301" s="235" t="s">
        <v>97</v>
      </c>
      <c r="L301" s="236">
        <v>43.57</v>
      </c>
    </row>
    <row r="302" spans="8:12" ht="15.75" x14ac:dyDescent="0.25">
      <c r="H302" s="237"/>
      <c r="I302" s="212" t="s">
        <v>840</v>
      </c>
      <c r="J302" s="210" t="s">
        <v>97</v>
      </c>
      <c r="K302" s="235" t="s">
        <v>97</v>
      </c>
      <c r="L302" s="236">
        <v>34.83</v>
      </c>
    </row>
    <row r="303" spans="8:12" ht="15.75" x14ac:dyDescent="0.25">
      <c r="H303" s="237"/>
      <c r="I303" s="212" t="s">
        <v>842</v>
      </c>
      <c r="J303" s="210" t="s">
        <v>97</v>
      </c>
      <c r="K303" s="235" t="s">
        <v>97</v>
      </c>
      <c r="L303" s="236">
        <v>52.88</v>
      </c>
    </row>
    <row r="304" spans="8:12" ht="15.75" x14ac:dyDescent="0.25">
      <c r="H304" s="238"/>
      <c r="I304" s="212" t="s">
        <v>843</v>
      </c>
      <c r="J304" s="210" t="s">
        <v>97</v>
      </c>
      <c r="K304" s="235" t="s">
        <v>97</v>
      </c>
      <c r="L304" s="236">
        <v>37.97</v>
      </c>
    </row>
    <row r="305" spans="8:12" ht="15.75" x14ac:dyDescent="0.25">
      <c r="H305" s="234" t="s">
        <v>109</v>
      </c>
      <c r="I305" s="212" t="s">
        <v>817</v>
      </c>
      <c r="J305" s="210" t="s">
        <v>97</v>
      </c>
      <c r="K305" s="235" t="s">
        <v>97</v>
      </c>
      <c r="L305" s="236">
        <v>25.99</v>
      </c>
    </row>
    <row r="306" spans="8:12" ht="15.75" x14ac:dyDescent="0.25">
      <c r="H306" s="237"/>
      <c r="I306" s="212" t="s">
        <v>818</v>
      </c>
      <c r="J306" s="210" t="s">
        <v>97</v>
      </c>
      <c r="K306" s="235" t="s">
        <v>97</v>
      </c>
      <c r="L306" s="236">
        <v>36.75</v>
      </c>
    </row>
    <row r="307" spans="8:12" ht="15.75" x14ac:dyDescent="0.25">
      <c r="H307" s="237"/>
      <c r="I307" s="212" t="s">
        <v>819</v>
      </c>
      <c r="J307" s="210" t="s">
        <v>97</v>
      </c>
      <c r="K307" s="235" t="s">
        <v>97</v>
      </c>
      <c r="L307" s="236">
        <v>31.1</v>
      </c>
    </row>
    <row r="308" spans="8:12" ht="15.75" x14ac:dyDescent="0.25">
      <c r="H308" s="237"/>
      <c r="I308" s="212" t="s">
        <v>820</v>
      </c>
      <c r="J308" s="210" t="s">
        <v>97</v>
      </c>
      <c r="K308" s="235" t="s">
        <v>97</v>
      </c>
      <c r="L308" s="236">
        <v>24.63</v>
      </c>
    </row>
    <row r="309" spans="8:12" ht="15.75" x14ac:dyDescent="0.25">
      <c r="H309" s="237"/>
      <c r="I309" s="212" t="s">
        <v>821</v>
      </c>
      <c r="J309" s="210" t="s">
        <v>97</v>
      </c>
      <c r="K309" s="235" t="s">
        <v>97</v>
      </c>
      <c r="L309" s="236">
        <v>32.229999999999997</v>
      </c>
    </row>
    <row r="310" spans="8:12" ht="15.75" x14ac:dyDescent="0.25">
      <c r="H310" s="237"/>
      <c r="I310" s="212" t="s">
        <v>822</v>
      </c>
      <c r="J310" s="210" t="s">
        <v>97</v>
      </c>
      <c r="K310" s="235" t="s">
        <v>97</v>
      </c>
      <c r="L310" s="236">
        <v>23.28</v>
      </c>
    </row>
    <row r="311" spans="8:12" ht="15.75" x14ac:dyDescent="0.25">
      <c r="H311" s="237"/>
      <c r="I311" s="212" t="s">
        <v>823</v>
      </c>
      <c r="J311" s="210" t="s">
        <v>97</v>
      </c>
      <c r="K311" s="235" t="s">
        <v>97</v>
      </c>
      <c r="L311" s="236">
        <v>19.89</v>
      </c>
    </row>
    <row r="312" spans="8:12" ht="15.75" x14ac:dyDescent="0.25">
      <c r="H312" s="237"/>
      <c r="I312" s="212" t="s">
        <v>824</v>
      </c>
      <c r="J312" s="210" t="s">
        <v>97</v>
      </c>
      <c r="K312" s="235" t="s">
        <v>97</v>
      </c>
      <c r="L312" s="236">
        <v>21.05</v>
      </c>
    </row>
    <row r="313" spans="8:12" ht="15.75" x14ac:dyDescent="0.25">
      <c r="H313" s="237"/>
      <c r="I313" s="212" t="s">
        <v>825</v>
      </c>
      <c r="J313" s="210" t="s">
        <v>97</v>
      </c>
      <c r="K313" s="235" t="s">
        <v>97</v>
      </c>
      <c r="L313" s="236">
        <v>21.62</v>
      </c>
    </row>
    <row r="314" spans="8:12" ht="15.75" x14ac:dyDescent="0.25">
      <c r="H314" s="237"/>
      <c r="I314" s="212" t="s">
        <v>826</v>
      </c>
      <c r="J314" s="210" t="s">
        <v>97</v>
      </c>
      <c r="K314" s="235" t="s">
        <v>97</v>
      </c>
      <c r="L314" s="236">
        <v>39.9</v>
      </c>
    </row>
    <row r="315" spans="8:12" ht="15.75" x14ac:dyDescent="0.25">
      <c r="H315" s="237"/>
      <c r="I315" s="212" t="s">
        <v>827</v>
      </c>
      <c r="J315" s="210" t="s">
        <v>97</v>
      </c>
      <c r="K315" s="235" t="s">
        <v>97</v>
      </c>
      <c r="L315" s="236">
        <v>38.630000000000003</v>
      </c>
    </row>
    <row r="316" spans="8:12" ht="15.75" x14ac:dyDescent="0.25">
      <c r="H316" s="237"/>
      <c r="I316" s="212" t="s">
        <v>828</v>
      </c>
      <c r="J316" s="210" t="s">
        <v>97</v>
      </c>
      <c r="K316" s="235" t="s">
        <v>97</v>
      </c>
      <c r="L316" s="236">
        <v>20.61</v>
      </c>
    </row>
    <row r="317" spans="8:12" ht="15.75" x14ac:dyDescent="0.25">
      <c r="H317" s="237"/>
      <c r="I317" s="212" t="s">
        <v>829</v>
      </c>
      <c r="J317" s="210" t="s">
        <v>97</v>
      </c>
      <c r="K317" s="235" t="s">
        <v>97</v>
      </c>
      <c r="L317" s="236">
        <v>27.51</v>
      </c>
    </row>
    <row r="318" spans="8:12" ht="15.75" x14ac:dyDescent="0.25">
      <c r="H318" s="237"/>
      <c r="I318" s="212" t="s">
        <v>830</v>
      </c>
      <c r="J318" s="210" t="s">
        <v>97</v>
      </c>
      <c r="K318" s="235" t="s">
        <v>97</v>
      </c>
      <c r="L318" s="236">
        <v>32.51</v>
      </c>
    </row>
    <row r="319" spans="8:12" ht="15.75" x14ac:dyDescent="0.25">
      <c r="H319" s="237"/>
      <c r="I319" s="212" t="s">
        <v>831</v>
      </c>
      <c r="J319" s="210" t="s">
        <v>97</v>
      </c>
      <c r="K319" s="235" t="s">
        <v>97</v>
      </c>
      <c r="L319" s="236">
        <v>40.380000000000003</v>
      </c>
    </row>
    <row r="320" spans="8:12" ht="15.75" x14ac:dyDescent="0.25">
      <c r="H320" s="237"/>
      <c r="I320" s="212" t="s">
        <v>832</v>
      </c>
      <c r="J320" s="210" t="s">
        <v>97</v>
      </c>
      <c r="K320" s="235" t="s">
        <v>97</v>
      </c>
      <c r="L320" s="236">
        <v>28.98</v>
      </c>
    </row>
    <row r="321" spans="8:12" ht="15.75" x14ac:dyDescent="0.25">
      <c r="H321" s="237"/>
      <c r="I321" s="212" t="s">
        <v>833</v>
      </c>
      <c r="J321" s="210" t="s">
        <v>97</v>
      </c>
      <c r="K321" s="235" t="s">
        <v>97</v>
      </c>
      <c r="L321" s="236">
        <v>22.92</v>
      </c>
    </row>
    <row r="322" spans="8:12" ht="15.75" x14ac:dyDescent="0.25">
      <c r="H322" s="237"/>
      <c r="I322" s="212" t="s">
        <v>834</v>
      </c>
      <c r="J322" s="210" t="s">
        <v>97</v>
      </c>
      <c r="K322" s="235" t="s">
        <v>97</v>
      </c>
      <c r="L322" s="236">
        <v>25.58</v>
      </c>
    </row>
    <row r="323" spans="8:12" ht="15.75" x14ac:dyDescent="0.25">
      <c r="H323" s="237"/>
      <c r="I323" s="212" t="s">
        <v>835</v>
      </c>
      <c r="J323" s="210" t="s">
        <v>97</v>
      </c>
      <c r="K323" s="235" t="s">
        <v>97</v>
      </c>
      <c r="L323" s="236">
        <v>32.75</v>
      </c>
    </row>
    <row r="324" spans="8:12" ht="15.75" x14ac:dyDescent="0.25">
      <c r="H324" s="237"/>
      <c r="I324" s="212" t="s">
        <v>836</v>
      </c>
      <c r="J324" s="210" t="s">
        <v>97</v>
      </c>
      <c r="K324" s="235" t="s">
        <v>97</v>
      </c>
      <c r="L324" s="236">
        <v>31.2</v>
      </c>
    </row>
    <row r="325" spans="8:12" ht="15.75" x14ac:dyDescent="0.25">
      <c r="H325" s="237"/>
      <c r="I325" s="212" t="s">
        <v>837</v>
      </c>
      <c r="J325" s="210" t="s">
        <v>97</v>
      </c>
      <c r="K325" s="235" t="s">
        <v>97</v>
      </c>
      <c r="L325" s="236">
        <v>21.58</v>
      </c>
    </row>
    <row r="326" spans="8:12" ht="15.75" x14ac:dyDescent="0.25">
      <c r="H326" s="237"/>
      <c r="I326" s="212" t="s">
        <v>838</v>
      </c>
      <c r="J326" s="210" t="s">
        <v>97</v>
      </c>
      <c r="K326" s="235" t="s">
        <v>97</v>
      </c>
      <c r="L326" s="236">
        <v>24.05</v>
      </c>
    </row>
    <row r="327" spans="8:12" ht="15.75" x14ac:dyDescent="0.25">
      <c r="H327" s="237"/>
      <c r="I327" s="212" t="s">
        <v>839</v>
      </c>
      <c r="J327" s="210" t="s">
        <v>97</v>
      </c>
      <c r="K327" s="235" t="s">
        <v>97</v>
      </c>
      <c r="L327" s="236">
        <v>35.049999999999997</v>
      </c>
    </row>
    <row r="328" spans="8:12" ht="15.75" x14ac:dyDescent="0.25">
      <c r="H328" s="237"/>
      <c r="I328" s="216" t="s">
        <v>841</v>
      </c>
      <c r="J328" s="210" t="s">
        <v>97</v>
      </c>
      <c r="K328" s="235" t="s">
        <v>97</v>
      </c>
      <c r="L328" s="236">
        <v>29.65</v>
      </c>
    </row>
    <row r="329" spans="8:12" ht="15.75" x14ac:dyDescent="0.25">
      <c r="H329" s="237"/>
      <c r="I329" s="212" t="s">
        <v>840</v>
      </c>
      <c r="J329" s="210" t="s">
        <v>97</v>
      </c>
      <c r="K329" s="235" t="s">
        <v>97</v>
      </c>
      <c r="L329" s="236">
        <v>26.21</v>
      </c>
    </row>
    <row r="330" spans="8:12" ht="15.75" x14ac:dyDescent="0.25">
      <c r="H330" s="237"/>
      <c r="I330" s="212" t="s">
        <v>842</v>
      </c>
      <c r="J330" s="210" t="s">
        <v>97</v>
      </c>
      <c r="K330" s="235" t="s">
        <v>97</v>
      </c>
      <c r="L330" s="236">
        <v>49.07</v>
      </c>
    </row>
    <row r="331" spans="8:12" ht="15.75" x14ac:dyDescent="0.25">
      <c r="H331" s="238"/>
      <c r="I331" s="212" t="s">
        <v>843</v>
      </c>
      <c r="J331" s="210" t="s">
        <v>97</v>
      </c>
      <c r="K331" s="235" t="s">
        <v>97</v>
      </c>
      <c r="L331" s="236">
        <v>21.24</v>
      </c>
    </row>
    <row r="332" spans="8:12" ht="15.75" x14ac:dyDescent="0.25">
      <c r="H332" s="234" t="s">
        <v>110</v>
      </c>
      <c r="I332" s="212" t="s">
        <v>817</v>
      </c>
      <c r="J332" s="210" t="s">
        <v>97</v>
      </c>
      <c r="K332" s="235" t="s">
        <v>97</v>
      </c>
      <c r="L332" s="236">
        <v>39.9</v>
      </c>
    </row>
    <row r="333" spans="8:12" ht="15.75" x14ac:dyDescent="0.25">
      <c r="H333" s="237"/>
      <c r="I333" s="212" t="s">
        <v>818</v>
      </c>
      <c r="J333" s="210" t="s">
        <v>97</v>
      </c>
      <c r="K333" s="235" t="s">
        <v>97</v>
      </c>
      <c r="L333" s="236">
        <v>51.91</v>
      </c>
    </row>
    <row r="334" spans="8:12" ht="15.75" x14ac:dyDescent="0.25">
      <c r="H334" s="237"/>
      <c r="I334" s="212" t="s">
        <v>819</v>
      </c>
      <c r="J334" s="210" t="s">
        <v>97</v>
      </c>
      <c r="K334" s="235" t="s">
        <v>97</v>
      </c>
      <c r="L334" s="236">
        <v>41.95</v>
      </c>
    </row>
    <row r="335" spans="8:12" ht="15.75" x14ac:dyDescent="0.25">
      <c r="H335" s="237"/>
      <c r="I335" s="212" t="s">
        <v>820</v>
      </c>
      <c r="J335" s="210" t="s">
        <v>97</v>
      </c>
      <c r="K335" s="235" t="s">
        <v>97</v>
      </c>
      <c r="L335" s="236">
        <v>28.1</v>
      </c>
    </row>
    <row r="336" spans="8:12" ht="15.75" x14ac:dyDescent="0.25">
      <c r="H336" s="237"/>
      <c r="I336" s="212" t="s">
        <v>821</v>
      </c>
      <c r="J336" s="210" t="s">
        <v>97</v>
      </c>
      <c r="K336" s="235" t="s">
        <v>97</v>
      </c>
      <c r="L336" s="236">
        <v>41.3</v>
      </c>
    </row>
    <row r="337" spans="8:12" ht="15.75" x14ac:dyDescent="0.25">
      <c r="H337" s="237"/>
      <c r="I337" s="212" t="s">
        <v>822</v>
      </c>
      <c r="J337" s="210" t="s">
        <v>97</v>
      </c>
      <c r="K337" s="235" t="s">
        <v>97</v>
      </c>
      <c r="L337" s="236">
        <v>41.92</v>
      </c>
    </row>
    <row r="338" spans="8:12" ht="15.75" x14ac:dyDescent="0.25">
      <c r="H338" s="237"/>
      <c r="I338" s="212" t="s">
        <v>823</v>
      </c>
      <c r="J338" s="210" t="s">
        <v>97</v>
      </c>
      <c r="K338" s="235" t="s">
        <v>97</v>
      </c>
      <c r="L338" s="236">
        <v>32.630000000000003</v>
      </c>
    </row>
    <row r="339" spans="8:12" ht="15.75" x14ac:dyDescent="0.25">
      <c r="H339" s="237"/>
      <c r="I339" s="212" t="s">
        <v>824</v>
      </c>
      <c r="J339" s="210" t="s">
        <v>97</v>
      </c>
      <c r="K339" s="235" t="s">
        <v>97</v>
      </c>
      <c r="L339" s="236">
        <v>33.020000000000003</v>
      </c>
    </row>
    <row r="340" spans="8:12" ht="15.75" x14ac:dyDescent="0.25">
      <c r="H340" s="237"/>
      <c r="I340" s="212" t="s">
        <v>825</v>
      </c>
      <c r="J340" s="210" t="s">
        <v>97</v>
      </c>
      <c r="K340" s="235" t="s">
        <v>97</v>
      </c>
      <c r="L340" s="236">
        <v>23.17</v>
      </c>
    </row>
    <row r="341" spans="8:12" ht="15.75" x14ac:dyDescent="0.25">
      <c r="H341" s="237"/>
      <c r="I341" s="212" t="s">
        <v>826</v>
      </c>
      <c r="J341" s="210" t="s">
        <v>97</v>
      </c>
      <c r="K341" s="235" t="s">
        <v>97</v>
      </c>
      <c r="L341" s="236">
        <v>54.26</v>
      </c>
    </row>
    <row r="342" spans="8:12" ht="15.75" x14ac:dyDescent="0.25">
      <c r="H342" s="237"/>
      <c r="I342" s="212" t="s">
        <v>827</v>
      </c>
      <c r="J342" s="210" t="s">
        <v>97</v>
      </c>
      <c r="K342" s="235" t="s">
        <v>97</v>
      </c>
      <c r="L342" s="236">
        <v>40.28</v>
      </c>
    </row>
    <row r="343" spans="8:12" ht="15.75" x14ac:dyDescent="0.25">
      <c r="H343" s="237"/>
      <c r="I343" s="212" t="s">
        <v>828</v>
      </c>
      <c r="J343" s="210" t="s">
        <v>97</v>
      </c>
      <c r="K343" s="235" t="s">
        <v>97</v>
      </c>
      <c r="L343" s="236">
        <v>35.47</v>
      </c>
    </row>
    <row r="344" spans="8:12" ht="15.75" x14ac:dyDescent="0.25">
      <c r="H344" s="237"/>
      <c r="I344" s="212" t="s">
        <v>829</v>
      </c>
      <c r="J344" s="210" t="s">
        <v>97</v>
      </c>
      <c r="K344" s="235" t="s">
        <v>97</v>
      </c>
      <c r="L344" s="236">
        <v>42.94</v>
      </c>
    </row>
    <row r="345" spans="8:12" ht="15.75" x14ac:dyDescent="0.25">
      <c r="H345" s="237"/>
      <c r="I345" s="212" t="s">
        <v>830</v>
      </c>
      <c r="J345" s="210" t="s">
        <v>97</v>
      </c>
      <c r="K345" s="235" t="s">
        <v>97</v>
      </c>
      <c r="L345" s="236">
        <v>39.83</v>
      </c>
    </row>
    <row r="346" spans="8:12" ht="15.75" x14ac:dyDescent="0.25">
      <c r="H346" s="237"/>
      <c r="I346" s="212" t="s">
        <v>831</v>
      </c>
      <c r="J346" s="210" t="s">
        <v>97</v>
      </c>
      <c r="K346" s="235" t="s">
        <v>97</v>
      </c>
      <c r="L346" s="236">
        <v>66.739999999999995</v>
      </c>
    </row>
    <row r="347" spans="8:12" ht="15.75" x14ac:dyDescent="0.25">
      <c r="H347" s="237"/>
      <c r="I347" s="212" t="s">
        <v>832</v>
      </c>
      <c r="J347" s="210" t="s">
        <v>97</v>
      </c>
      <c r="K347" s="235" t="s">
        <v>97</v>
      </c>
      <c r="L347" s="236">
        <v>39.42</v>
      </c>
    </row>
    <row r="348" spans="8:12" ht="15.75" x14ac:dyDescent="0.25">
      <c r="H348" s="237"/>
      <c r="I348" s="212" t="s">
        <v>833</v>
      </c>
      <c r="J348" s="210" t="s">
        <v>97</v>
      </c>
      <c r="K348" s="235" t="s">
        <v>97</v>
      </c>
      <c r="L348" s="236">
        <v>33.08</v>
      </c>
    </row>
    <row r="349" spans="8:12" ht="15.75" x14ac:dyDescent="0.25">
      <c r="H349" s="237"/>
      <c r="I349" s="212" t="s">
        <v>834</v>
      </c>
      <c r="J349" s="210" t="s">
        <v>97</v>
      </c>
      <c r="K349" s="235" t="s">
        <v>97</v>
      </c>
      <c r="L349" s="236">
        <v>44.33</v>
      </c>
    </row>
    <row r="350" spans="8:12" ht="15.75" x14ac:dyDescent="0.25">
      <c r="H350" s="237"/>
      <c r="I350" s="212" t="s">
        <v>835</v>
      </c>
      <c r="J350" s="210" t="s">
        <v>97</v>
      </c>
      <c r="K350" s="235" t="s">
        <v>97</v>
      </c>
      <c r="L350" s="236">
        <v>46.38</v>
      </c>
    </row>
    <row r="351" spans="8:12" ht="15.75" x14ac:dyDescent="0.25">
      <c r="H351" s="237"/>
      <c r="I351" s="212" t="s">
        <v>836</v>
      </c>
      <c r="J351" s="210" t="s">
        <v>97</v>
      </c>
      <c r="K351" s="235" t="s">
        <v>97</v>
      </c>
      <c r="L351" s="236">
        <v>46.43</v>
      </c>
    </row>
    <row r="352" spans="8:12" ht="15.75" x14ac:dyDescent="0.25">
      <c r="H352" s="237"/>
      <c r="I352" s="212" t="s">
        <v>837</v>
      </c>
      <c r="J352" s="210" t="s">
        <v>97</v>
      </c>
      <c r="K352" s="235" t="s">
        <v>97</v>
      </c>
      <c r="L352" s="236">
        <v>33.65</v>
      </c>
    </row>
    <row r="353" spans="8:12" ht="15.75" x14ac:dyDescent="0.25">
      <c r="H353" s="237"/>
      <c r="I353" s="212" t="s">
        <v>838</v>
      </c>
      <c r="J353" s="210" t="s">
        <v>97</v>
      </c>
      <c r="K353" s="235" t="s">
        <v>97</v>
      </c>
      <c r="L353" s="236">
        <v>32.590000000000003</v>
      </c>
    </row>
    <row r="354" spans="8:12" ht="15.75" x14ac:dyDescent="0.25">
      <c r="H354" s="237"/>
      <c r="I354" s="212" t="s">
        <v>839</v>
      </c>
      <c r="J354" s="210" t="s">
        <v>97</v>
      </c>
      <c r="K354" s="235" t="s">
        <v>97</v>
      </c>
      <c r="L354" s="236">
        <v>63.26</v>
      </c>
    </row>
    <row r="355" spans="8:12" ht="15.75" x14ac:dyDescent="0.25">
      <c r="H355" s="237"/>
      <c r="I355" s="216" t="s">
        <v>841</v>
      </c>
      <c r="J355" s="210" t="s">
        <v>97</v>
      </c>
      <c r="K355" s="235" t="s">
        <v>97</v>
      </c>
      <c r="L355" s="236">
        <v>29.92</v>
      </c>
    </row>
    <row r="356" spans="8:12" ht="15.75" x14ac:dyDescent="0.25">
      <c r="H356" s="237"/>
      <c r="I356" s="212" t="s">
        <v>840</v>
      </c>
      <c r="J356" s="210" t="s">
        <v>97</v>
      </c>
      <c r="K356" s="235" t="s">
        <v>97</v>
      </c>
      <c r="L356" s="236">
        <v>37.04</v>
      </c>
    </row>
    <row r="357" spans="8:12" ht="15.75" x14ac:dyDescent="0.25">
      <c r="H357" s="237"/>
      <c r="I357" s="212" t="s">
        <v>842</v>
      </c>
      <c r="J357" s="210" t="s">
        <v>97</v>
      </c>
      <c r="K357" s="235" t="s">
        <v>97</v>
      </c>
      <c r="L357" s="236">
        <v>20.83</v>
      </c>
    </row>
    <row r="358" spans="8:12" ht="15.75" x14ac:dyDescent="0.25">
      <c r="H358" s="238"/>
      <c r="I358" s="212" t="s">
        <v>843</v>
      </c>
      <c r="J358" s="210" t="s">
        <v>97</v>
      </c>
      <c r="K358" s="235" t="s">
        <v>97</v>
      </c>
      <c r="L358" s="236">
        <v>31.72</v>
      </c>
    </row>
    <row r="359" spans="8:12" ht="15.75" x14ac:dyDescent="0.25">
      <c r="H359" s="234" t="s">
        <v>111</v>
      </c>
      <c r="I359" s="212" t="s">
        <v>817</v>
      </c>
      <c r="J359" s="210" t="s">
        <v>97</v>
      </c>
      <c r="K359" s="235" t="s">
        <v>97</v>
      </c>
      <c r="L359" s="236">
        <v>31.38</v>
      </c>
    </row>
    <row r="360" spans="8:12" ht="15.75" x14ac:dyDescent="0.25">
      <c r="H360" s="237"/>
      <c r="I360" s="212" t="s">
        <v>818</v>
      </c>
      <c r="J360" s="210" t="s">
        <v>97</v>
      </c>
      <c r="K360" s="235" t="s">
        <v>97</v>
      </c>
      <c r="L360" s="236">
        <v>39.04</v>
      </c>
    </row>
    <row r="361" spans="8:12" ht="15.75" x14ac:dyDescent="0.25">
      <c r="H361" s="237"/>
      <c r="I361" s="212" t="s">
        <v>819</v>
      </c>
      <c r="J361" s="210" t="s">
        <v>97</v>
      </c>
      <c r="K361" s="235" t="s">
        <v>97</v>
      </c>
      <c r="L361" s="236">
        <v>37.799999999999997</v>
      </c>
    </row>
    <row r="362" spans="8:12" ht="15.75" x14ac:dyDescent="0.25">
      <c r="H362" s="237"/>
      <c r="I362" s="212" t="s">
        <v>820</v>
      </c>
      <c r="J362" s="210" t="s">
        <v>97</v>
      </c>
      <c r="K362" s="235" t="s">
        <v>97</v>
      </c>
      <c r="L362" s="236">
        <v>26.83</v>
      </c>
    </row>
    <row r="363" spans="8:12" ht="15.75" x14ac:dyDescent="0.25">
      <c r="H363" s="237"/>
      <c r="I363" s="212" t="s">
        <v>821</v>
      </c>
      <c r="J363" s="210" t="s">
        <v>97</v>
      </c>
      <c r="K363" s="235" t="s">
        <v>97</v>
      </c>
      <c r="L363" s="236">
        <v>45.88</v>
      </c>
    </row>
    <row r="364" spans="8:12" ht="15.75" x14ac:dyDescent="0.25">
      <c r="H364" s="237"/>
      <c r="I364" s="212" t="s">
        <v>822</v>
      </c>
      <c r="J364" s="210" t="s">
        <v>97</v>
      </c>
      <c r="K364" s="235" t="s">
        <v>97</v>
      </c>
      <c r="L364" s="236">
        <v>29.77</v>
      </c>
    </row>
    <row r="365" spans="8:12" ht="15.75" x14ac:dyDescent="0.25">
      <c r="H365" s="237"/>
      <c r="I365" s="212" t="s">
        <v>823</v>
      </c>
      <c r="J365" s="210" t="s">
        <v>97</v>
      </c>
      <c r="K365" s="235" t="s">
        <v>97</v>
      </c>
      <c r="L365" s="236">
        <v>24.63</v>
      </c>
    </row>
    <row r="366" spans="8:12" ht="15.75" x14ac:dyDescent="0.25">
      <c r="H366" s="237"/>
      <c r="I366" s="212" t="s">
        <v>824</v>
      </c>
      <c r="J366" s="210" t="s">
        <v>97</v>
      </c>
      <c r="K366" s="235" t="s">
        <v>97</v>
      </c>
      <c r="L366" s="236">
        <v>21.98</v>
      </c>
    </row>
    <row r="367" spans="8:12" ht="15.75" x14ac:dyDescent="0.25">
      <c r="H367" s="237"/>
      <c r="I367" s="212" t="s">
        <v>825</v>
      </c>
      <c r="J367" s="210" t="s">
        <v>97</v>
      </c>
      <c r="K367" s="235" t="s">
        <v>97</v>
      </c>
      <c r="L367" s="236">
        <v>25.99</v>
      </c>
    </row>
    <row r="368" spans="8:12" ht="15.75" x14ac:dyDescent="0.25">
      <c r="H368" s="237"/>
      <c r="I368" s="212" t="s">
        <v>826</v>
      </c>
      <c r="J368" s="210" t="s">
        <v>97</v>
      </c>
      <c r="K368" s="235" t="s">
        <v>97</v>
      </c>
      <c r="L368" s="236">
        <v>45.74</v>
      </c>
    </row>
    <row r="369" spans="8:12" ht="15.75" x14ac:dyDescent="0.25">
      <c r="H369" s="237"/>
      <c r="I369" s="212" t="s">
        <v>827</v>
      </c>
      <c r="J369" s="210" t="s">
        <v>97</v>
      </c>
      <c r="K369" s="235" t="s">
        <v>97</v>
      </c>
      <c r="L369" s="236">
        <v>32.01</v>
      </c>
    </row>
    <row r="370" spans="8:12" ht="15.75" x14ac:dyDescent="0.25">
      <c r="H370" s="237"/>
      <c r="I370" s="212" t="s">
        <v>828</v>
      </c>
      <c r="J370" s="210" t="s">
        <v>97</v>
      </c>
      <c r="K370" s="235" t="s">
        <v>97</v>
      </c>
      <c r="L370" s="236">
        <v>24.69</v>
      </c>
    </row>
    <row r="371" spans="8:12" ht="15.75" x14ac:dyDescent="0.25">
      <c r="H371" s="237"/>
      <c r="I371" s="212" t="s">
        <v>829</v>
      </c>
      <c r="J371" s="210" t="s">
        <v>97</v>
      </c>
      <c r="K371" s="235" t="s">
        <v>97</v>
      </c>
      <c r="L371" s="236">
        <v>35.909999999999997</v>
      </c>
    </row>
    <row r="372" spans="8:12" ht="15.75" x14ac:dyDescent="0.25">
      <c r="H372" s="237"/>
      <c r="I372" s="212" t="s">
        <v>830</v>
      </c>
      <c r="J372" s="210" t="s">
        <v>97</v>
      </c>
      <c r="K372" s="235" t="s">
        <v>97</v>
      </c>
      <c r="L372" s="236">
        <v>36.28</v>
      </c>
    </row>
    <row r="373" spans="8:12" ht="15.75" x14ac:dyDescent="0.25">
      <c r="H373" s="237"/>
      <c r="I373" s="212" t="s">
        <v>831</v>
      </c>
      <c r="J373" s="210" t="s">
        <v>97</v>
      </c>
      <c r="K373" s="235" t="s">
        <v>97</v>
      </c>
      <c r="L373" s="236">
        <v>45.67</v>
      </c>
    </row>
    <row r="374" spans="8:12" ht="15.75" x14ac:dyDescent="0.25">
      <c r="H374" s="237"/>
      <c r="I374" s="212" t="s">
        <v>832</v>
      </c>
      <c r="J374" s="210" t="s">
        <v>97</v>
      </c>
      <c r="K374" s="235" t="s">
        <v>97</v>
      </c>
      <c r="L374" s="236">
        <v>27.66</v>
      </c>
    </row>
    <row r="375" spans="8:12" ht="15.75" x14ac:dyDescent="0.25">
      <c r="H375" s="237"/>
      <c r="I375" s="212" t="s">
        <v>833</v>
      </c>
      <c r="J375" s="210" t="s">
        <v>97</v>
      </c>
      <c r="K375" s="235" t="s">
        <v>97</v>
      </c>
      <c r="L375" s="236">
        <v>30.77</v>
      </c>
    </row>
    <row r="376" spans="8:12" ht="15.75" x14ac:dyDescent="0.25">
      <c r="H376" s="237"/>
      <c r="I376" s="212" t="s">
        <v>834</v>
      </c>
      <c r="J376" s="210" t="s">
        <v>97</v>
      </c>
      <c r="K376" s="235" t="s">
        <v>97</v>
      </c>
      <c r="L376" s="236">
        <v>35.83</v>
      </c>
    </row>
    <row r="377" spans="8:12" ht="15.75" x14ac:dyDescent="0.25">
      <c r="H377" s="237"/>
      <c r="I377" s="212" t="s">
        <v>835</v>
      </c>
      <c r="J377" s="210" t="s">
        <v>97</v>
      </c>
      <c r="K377" s="235" t="s">
        <v>97</v>
      </c>
      <c r="L377" s="236">
        <v>40.79</v>
      </c>
    </row>
    <row r="378" spans="8:12" ht="15.75" x14ac:dyDescent="0.25">
      <c r="H378" s="237"/>
      <c r="I378" s="212" t="s">
        <v>836</v>
      </c>
      <c r="J378" s="210" t="s">
        <v>97</v>
      </c>
      <c r="K378" s="235" t="s">
        <v>97</v>
      </c>
      <c r="L378" s="236">
        <v>38.4</v>
      </c>
    </row>
    <row r="379" spans="8:12" ht="15.75" x14ac:dyDescent="0.25">
      <c r="H379" s="237"/>
      <c r="I379" s="212" t="s">
        <v>837</v>
      </c>
      <c r="J379" s="210" t="s">
        <v>97</v>
      </c>
      <c r="K379" s="235" t="s">
        <v>97</v>
      </c>
      <c r="L379" s="236">
        <v>27.02</v>
      </c>
    </row>
    <row r="380" spans="8:12" ht="15.75" x14ac:dyDescent="0.25">
      <c r="H380" s="237"/>
      <c r="I380" s="212" t="s">
        <v>838</v>
      </c>
      <c r="J380" s="210" t="s">
        <v>97</v>
      </c>
      <c r="K380" s="235" t="s">
        <v>97</v>
      </c>
      <c r="L380" s="236">
        <v>25.71</v>
      </c>
    </row>
    <row r="381" spans="8:12" ht="15.75" x14ac:dyDescent="0.25">
      <c r="H381" s="237"/>
      <c r="I381" s="212" t="s">
        <v>839</v>
      </c>
      <c r="J381" s="210" t="s">
        <v>97</v>
      </c>
      <c r="K381" s="235" t="s">
        <v>97</v>
      </c>
      <c r="L381" s="236">
        <v>45.08</v>
      </c>
    </row>
    <row r="382" spans="8:12" ht="15.75" x14ac:dyDescent="0.25">
      <c r="H382" s="237"/>
      <c r="I382" s="216" t="s">
        <v>841</v>
      </c>
      <c r="J382" s="210" t="s">
        <v>97</v>
      </c>
      <c r="K382" s="235" t="s">
        <v>97</v>
      </c>
      <c r="L382" s="236">
        <v>38.229999999999997</v>
      </c>
    </row>
    <row r="383" spans="8:12" ht="15.75" x14ac:dyDescent="0.25">
      <c r="H383" s="237"/>
      <c r="I383" s="212" t="s">
        <v>840</v>
      </c>
      <c r="J383" s="210" t="s">
        <v>97</v>
      </c>
      <c r="K383" s="235" t="s">
        <v>97</v>
      </c>
      <c r="L383" s="236">
        <v>29.69</v>
      </c>
    </row>
    <row r="384" spans="8:12" ht="15.75" x14ac:dyDescent="0.25">
      <c r="H384" s="237"/>
      <c r="I384" s="212" t="s">
        <v>842</v>
      </c>
      <c r="J384" s="210" t="s">
        <v>97</v>
      </c>
      <c r="K384" s="235" t="s">
        <v>97</v>
      </c>
      <c r="L384" s="236">
        <v>55.21</v>
      </c>
    </row>
    <row r="385" spans="8:12" ht="15.75" x14ac:dyDescent="0.25">
      <c r="H385" s="238"/>
      <c r="I385" s="212" t="s">
        <v>843</v>
      </c>
      <c r="J385" s="210" t="s">
        <v>97</v>
      </c>
      <c r="K385" s="235" t="s">
        <v>97</v>
      </c>
      <c r="L385" s="236">
        <v>30.17</v>
      </c>
    </row>
    <row r="386" spans="8:12" ht="15.75" x14ac:dyDescent="0.25">
      <c r="H386" s="234" t="s">
        <v>112</v>
      </c>
      <c r="I386" s="212" t="s">
        <v>817</v>
      </c>
      <c r="J386" s="210" t="s">
        <v>97</v>
      </c>
      <c r="K386" s="235" t="s">
        <v>97</v>
      </c>
      <c r="L386" s="236">
        <v>29</v>
      </c>
    </row>
    <row r="387" spans="8:12" ht="15.75" x14ac:dyDescent="0.25">
      <c r="H387" s="237"/>
      <c r="I387" s="212" t="s">
        <v>818</v>
      </c>
      <c r="J387" s="210" t="s">
        <v>97</v>
      </c>
      <c r="K387" s="235" t="s">
        <v>97</v>
      </c>
      <c r="L387" s="236">
        <v>36.630000000000003</v>
      </c>
    </row>
    <row r="388" spans="8:12" ht="15.75" x14ac:dyDescent="0.25">
      <c r="H388" s="237"/>
      <c r="I388" s="212" t="s">
        <v>819</v>
      </c>
      <c r="J388" s="210" t="s">
        <v>97</v>
      </c>
      <c r="K388" s="235" t="s">
        <v>97</v>
      </c>
      <c r="L388" s="236">
        <v>55.41</v>
      </c>
    </row>
    <row r="389" spans="8:12" ht="15.75" x14ac:dyDescent="0.25">
      <c r="H389" s="237"/>
      <c r="I389" s="212" t="s">
        <v>820</v>
      </c>
      <c r="J389" s="210" t="s">
        <v>97</v>
      </c>
      <c r="K389" s="235" t="s">
        <v>97</v>
      </c>
      <c r="L389" s="236">
        <v>19.600000000000001</v>
      </c>
    </row>
    <row r="390" spans="8:12" ht="15.75" x14ac:dyDescent="0.25">
      <c r="H390" s="237"/>
      <c r="I390" s="212" t="s">
        <v>821</v>
      </c>
      <c r="J390" s="210" t="s">
        <v>97</v>
      </c>
      <c r="K390" s="235" t="s">
        <v>97</v>
      </c>
      <c r="L390" s="236">
        <v>65.94</v>
      </c>
    </row>
    <row r="391" spans="8:12" ht="15.75" x14ac:dyDescent="0.25">
      <c r="H391" s="237"/>
      <c r="I391" s="212" t="s">
        <v>822</v>
      </c>
      <c r="J391" s="210" t="s">
        <v>97</v>
      </c>
      <c r="K391" s="235" t="s">
        <v>97</v>
      </c>
      <c r="L391" s="236">
        <v>32.25</v>
      </c>
    </row>
    <row r="392" spans="8:12" ht="15.75" x14ac:dyDescent="0.25">
      <c r="H392" s="237"/>
      <c r="I392" s="212" t="s">
        <v>823</v>
      </c>
      <c r="J392" s="210" t="s">
        <v>97</v>
      </c>
      <c r="K392" s="235" t="s">
        <v>97</v>
      </c>
      <c r="L392" s="236">
        <v>24.07</v>
      </c>
    </row>
    <row r="393" spans="8:12" ht="15.75" x14ac:dyDescent="0.25">
      <c r="H393" s="237"/>
      <c r="I393" s="212" t="s">
        <v>824</v>
      </c>
      <c r="J393" s="210" t="s">
        <v>97</v>
      </c>
      <c r="K393" s="235" t="s">
        <v>97</v>
      </c>
      <c r="L393" s="236">
        <v>24.35</v>
      </c>
    </row>
    <row r="394" spans="8:12" ht="15.75" x14ac:dyDescent="0.25">
      <c r="H394" s="237"/>
      <c r="I394" s="212" t="s">
        <v>825</v>
      </c>
      <c r="J394" s="210" t="s">
        <v>97</v>
      </c>
      <c r="K394" s="235" t="s">
        <v>97</v>
      </c>
      <c r="L394" s="236">
        <v>26.91</v>
      </c>
    </row>
    <row r="395" spans="8:12" ht="15.75" x14ac:dyDescent="0.25">
      <c r="H395" s="237"/>
      <c r="I395" s="212" t="s">
        <v>826</v>
      </c>
      <c r="J395" s="210" t="s">
        <v>97</v>
      </c>
      <c r="K395" s="235" t="s">
        <v>97</v>
      </c>
      <c r="L395" s="236">
        <v>64.400000000000006</v>
      </c>
    </row>
    <row r="396" spans="8:12" ht="15.75" x14ac:dyDescent="0.25">
      <c r="H396" s="237"/>
      <c r="I396" s="212" t="s">
        <v>827</v>
      </c>
      <c r="J396" s="210" t="s">
        <v>97</v>
      </c>
      <c r="K396" s="235" t="s">
        <v>97</v>
      </c>
      <c r="L396" s="236">
        <v>39.43</v>
      </c>
    </row>
    <row r="397" spans="8:12" ht="15.75" x14ac:dyDescent="0.25">
      <c r="H397" s="237"/>
      <c r="I397" s="212" t="s">
        <v>828</v>
      </c>
      <c r="J397" s="210" t="s">
        <v>97</v>
      </c>
      <c r="K397" s="235" t="s">
        <v>97</v>
      </c>
      <c r="L397" s="236">
        <v>26.35</v>
      </c>
    </row>
    <row r="398" spans="8:12" ht="15.75" x14ac:dyDescent="0.25">
      <c r="H398" s="237"/>
      <c r="I398" s="212" t="s">
        <v>829</v>
      </c>
      <c r="J398" s="210" t="s">
        <v>97</v>
      </c>
      <c r="K398" s="235" t="s">
        <v>97</v>
      </c>
      <c r="L398" s="236">
        <v>34.36</v>
      </c>
    </row>
    <row r="399" spans="8:12" ht="15.75" x14ac:dyDescent="0.25">
      <c r="H399" s="237"/>
      <c r="I399" s="212" t="s">
        <v>830</v>
      </c>
      <c r="J399" s="210" t="s">
        <v>97</v>
      </c>
      <c r="K399" s="235" t="s">
        <v>97</v>
      </c>
      <c r="L399" s="236">
        <v>30.25</v>
      </c>
    </row>
    <row r="400" spans="8:12" ht="15.75" x14ac:dyDescent="0.25">
      <c r="H400" s="237"/>
      <c r="I400" s="212" t="s">
        <v>831</v>
      </c>
      <c r="J400" s="210" t="s">
        <v>97</v>
      </c>
      <c r="K400" s="235" t="s">
        <v>97</v>
      </c>
      <c r="L400" s="236">
        <v>43.42</v>
      </c>
    </row>
    <row r="401" spans="8:12" ht="15.75" x14ac:dyDescent="0.25">
      <c r="H401" s="237"/>
      <c r="I401" s="212" t="s">
        <v>832</v>
      </c>
      <c r="J401" s="210" t="s">
        <v>97</v>
      </c>
      <c r="K401" s="235" t="s">
        <v>97</v>
      </c>
      <c r="L401" s="236">
        <v>65.39</v>
      </c>
    </row>
    <row r="402" spans="8:12" ht="15.75" x14ac:dyDescent="0.25">
      <c r="H402" s="237"/>
      <c r="I402" s="212" t="s">
        <v>833</v>
      </c>
      <c r="J402" s="210" t="s">
        <v>97</v>
      </c>
      <c r="K402" s="235" t="s">
        <v>97</v>
      </c>
      <c r="L402" s="236">
        <v>47.08</v>
      </c>
    </row>
    <row r="403" spans="8:12" ht="15.75" x14ac:dyDescent="0.25">
      <c r="H403" s="237"/>
      <c r="I403" s="212" t="s">
        <v>834</v>
      </c>
      <c r="J403" s="210" t="s">
        <v>97</v>
      </c>
      <c r="K403" s="235" t="s">
        <v>97</v>
      </c>
      <c r="L403" s="236">
        <v>42.42</v>
      </c>
    </row>
    <row r="404" spans="8:12" ht="15.75" x14ac:dyDescent="0.25">
      <c r="H404" s="237"/>
      <c r="I404" s="212" t="s">
        <v>835</v>
      </c>
      <c r="J404" s="210" t="s">
        <v>97</v>
      </c>
      <c r="K404" s="235" t="s">
        <v>97</v>
      </c>
      <c r="L404" s="236">
        <v>65.94</v>
      </c>
    </row>
    <row r="405" spans="8:12" ht="15.75" x14ac:dyDescent="0.25">
      <c r="H405" s="237"/>
      <c r="I405" s="212" t="s">
        <v>836</v>
      </c>
      <c r="J405" s="210" t="s">
        <v>97</v>
      </c>
      <c r="K405" s="235" t="s">
        <v>97</v>
      </c>
      <c r="L405" s="236">
        <v>35.53</v>
      </c>
    </row>
    <row r="406" spans="8:12" ht="15.75" x14ac:dyDescent="0.25">
      <c r="H406" s="237"/>
      <c r="I406" s="212" t="s">
        <v>837</v>
      </c>
      <c r="J406" s="210" t="s">
        <v>97</v>
      </c>
      <c r="K406" s="235" t="s">
        <v>97</v>
      </c>
      <c r="L406" s="236">
        <v>26.99</v>
      </c>
    </row>
    <row r="407" spans="8:12" ht="15.75" x14ac:dyDescent="0.25">
      <c r="H407" s="237"/>
      <c r="I407" s="212" t="s">
        <v>838</v>
      </c>
      <c r="J407" s="210" t="s">
        <v>97</v>
      </c>
      <c r="K407" s="235" t="s">
        <v>97</v>
      </c>
      <c r="L407" s="236">
        <v>21.19</v>
      </c>
    </row>
    <row r="408" spans="8:12" ht="15.75" x14ac:dyDescent="0.25">
      <c r="H408" s="237"/>
      <c r="I408" s="212" t="s">
        <v>839</v>
      </c>
      <c r="J408" s="210" t="s">
        <v>97</v>
      </c>
      <c r="K408" s="235" t="s">
        <v>97</v>
      </c>
      <c r="L408" s="236">
        <v>41.94</v>
      </c>
    </row>
    <row r="409" spans="8:12" ht="15.75" x14ac:dyDescent="0.25">
      <c r="H409" s="237"/>
      <c r="I409" s="216" t="s">
        <v>841</v>
      </c>
      <c r="J409" s="210" t="s">
        <v>97</v>
      </c>
      <c r="K409" s="235" t="s">
        <v>97</v>
      </c>
      <c r="L409" s="236">
        <v>20.399999999999999</v>
      </c>
    </row>
    <row r="410" spans="8:12" ht="15.75" x14ac:dyDescent="0.25">
      <c r="H410" s="237"/>
      <c r="I410" s="212" t="s">
        <v>840</v>
      </c>
      <c r="J410" s="210" t="s">
        <v>97</v>
      </c>
      <c r="K410" s="235" t="s">
        <v>97</v>
      </c>
      <c r="L410" s="236">
        <v>25.94</v>
      </c>
    </row>
    <row r="411" spans="8:12" ht="15.75" x14ac:dyDescent="0.25">
      <c r="H411" s="237"/>
      <c r="I411" s="212" t="s">
        <v>842</v>
      </c>
      <c r="J411" s="210" t="s">
        <v>97</v>
      </c>
      <c r="K411" s="235" t="s">
        <v>97</v>
      </c>
      <c r="L411" s="236">
        <v>65.680000000000007</v>
      </c>
    </row>
    <row r="412" spans="8:12" ht="15.75" x14ac:dyDescent="0.25">
      <c r="H412" s="238"/>
      <c r="I412" s="212" t="s">
        <v>843</v>
      </c>
      <c r="J412" s="210" t="s">
        <v>97</v>
      </c>
      <c r="K412" s="235" t="s">
        <v>97</v>
      </c>
      <c r="L412" s="236">
        <v>34.450000000000003</v>
      </c>
    </row>
    <row r="413" spans="8:12" ht="15.75" x14ac:dyDescent="0.25">
      <c r="H413" s="234" t="s">
        <v>113</v>
      </c>
      <c r="I413" s="212" t="s">
        <v>817</v>
      </c>
      <c r="J413" s="210" t="s">
        <v>97</v>
      </c>
      <c r="K413" s="235" t="s">
        <v>97</v>
      </c>
      <c r="L413" s="236">
        <v>31.78</v>
      </c>
    </row>
    <row r="414" spans="8:12" ht="15.75" x14ac:dyDescent="0.25">
      <c r="H414" s="237"/>
      <c r="I414" s="212" t="s">
        <v>818</v>
      </c>
      <c r="J414" s="210" t="s">
        <v>97</v>
      </c>
      <c r="K414" s="235" t="s">
        <v>97</v>
      </c>
      <c r="L414" s="236">
        <v>38.51</v>
      </c>
    </row>
    <row r="415" spans="8:12" ht="15.75" x14ac:dyDescent="0.25">
      <c r="H415" s="237"/>
      <c r="I415" s="212" t="s">
        <v>819</v>
      </c>
      <c r="J415" s="210" t="s">
        <v>97</v>
      </c>
      <c r="K415" s="235" t="s">
        <v>97</v>
      </c>
      <c r="L415" s="236">
        <v>47.54</v>
      </c>
    </row>
    <row r="416" spans="8:12" ht="15.75" x14ac:dyDescent="0.25">
      <c r="H416" s="237"/>
      <c r="I416" s="212" t="s">
        <v>820</v>
      </c>
      <c r="J416" s="210" t="s">
        <v>97</v>
      </c>
      <c r="K416" s="235" t="s">
        <v>97</v>
      </c>
      <c r="L416" s="236">
        <v>28.5</v>
      </c>
    </row>
    <row r="417" spans="8:12" ht="15.75" x14ac:dyDescent="0.25">
      <c r="H417" s="237"/>
      <c r="I417" s="212" t="s">
        <v>821</v>
      </c>
      <c r="J417" s="210" t="s">
        <v>97</v>
      </c>
      <c r="K417" s="235" t="s">
        <v>97</v>
      </c>
      <c r="L417" s="236">
        <v>50.21</v>
      </c>
    </row>
    <row r="418" spans="8:12" ht="15.75" x14ac:dyDescent="0.25">
      <c r="H418" s="237"/>
      <c r="I418" s="212" t="s">
        <v>822</v>
      </c>
      <c r="J418" s="210" t="s">
        <v>97</v>
      </c>
      <c r="K418" s="235" t="s">
        <v>97</v>
      </c>
      <c r="L418" s="236">
        <v>32.090000000000003</v>
      </c>
    </row>
    <row r="419" spans="8:12" ht="15.75" x14ac:dyDescent="0.25">
      <c r="H419" s="237"/>
      <c r="I419" s="212" t="s">
        <v>823</v>
      </c>
      <c r="J419" s="210" t="s">
        <v>97</v>
      </c>
      <c r="K419" s="235" t="s">
        <v>97</v>
      </c>
      <c r="L419" s="236">
        <v>31.63</v>
      </c>
    </row>
    <row r="420" spans="8:12" ht="15.75" x14ac:dyDescent="0.25">
      <c r="H420" s="237"/>
      <c r="I420" s="212" t="s">
        <v>824</v>
      </c>
      <c r="J420" s="210" t="s">
        <v>97</v>
      </c>
      <c r="K420" s="235" t="s">
        <v>97</v>
      </c>
      <c r="L420" s="236">
        <v>25.25</v>
      </c>
    </row>
    <row r="421" spans="8:12" ht="15.75" x14ac:dyDescent="0.25">
      <c r="H421" s="237"/>
      <c r="I421" s="212" t="s">
        <v>825</v>
      </c>
      <c r="J421" s="210" t="s">
        <v>97</v>
      </c>
      <c r="K421" s="235" t="s">
        <v>97</v>
      </c>
      <c r="L421" s="236">
        <v>35.61</v>
      </c>
    </row>
    <row r="422" spans="8:12" ht="15.75" x14ac:dyDescent="0.25">
      <c r="H422" s="237"/>
      <c r="I422" s="212" t="s">
        <v>826</v>
      </c>
      <c r="J422" s="210" t="s">
        <v>97</v>
      </c>
      <c r="K422" s="235" t="s">
        <v>97</v>
      </c>
      <c r="L422" s="236">
        <v>57.87</v>
      </c>
    </row>
    <row r="423" spans="8:12" ht="15.75" x14ac:dyDescent="0.25">
      <c r="H423" s="237"/>
      <c r="I423" s="212" t="s">
        <v>827</v>
      </c>
      <c r="J423" s="210" t="s">
        <v>97</v>
      </c>
      <c r="K423" s="235" t="s">
        <v>97</v>
      </c>
      <c r="L423" s="236">
        <v>41.91</v>
      </c>
    </row>
    <row r="424" spans="8:12" ht="15.75" x14ac:dyDescent="0.25">
      <c r="H424" s="237"/>
      <c r="I424" s="212" t="s">
        <v>828</v>
      </c>
      <c r="J424" s="210" t="s">
        <v>97</v>
      </c>
      <c r="K424" s="235" t="s">
        <v>97</v>
      </c>
      <c r="L424" s="236">
        <v>33.93</v>
      </c>
    </row>
    <row r="425" spans="8:12" ht="15.75" x14ac:dyDescent="0.25">
      <c r="H425" s="237"/>
      <c r="I425" s="212" t="s">
        <v>829</v>
      </c>
      <c r="J425" s="210" t="s">
        <v>97</v>
      </c>
      <c r="K425" s="235" t="s">
        <v>97</v>
      </c>
      <c r="L425" s="236">
        <v>39.28</v>
      </c>
    </row>
    <row r="426" spans="8:12" ht="15.75" x14ac:dyDescent="0.25">
      <c r="H426" s="237"/>
      <c r="I426" s="212" t="s">
        <v>830</v>
      </c>
      <c r="J426" s="210" t="s">
        <v>97</v>
      </c>
      <c r="K426" s="235" t="s">
        <v>97</v>
      </c>
      <c r="L426" s="236">
        <v>42.09</v>
      </c>
    </row>
    <row r="427" spans="8:12" ht="15.75" x14ac:dyDescent="0.25">
      <c r="H427" s="237"/>
      <c r="I427" s="212" t="s">
        <v>831</v>
      </c>
      <c r="J427" s="210" t="s">
        <v>97</v>
      </c>
      <c r="K427" s="235" t="s">
        <v>97</v>
      </c>
      <c r="L427" s="236">
        <v>44.4</v>
      </c>
    </row>
    <row r="428" spans="8:12" ht="15.75" x14ac:dyDescent="0.25">
      <c r="H428" s="237"/>
      <c r="I428" s="212" t="s">
        <v>832</v>
      </c>
      <c r="J428" s="210" t="s">
        <v>97</v>
      </c>
      <c r="K428" s="235" t="s">
        <v>97</v>
      </c>
      <c r="L428" s="236">
        <v>29.21</v>
      </c>
    </row>
    <row r="429" spans="8:12" ht="15.75" x14ac:dyDescent="0.25">
      <c r="H429" s="237"/>
      <c r="I429" s="212" t="s">
        <v>833</v>
      </c>
      <c r="J429" s="210" t="s">
        <v>97</v>
      </c>
      <c r="K429" s="235" t="s">
        <v>97</v>
      </c>
      <c r="L429" s="236">
        <v>42.45</v>
      </c>
    </row>
    <row r="430" spans="8:12" ht="15.75" x14ac:dyDescent="0.25">
      <c r="H430" s="237"/>
      <c r="I430" s="212" t="s">
        <v>834</v>
      </c>
      <c r="J430" s="210" t="s">
        <v>97</v>
      </c>
      <c r="K430" s="235" t="s">
        <v>97</v>
      </c>
      <c r="L430" s="236">
        <v>44.91</v>
      </c>
    </row>
    <row r="431" spans="8:12" ht="15.75" x14ac:dyDescent="0.25">
      <c r="H431" s="237"/>
      <c r="I431" s="212" t="s">
        <v>835</v>
      </c>
      <c r="J431" s="210" t="s">
        <v>97</v>
      </c>
      <c r="K431" s="235" t="s">
        <v>97</v>
      </c>
      <c r="L431" s="236">
        <v>55.35</v>
      </c>
    </row>
    <row r="432" spans="8:12" ht="15.75" x14ac:dyDescent="0.25">
      <c r="H432" s="237"/>
      <c r="I432" s="212" t="s">
        <v>836</v>
      </c>
      <c r="J432" s="210" t="s">
        <v>97</v>
      </c>
      <c r="K432" s="235" t="s">
        <v>97</v>
      </c>
      <c r="L432" s="236">
        <v>44.15</v>
      </c>
    </row>
    <row r="433" spans="8:12" ht="15.75" x14ac:dyDescent="0.25">
      <c r="H433" s="237"/>
      <c r="I433" s="212" t="s">
        <v>837</v>
      </c>
      <c r="J433" s="210" t="s">
        <v>97</v>
      </c>
      <c r="K433" s="235" t="s">
        <v>97</v>
      </c>
      <c r="L433" s="236">
        <v>33.94</v>
      </c>
    </row>
    <row r="434" spans="8:12" ht="15.75" x14ac:dyDescent="0.25">
      <c r="H434" s="237"/>
      <c r="I434" s="212" t="s">
        <v>838</v>
      </c>
      <c r="J434" s="210" t="s">
        <v>97</v>
      </c>
      <c r="K434" s="235" t="s">
        <v>97</v>
      </c>
      <c r="L434" s="236">
        <v>33.770000000000003</v>
      </c>
    </row>
    <row r="435" spans="8:12" ht="15.75" x14ac:dyDescent="0.25">
      <c r="H435" s="237"/>
      <c r="I435" s="212" t="s">
        <v>839</v>
      </c>
      <c r="J435" s="210" t="s">
        <v>97</v>
      </c>
      <c r="K435" s="235" t="s">
        <v>97</v>
      </c>
      <c r="L435" s="236">
        <v>52.87</v>
      </c>
    </row>
    <row r="436" spans="8:12" ht="15.75" x14ac:dyDescent="0.25">
      <c r="H436" s="237"/>
      <c r="I436" s="216" t="s">
        <v>841</v>
      </c>
      <c r="J436" s="210" t="s">
        <v>97</v>
      </c>
      <c r="K436" s="235" t="s">
        <v>97</v>
      </c>
      <c r="L436" s="236">
        <v>45.45</v>
      </c>
    </row>
    <row r="437" spans="8:12" ht="15.75" x14ac:dyDescent="0.25">
      <c r="H437" s="237"/>
      <c r="I437" s="212" t="s">
        <v>840</v>
      </c>
      <c r="J437" s="210" t="s">
        <v>97</v>
      </c>
      <c r="K437" s="235" t="s">
        <v>97</v>
      </c>
      <c r="L437" s="236">
        <v>37.6</v>
      </c>
    </row>
    <row r="438" spans="8:12" ht="15.75" x14ac:dyDescent="0.25">
      <c r="H438" s="237"/>
      <c r="I438" s="212" t="s">
        <v>842</v>
      </c>
      <c r="J438" s="210" t="s">
        <v>97</v>
      </c>
      <c r="K438" s="235" t="s">
        <v>97</v>
      </c>
      <c r="L438" s="236">
        <v>55.28</v>
      </c>
    </row>
    <row r="439" spans="8:12" ht="15.75" x14ac:dyDescent="0.25">
      <c r="H439" s="238"/>
      <c r="I439" s="212" t="s">
        <v>843</v>
      </c>
      <c r="J439" s="210" t="s">
        <v>97</v>
      </c>
      <c r="K439" s="235" t="s">
        <v>97</v>
      </c>
      <c r="L439" s="236">
        <v>31.27</v>
      </c>
    </row>
    <row r="440" spans="8:12" ht="15.75" x14ac:dyDescent="0.25">
      <c r="H440" s="234" t="s">
        <v>114</v>
      </c>
      <c r="I440" s="212" t="s">
        <v>817</v>
      </c>
      <c r="J440" s="210" t="s">
        <v>97</v>
      </c>
      <c r="K440" s="235" t="s">
        <v>97</v>
      </c>
      <c r="L440" s="236">
        <v>35.43</v>
      </c>
    </row>
    <row r="441" spans="8:12" ht="15.75" x14ac:dyDescent="0.25">
      <c r="H441" s="237"/>
      <c r="I441" s="212" t="s">
        <v>818</v>
      </c>
      <c r="J441" s="210" t="s">
        <v>97</v>
      </c>
      <c r="K441" s="235" t="s">
        <v>97</v>
      </c>
      <c r="L441" s="236">
        <v>36.42</v>
      </c>
    </row>
    <row r="442" spans="8:12" ht="15.75" x14ac:dyDescent="0.25">
      <c r="H442" s="237"/>
      <c r="I442" s="212" t="s">
        <v>819</v>
      </c>
      <c r="J442" s="210" t="s">
        <v>97</v>
      </c>
      <c r="K442" s="235" t="s">
        <v>97</v>
      </c>
      <c r="L442" s="236">
        <v>39.79</v>
      </c>
    </row>
    <row r="443" spans="8:12" ht="15.75" x14ac:dyDescent="0.25">
      <c r="H443" s="237"/>
      <c r="I443" s="212" t="s">
        <v>820</v>
      </c>
      <c r="J443" s="210" t="s">
        <v>97</v>
      </c>
      <c r="K443" s="235" t="s">
        <v>97</v>
      </c>
      <c r="L443" s="236">
        <v>29.28</v>
      </c>
    </row>
    <row r="444" spans="8:12" ht="15.75" x14ac:dyDescent="0.25">
      <c r="H444" s="237"/>
      <c r="I444" s="212" t="s">
        <v>821</v>
      </c>
      <c r="J444" s="210" t="s">
        <v>97</v>
      </c>
      <c r="K444" s="235" t="s">
        <v>97</v>
      </c>
      <c r="L444" s="236">
        <v>46.5</v>
      </c>
    </row>
    <row r="445" spans="8:12" ht="15.75" x14ac:dyDescent="0.25">
      <c r="H445" s="237"/>
      <c r="I445" s="212" t="s">
        <v>822</v>
      </c>
      <c r="J445" s="210" t="s">
        <v>97</v>
      </c>
      <c r="K445" s="235" t="s">
        <v>97</v>
      </c>
      <c r="L445" s="236">
        <v>34.04</v>
      </c>
    </row>
    <row r="446" spans="8:12" ht="15.75" x14ac:dyDescent="0.25">
      <c r="H446" s="237"/>
      <c r="I446" s="212" t="s">
        <v>823</v>
      </c>
      <c r="J446" s="210" t="s">
        <v>97</v>
      </c>
      <c r="K446" s="235" t="s">
        <v>97</v>
      </c>
      <c r="L446" s="236">
        <v>29.1</v>
      </c>
    </row>
    <row r="447" spans="8:12" ht="15.75" x14ac:dyDescent="0.25">
      <c r="H447" s="237"/>
      <c r="I447" s="212" t="s">
        <v>824</v>
      </c>
      <c r="J447" s="210" t="s">
        <v>97</v>
      </c>
      <c r="K447" s="235" t="s">
        <v>97</v>
      </c>
      <c r="L447" s="236">
        <v>23.9</v>
      </c>
    </row>
    <row r="448" spans="8:12" ht="15.75" x14ac:dyDescent="0.25">
      <c r="H448" s="237"/>
      <c r="I448" s="212" t="s">
        <v>825</v>
      </c>
      <c r="J448" s="210" t="s">
        <v>97</v>
      </c>
      <c r="K448" s="235" t="s">
        <v>97</v>
      </c>
      <c r="L448" s="236">
        <v>25.92</v>
      </c>
    </row>
    <row r="449" spans="8:12" ht="15.75" x14ac:dyDescent="0.25">
      <c r="H449" s="237"/>
      <c r="I449" s="212" t="s">
        <v>826</v>
      </c>
      <c r="J449" s="210" t="s">
        <v>97</v>
      </c>
      <c r="K449" s="235" t="s">
        <v>97</v>
      </c>
      <c r="L449" s="236">
        <v>43.31</v>
      </c>
    </row>
    <row r="450" spans="8:12" ht="15.75" x14ac:dyDescent="0.25">
      <c r="H450" s="237"/>
      <c r="I450" s="212" t="s">
        <v>827</v>
      </c>
      <c r="J450" s="210" t="s">
        <v>97</v>
      </c>
      <c r="K450" s="235" t="s">
        <v>97</v>
      </c>
      <c r="L450" s="236">
        <v>28.26</v>
      </c>
    </row>
    <row r="451" spans="8:12" ht="15.75" x14ac:dyDescent="0.25">
      <c r="H451" s="237"/>
      <c r="I451" s="212" t="s">
        <v>828</v>
      </c>
      <c r="J451" s="210" t="s">
        <v>97</v>
      </c>
      <c r="K451" s="235" t="s">
        <v>97</v>
      </c>
      <c r="L451" s="236">
        <v>28.18</v>
      </c>
    </row>
    <row r="452" spans="8:12" ht="15.75" x14ac:dyDescent="0.25">
      <c r="H452" s="237"/>
      <c r="I452" s="212" t="s">
        <v>829</v>
      </c>
      <c r="J452" s="210" t="s">
        <v>97</v>
      </c>
      <c r="K452" s="235" t="s">
        <v>97</v>
      </c>
      <c r="L452" s="236">
        <v>36.1</v>
      </c>
    </row>
    <row r="453" spans="8:12" ht="15.75" x14ac:dyDescent="0.25">
      <c r="H453" s="237"/>
      <c r="I453" s="212" t="s">
        <v>830</v>
      </c>
      <c r="J453" s="210" t="s">
        <v>97</v>
      </c>
      <c r="K453" s="235" t="s">
        <v>97</v>
      </c>
      <c r="L453" s="236">
        <v>32.450000000000003</v>
      </c>
    </row>
    <row r="454" spans="8:12" ht="15.75" x14ac:dyDescent="0.25">
      <c r="H454" s="237"/>
      <c r="I454" s="212" t="s">
        <v>831</v>
      </c>
      <c r="J454" s="210" t="s">
        <v>97</v>
      </c>
      <c r="K454" s="235" t="s">
        <v>97</v>
      </c>
      <c r="L454" s="236">
        <v>49.54</v>
      </c>
    </row>
    <row r="455" spans="8:12" ht="15.75" x14ac:dyDescent="0.25">
      <c r="H455" s="237"/>
      <c r="I455" s="212" t="s">
        <v>832</v>
      </c>
      <c r="J455" s="210" t="s">
        <v>97</v>
      </c>
      <c r="K455" s="235" t="s">
        <v>97</v>
      </c>
      <c r="L455" s="236">
        <v>31.87</v>
      </c>
    </row>
    <row r="456" spans="8:12" ht="15.75" x14ac:dyDescent="0.25">
      <c r="H456" s="237"/>
      <c r="I456" s="212" t="s">
        <v>833</v>
      </c>
      <c r="J456" s="210" t="s">
        <v>97</v>
      </c>
      <c r="K456" s="235" t="s">
        <v>97</v>
      </c>
      <c r="L456" s="236">
        <v>36.43</v>
      </c>
    </row>
    <row r="457" spans="8:12" ht="15.75" x14ac:dyDescent="0.25">
      <c r="H457" s="237"/>
      <c r="I457" s="212" t="s">
        <v>834</v>
      </c>
      <c r="J457" s="210" t="s">
        <v>97</v>
      </c>
      <c r="K457" s="235" t="s">
        <v>97</v>
      </c>
      <c r="L457" s="236">
        <v>40.04</v>
      </c>
    </row>
    <row r="458" spans="8:12" ht="15.75" x14ac:dyDescent="0.25">
      <c r="H458" s="237"/>
      <c r="I458" s="212" t="s">
        <v>835</v>
      </c>
      <c r="J458" s="210" t="s">
        <v>97</v>
      </c>
      <c r="K458" s="235" t="s">
        <v>97</v>
      </c>
      <c r="L458" s="236">
        <v>47.95</v>
      </c>
    </row>
    <row r="459" spans="8:12" ht="15.75" x14ac:dyDescent="0.25">
      <c r="H459" s="237"/>
      <c r="I459" s="212" t="s">
        <v>836</v>
      </c>
      <c r="J459" s="210" t="s">
        <v>97</v>
      </c>
      <c r="K459" s="235" t="s">
        <v>97</v>
      </c>
      <c r="L459" s="236">
        <v>39.020000000000003</v>
      </c>
    </row>
    <row r="460" spans="8:12" ht="15.75" x14ac:dyDescent="0.25">
      <c r="H460" s="237"/>
      <c r="I460" s="212" t="s">
        <v>837</v>
      </c>
      <c r="J460" s="210" t="s">
        <v>97</v>
      </c>
      <c r="K460" s="235" t="s">
        <v>97</v>
      </c>
      <c r="L460" s="236">
        <v>26.04</v>
      </c>
    </row>
    <row r="461" spans="8:12" ht="15.75" x14ac:dyDescent="0.25">
      <c r="H461" s="237"/>
      <c r="I461" s="212" t="s">
        <v>838</v>
      </c>
      <c r="J461" s="210" t="s">
        <v>97</v>
      </c>
      <c r="K461" s="235" t="s">
        <v>97</v>
      </c>
      <c r="L461" s="236">
        <v>28.33</v>
      </c>
    </row>
    <row r="462" spans="8:12" ht="15.75" x14ac:dyDescent="0.25">
      <c r="H462" s="237"/>
      <c r="I462" s="212" t="s">
        <v>839</v>
      </c>
      <c r="J462" s="210" t="s">
        <v>97</v>
      </c>
      <c r="K462" s="235" t="s">
        <v>97</v>
      </c>
      <c r="L462" s="236">
        <v>47</v>
      </c>
    </row>
    <row r="463" spans="8:12" ht="15.75" x14ac:dyDescent="0.25">
      <c r="H463" s="237"/>
      <c r="I463" s="216" t="s">
        <v>841</v>
      </c>
      <c r="J463" s="210" t="s">
        <v>97</v>
      </c>
      <c r="K463" s="235" t="s">
        <v>97</v>
      </c>
      <c r="L463" s="236">
        <v>41.9</v>
      </c>
    </row>
    <row r="464" spans="8:12" ht="15.75" x14ac:dyDescent="0.25">
      <c r="H464" s="237"/>
      <c r="I464" s="212" t="s">
        <v>840</v>
      </c>
      <c r="J464" s="210" t="s">
        <v>97</v>
      </c>
      <c r="K464" s="235" t="s">
        <v>97</v>
      </c>
      <c r="L464" s="236">
        <v>32.26</v>
      </c>
    </row>
    <row r="465" spans="8:12" ht="15.75" x14ac:dyDescent="0.25">
      <c r="H465" s="237"/>
      <c r="I465" s="212" t="s">
        <v>842</v>
      </c>
      <c r="J465" s="210" t="s">
        <v>97</v>
      </c>
      <c r="K465" s="235" t="s">
        <v>97</v>
      </c>
      <c r="L465" s="236">
        <v>35.79</v>
      </c>
    </row>
    <row r="466" spans="8:12" ht="15.75" x14ac:dyDescent="0.25">
      <c r="H466" s="238"/>
      <c r="I466" s="212" t="s">
        <v>843</v>
      </c>
      <c r="J466" s="210" t="s">
        <v>97</v>
      </c>
      <c r="K466" s="235" t="s">
        <v>97</v>
      </c>
      <c r="L466" s="236">
        <v>31.86</v>
      </c>
    </row>
    <row r="467" spans="8:12" ht="15.75" x14ac:dyDescent="0.25">
      <c r="H467" s="234" t="s">
        <v>115</v>
      </c>
      <c r="I467" s="212" t="s">
        <v>817</v>
      </c>
      <c r="J467" s="210" t="s">
        <v>97</v>
      </c>
      <c r="K467" s="235" t="s">
        <v>97</v>
      </c>
      <c r="L467" s="236">
        <v>41.76</v>
      </c>
    </row>
    <row r="468" spans="8:12" ht="15.75" x14ac:dyDescent="0.25">
      <c r="H468" s="237"/>
      <c r="I468" s="212" t="s">
        <v>818</v>
      </c>
      <c r="J468" s="210" t="s">
        <v>97</v>
      </c>
      <c r="K468" s="235" t="s">
        <v>97</v>
      </c>
      <c r="L468" s="236">
        <v>57.13</v>
      </c>
    </row>
    <row r="469" spans="8:12" ht="15.75" x14ac:dyDescent="0.25">
      <c r="H469" s="237"/>
      <c r="I469" s="212" t="s">
        <v>819</v>
      </c>
      <c r="J469" s="210" t="s">
        <v>97</v>
      </c>
      <c r="K469" s="235" t="s">
        <v>97</v>
      </c>
      <c r="L469" s="236">
        <v>54.78</v>
      </c>
    </row>
    <row r="470" spans="8:12" ht="15.75" x14ac:dyDescent="0.25">
      <c r="H470" s="237"/>
      <c r="I470" s="212" t="s">
        <v>820</v>
      </c>
      <c r="J470" s="210" t="s">
        <v>97</v>
      </c>
      <c r="K470" s="235" t="s">
        <v>97</v>
      </c>
      <c r="L470" s="236">
        <v>30.91</v>
      </c>
    </row>
    <row r="471" spans="8:12" ht="15.75" x14ac:dyDescent="0.25">
      <c r="H471" s="237"/>
      <c r="I471" s="212" t="s">
        <v>821</v>
      </c>
      <c r="J471" s="210" t="s">
        <v>97</v>
      </c>
      <c r="K471" s="235" t="s">
        <v>97</v>
      </c>
      <c r="L471" s="236">
        <v>45.82</v>
      </c>
    </row>
    <row r="472" spans="8:12" ht="15.75" x14ac:dyDescent="0.25">
      <c r="H472" s="237"/>
      <c r="I472" s="212" t="s">
        <v>822</v>
      </c>
      <c r="J472" s="210" t="s">
        <v>97</v>
      </c>
      <c r="K472" s="235" t="s">
        <v>97</v>
      </c>
      <c r="L472" s="236">
        <v>36.79</v>
      </c>
    </row>
    <row r="473" spans="8:12" ht="15.75" x14ac:dyDescent="0.25">
      <c r="H473" s="237"/>
      <c r="I473" s="212" t="s">
        <v>823</v>
      </c>
      <c r="J473" s="210" t="s">
        <v>97</v>
      </c>
      <c r="K473" s="235" t="s">
        <v>97</v>
      </c>
      <c r="L473" s="236">
        <v>32.94</v>
      </c>
    </row>
    <row r="474" spans="8:12" ht="15.75" x14ac:dyDescent="0.25">
      <c r="H474" s="237"/>
      <c r="I474" s="212" t="s">
        <v>824</v>
      </c>
      <c r="J474" s="210" t="s">
        <v>97</v>
      </c>
      <c r="K474" s="235" t="s">
        <v>97</v>
      </c>
      <c r="L474" s="236">
        <v>25.77</v>
      </c>
    </row>
    <row r="475" spans="8:12" ht="15.75" x14ac:dyDescent="0.25">
      <c r="H475" s="237"/>
      <c r="I475" s="212" t="s">
        <v>825</v>
      </c>
      <c r="J475" s="210" t="s">
        <v>97</v>
      </c>
      <c r="K475" s="235" t="s">
        <v>97</v>
      </c>
      <c r="L475" s="236">
        <v>25.48</v>
      </c>
    </row>
    <row r="476" spans="8:12" ht="15.75" x14ac:dyDescent="0.25">
      <c r="H476" s="237"/>
      <c r="I476" s="212" t="s">
        <v>826</v>
      </c>
      <c r="J476" s="210" t="s">
        <v>97</v>
      </c>
      <c r="K476" s="235" t="s">
        <v>97</v>
      </c>
      <c r="L476" s="236">
        <v>54.64</v>
      </c>
    </row>
    <row r="477" spans="8:12" ht="15.75" x14ac:dyDescent="0.25">
      <c r="H477" s="237"/>
      <c r="I477" s="212" t="s">
        <v>827</v>
      </c>
      <c r="J477" s="210" t="s">
        <v>97</v>
      </c>
      <c r="K477" s="235" t="s">
        <v>97</v>
      </c>
      <c r="L477" s="236">
        <v>41.77</v>
      </c>
    </row>
    <row r="478" spans="8:12" ht="15.75" x14ac:dyDescent="0.25">
      <c r="H478" s="237"/>
      <c r="I478" s="212" t="s">
        <v>828</v>
      </c>
      <c r="J478" s="210" t="s">
        <v>97</v>
      </c>
      <c r="K478" s="235" t="s">
        <v>97</v>
      </c>
      <c r="L478" s="236">
        <v>35.51</v>
      </c>
    </row>
    <row r="479" spans="8:12" ht="15.75" x14ac:dyDescent="0.25">
      <c r="H479" s="237"/>
      <c r="I479" s="212" t="s">
        <v>829</v>
      </c>
      <c r="J479" s="210" t="s">
        <v>97</v>
      </c>
      <c r="K479" s="235" t="s">
        <v>97</v>
      </c>
      <c r="L479" s="236">
        <v>37.409999999999997</v>
      </c>
    </row>
    <row r="480" spans="8:12" ht="15.75" x14ac:dyDescent="0.25">
      <c r="H480" s="237"/>
      <c r="I480" s="212" t="s">
        <v>830</v>
      </c>
      <c r="J480" s="210" t="s">
        <v>97</v>
      </c>
      <c r="K480" s="235" t="s">
        <v>97</v>
      </c>
      <c r="L480" s="236">
        <v>37.380000000000003</v>
      </c>
    </row>
    <row r="481" spans="8:12" ht="15.75" x14ac:dyDescent="0.25">
      <c r="H481" s="237"/>
      <c r="I481" s="212" t="s">
        <v>831</v>
      </c>
      <c r="J481" s="210" t="s">
        <v>97</v>
      </c>
      <c r="K481" s="235" t="s">
        <v>97</v>
      </c>
      <c r="L481" s="236">
        <v>46.16</v>
      </c>
    </row>
    <row r="482" spans="8:12" ht="15.75" x14ac:dyDescent="0.25">
      <c r="H482" s="237"/>
      <c r="I482" s="212" t="s">
        <v>832</v>
      </c>
      <c r="J482" s="210" t="s">
        <v>97</v>
      </c>
      <c r="K482" s="235" t="s">
        <v>97</v>
      </c>
      <c r="L482" s="236">
        <v>38.43</v>
      </c>
    </row>
    <row r="483" spans="8:12" ht="15.75" x14ac:dyDescent="0.25">
      <c r="H483" s="237"/>
      <c r="I483" s="212" t="s">
        <v>833</v>
      </c>
      <c r="J483" s="210" t="s">
        <v>97</v>
      </c>
      <c r="K483" s="235" t="s">
        <v>97</v>
      </c>
      <c r="L483" s="236">
        <v>39.67</v>
      </c>
    </row>
    <row r="484" spans="8:12" ht="15.75" x14ac:dyDescent="0.25">
      <c r="H484" s="237"/>
      <c r="I484" s="212" t="s">
        <v>834</v>
      </c>
      <c r="J484" s="210" t="s">
        <v>97</v>
      </c>
      <c r="K484" s="235" t="s">
        <v>97</v>
      </c>
      <c r="L484" s="236">
        <v>51.52</v>
      </c>
    </row>
    <row r="485" spans="8:12" ht="15.75" x14ac:dyDescent="0.25">
      <c r="H485" s="237"/>
      <c r="I485" s="212" t="s">
        <v>835</v>
      </c>
      <c r="J485" s="210" t="s">
        <v>97</v>
      </c>
      <c r="K485" s="235" t="s">
        <v>97</v>
      </c>
      <c r="L485" s="236">
        <v>59.94</v>
      </c>
    </row>
    <row r="486" spans="8:12" ht="15.75" x14ac:dyDescent="0.25">
      <c r="H486" s="237"/>
      <c r="I486" s="212" t="s">
        <v>836</v>
      </c>
      <c r="J486" s="210" t="s">
        <v>97</v>
      </c>
      <c r="K486" s="235" t="s">
        <v>97</v>
      </c>
      <c r="L486" s="236">
        <v>46.26</v>
      </c>
    </row>
    <row r="487" spans="8:12" ht="15.75" x14ac:dyDescent="0.25">
      <c r="H487" s="237"/>
      <c r="I487" s="212" t="s">
        <v>837</v>
      </c>
      <c r="J487" s="210" t="s">
        <v>97</v>
      </c>
      <c r="K487" s="235" t="s">
        <v>97</v>
      </c>
      <c r="L487" s="236">
        <v>40.4</v>
      </c>
    </row>
    <row r="488" spans="8:12" ht="15.75" x14ac:dyDescent="0.25">
      <c r="H488" s="237"/>
      <c r="I488" s="212" t="s">
        <v>838</v>
      </c>
      <c r="J488" s="210" t="s">
        <v>97</v>
      </c>
      <c r="K488" s="235" t="s">
        <v>97</v>
      </c>
      <c r="L488" s="236">
        <v>31.57</v>
      </c>
    </row>
    <row r="489" spans="8:12" ht="15.75" x14ac:dyDescent="0.25">
      <c r="H489" s="237"/>
      <c r="I489" s="212" t="s">
        <v>839</v>
      </c>
      <c r="J489" s="210" t="s">
        <v>97</v>
      </c>
      <c r="K489" s="235" t="s">
        <v>97</v>
      </c>
      <c r="L489" s="236">
        <v>50.64</v>
      </c>
    </row>
    <row r="490" spans="8:12" ht="15.75" x14ac:dyDescent="0.25">
      <c r="H490" s="237"/>
      <c r="I490" s="216" t="s">
        <v>841</v>
      </c>
      <c r="J490" s="210" t="s">
        <v>97</v>
      </c>
      <c r="K490" s="235" t="s">
        <v>97</v>
      </c>
      <c r="L490" s="236">
        <v>38.28</v>
      </c>
    </row>
    <row r="491" spans="8:12" ht="15.75" x14ac:dyDescent="0.25">
      <c r="H491" s="237"/>
      <c r="I491" s="212" t="s">
        <v>840</v>
      </c>
      <c r="J491" s="210" t="s">
        <v>97</v>
      </c>
      <c r="K491" s="235" t="s">
        <v>97</v>
      </c>
      <c r="L491" s="236">
        <v>38.61</v>
      </c>
    </row>
    <row r="492" spans="8:12" ht="15.75" x14ac:dyDescent="0.25">
      <c r="H492" s="237"/>
      <c r="I492" s="212" t="s">
        <v>842</v>
      </c>
      <c r="J492" s="210" t="s">
        <v>97</v>
      </c>
      <c r="K492" s="235" t="s">
        <v>97</v>
      </c>
      <c r="L492" s="236">
        <v>16.079999999999998</v>
      </c>
    </row>
    <row r="493" spans="8:12" ht="15.75" x14ac:dyDescent="0.25">
      <c r="H493" s="238"/>
      <c r="I493" s="212" t="s">
        <v>843</v>
      </c>
      <c r="J493" s="210" t="s">
        <v>97</v>
      </c>
      <c r="K493" s="235" t="s">
        <v>97</v>
      </c>
      <c r="L493" s="236">
        <v>35.43</v>
      </c>
    </row>
    <row r="494" spans="8:12" ht="15.75" x14ac:dyDescent="0.25">
      <c r="H494" s="234" t="s">
        <v>116</v>
      </c>
      <c r="I494" s="212" t="s">
        <v>817</v>
      </c>
      <c r="J494" s="210" t="s">
        <v>97</v>
      </c>
      <c r="K494" s="235" t="s">
        <v>97</v>
      </c>
      <c r="L494" s="236">
        <v>40.159999999999997</v>
      </c>
    </row>
    <row r="495" spans="8:12" ht="15.75" x14ac:dyDescent="0.25">
      <c r="H495" s="237"/>
      <c r="I495" s="212" t="s">
        <v>818</v>
      </c>
      <c r="J495" s="210" t="s">
        <v>97</v>
      </c>
      <c r="K495" s="235" t="s">
        <v>97</v>
      </c>
      <c r="L495" s="236">
        <v>30.49</v>
      </c>
    </row>
    <row r="496" spans="8:12" ht="15.75" x14ac:dyDescent="0.25">
      <c r="H496" s="237"/>
      <c r="I496" s="212" t="s">
        <v>819</v>
      </c>
      <c r="J496" s="210" t="s">
        <v>97</v>
      </c>
      <c r="K496" s="235" t="s">
        <v>97</v>
      </c>
      <c r="L496" s="236">
        <v>35.92</v>
      </c>
    </row>
    <row r="497" spans="8:12" ht="15.75" x14ac:dyDescent="0.25">
      <c r="H497" s="237"/>
      <c r="I497" s="212" t="s">
        <v>820</v>
      </c>
      <c r="J497" s="210" t="s">
        <v>97</v>
      </c>
      <c r="K497" s="235" t="s">
        <v>97</v>
      </c>
      <c r="L497" s="236">
        <v>33.79</v>
      </c>
    </row>
    <row r="498" spans="8:12" ht="15.75" x14ac:dyDescent="0.25">
      <c r="H498" s="237"/>
      <c r="I498" s="212" t="s">
        <v>821</v>
      </c>
      <c r="J498" s="210" t="s">
        <v>97</v>
      </c>
      <c r="K498" s="235" t="s">
        <v>97</v>
      </c>
      <c r="L498" s="236">
        <v>40.159999999999997</v>
      </c>
    </row>
    <row r="499" spans="8:12" ht="15.75" x14ac:dyDescent="0.25">
      <c r="H499" s="237"/>
      <c r="I499" s="212" t="s">
        <v>822</v>
      </c>
      <c r="J499" s="210" t="s">
        <v>97</v>
      </c>
      <c r="K499" s="235" t="s">
        <v>97</v>
      </c>
      <c r="L499" s="236">
        <v>34.25</v>
      </c>
    </row>
    <row r="500" spans="8:12" ht="15.75" x14ac:dyDescent="0.25">
      <c r="H500" s="237"/>
      <c r="I500" s="212" t="s">
        <v>823</v>
      </c>
      <c r="J500" s="210" t="s">
        <v>97</v>
      </c>
      <c r="K500" s="235" t="s">
        <v>97</v>
      </c>
      <c r="L500" s="236">
        <v>42.95</v>
      </c>
    </row>
    <row r="501" spans="8:12" ht="15.75" x14ac:dyDescent="0.25">
      <c r="H501" s="237"/>
      <c r="I501" s="212" t="s">
        <v>824</v>
      </c>
      <c r="J501" s="210" t="s">
        <v>97</v>
      </c>
      <c r="K501" s="235" t="s">
        <v>97</v>
      </c>
      <c r="L501" s="236">
        <v>30.76</v>
      </c>
    </row>
    <row r="502" spans="8:12" ht="15.75" x14ac:dyDescent="0.25">
      <c r="H502" s="237"/>
      <c r="I502" s="212" t="s">
        <v>825</v>
      </c>
      <c r="J502" s="210" t="s">
        <v>97</v>
      </c>
      <c r="K502" s="235" t="s">
        <v>97</v>
      </c>
      <c r="L502" s="236">
        <v>18.72</v>
      </c>
    </row>
    <row r="503" spans="8:12" ht="15.75" x14ac:dyDescent="0.25">
      <c r="H503" s="237"/>
      <c r="I503" s="212" t="s">
        <v>826</v>
      </c>
      <c r="J503" s="210" t="s">
        <v>97</v>
      </c>
      <c r="K503" s="235" t="s">
        <v>97</v>
      </c>
      <c r="L503" s="236">
        <v>52.17</v>
      </c>
    </row>
    <row r="504" spans="8:12" ht="15.75" x14ac:dyDescent="0.25">
      <c r="H504" s="237"/>
      <c r="I504" s="212" t="s">
        <v>827</v>
      </c>
      <c r="J504" s="210" t="s">
        <v>97</v>
      </c>
      <c r="K504" s="235" t="s">
        <v>97</v>
      </c>
      <c r="L504" s="236">
        <v>16.440000000000001</v>
      </c>
    </row>
    <row r="505" spans="8:12" ht="15.75" x14ac:dyDescent="0.25">
      <c r="H505" s="237"/>
      <c r="I505" s="212" t="s">
        <v>828</v>
      </c>
      <c r="J505" s="210" t="s">
        <v>97</v>
      </c>
      <c r="K505" s="235" t="s">
        <v>97</v>
      </c>
      <c r="L505" s="236">
        <v>29.56</v>
      </c>
    </row>
    <row r="506" spans="8:12" ht="15.75" x14ac:dyDescent="0.25">
      <c r="H506" s="237"/>
      <c r="I506" s="212" t="s">
        <v>829</v>
      </c>
      <c r="J506" s="210" t="s">
        <v>97</v>
      </c>
      <c r="K506" s="235" t="s">
        <v>97</v>
      </c>
      <c r="L506" s="236">
        <v>37.729999999999997</v>
      </c>
    </row>
    <row r="507" spans="8:12" ht="15.75" x14ac:dyDescent="0.25">
      <c r="H507" s="237"/>
      <c r="I507" s="212" t="s">
        <v>830</v>
      </c>
      <c r="J507" s="210" t="s">
        <v>97</v>
      </c>
      <c r="K507" s="235" t="s">
        <v>97</v>
      </c>
      <c r="L507" s="236">
        <v>24.16</v>
      </c>
    </row>
    <row r="508" spans="8:12" ht="15.75" x14ac:dyDescent="0.25">
      <c r="H508" s="237"/>
      <c r="I508" s="212" t="s">
        <v>831</v>
      </c>
      <c r="J508" s="210" t="s">
        <v>97</v>
      </c>
      <c r="K508" s="235" t="s">
        <v>97</v>
      </c>
      <c r="L508" s="236">
        <v>47.24</v>
      </c>
    </row>
    <row r="509" spans="8:12" ht="15.75" x14ac:dyDescent="0.25">
      <c r="H509" s="237"/>
      <c r="I509" s="212" t="s">
        <v>832</v>
      </c>
      <c r="J509" s="210" t="s">
        <v>97</v>
      </c>
      <c r="K509" s="235" t="s">
        <v>97</v>
      </c>
      <c r="L509" s="236">
        <v>35.090000000000003</v>
      </c>
    </row>
    <row r="510" spans="8:12" ht="15.75" x14ac:dyDescent="0.25">
      <c r="H510" s="237"/>
      <c r="I510" s="212" t="s">
        <v>833</v>
      </c>
      <c r="J510" s="210" t="s">
        <v>97</v>
      </c>
      <c r="K510" s="235" t="s">
        <v>97</v>
      </c>
      <c r="L510" s="236">
        <v>42.51</v>
      </c>
    </row>
    <row r="511" spans="8:12" ht="15.75" x14ac:dyDescent="0.25">
      <c r="H511" s="237"/>
      <c r="I511" s="212" t="s">
        <v>834</v>
      </c>
      <c r="J511" s="210" t="s">
        <v>97</v>
      </c>
      <c r="K511" s="235" t="s">
        <v>97</v>
      </c>
      <c r="L511" s="236">
        <v>48.58</v>
      </c>
    </row>
    <row r="512" spans="8:12" ht="15.75" x14ac:dyDescent="0.25">
      <c r="H512" s="237"/>
      <c r="I512" s="212" t="s">
        <v>835</v>
      </c>
      <c r="J512" s="210" t="s">
        <v>97</v>
      </c>
      <c r="K512" s="235" t="s">
        <v>97</v>
      </c>
      <c r="L512" s="236">
        <v>48.57</v>
      </c>
    </row>
    <row r="513" spans="8:12" ht="15.75" x14ac:dyDescent="0.25">
      <c r="H513" s="237"/>
      <c r="I513" s="212" t="s">
        <v>836</v>
      </c>
      <c r="J513" s="210" t="s">
        <v>97</v>
      </c>
      <c r="K513" s="235" t="s">
        <v>97</v>
      </c>
      <c r="L513" s="236">
        <v>37.369999999999997</v>
      </c>
    </row>
    <row r="514" spans="8:12" ht="15.75" x14ac:dyDescent="0.25">
      <c r="H514" s="237"/>
      <c r="I514" s="212" t="s">
        <v>837</v>
      </c>
      <c r="J514" s="210" t="s">
        <v>97</v>
      </c>
      <c r="K514" s="235" t="s">
        <v>97</v>
      </c>
      <c r="L514" s="236">
        <v>28.32</v>
      </c>
    </row>
    <row r="515" spans="8:12" ht="15.75" x14ac:dyDescent="0.25">
      <c r="H515" s="237"/>
      <c r="I515" s="212" t="s">
        <v>838</v>
      </c>
      <c r="J515" s="210" t="s">
        <v>97</v>
      </c>
      <c r="K515" s="235" t="s">
        <v>97</v>
      </c>
      <c r="L515" s="236">
        <v>20.41</v>
      </c>
    </row>
    <row r="516" spans="8:12" ht="15.75" x14ac:dyDescent="0.25">
      <c r="H516" s="237"/>
      <c r="I516" s="212" t="s">
        <v>839</v>
      </c>
      <c r="J516" s="210" t="s">
        <v>97</v>
      </c>
      <c r="K516" s="235" t="s">
        <v>97</v>
      </c>
      <c r="L516" s="236">
        <v>51.66</v>
      </c>
    </row>
    <row r="517" spans="8:12" ht="15.75" x14ac:dyDescent="0.25">
      <c r="H517" s="237"/>
      <c r="I517" s="216" t="s">
        <v>841</v>
      </c>
      <c r="J517" s="210" t="s">
        <v>97</v>
      </c>
      <c r="K517" s="235" t="s">
        <v>97</v>
      </c>
      <c r="L517" s="236">
        <v>31.28</v>
      </c>
    </row>
    <row r="518" spans="8:12" ht="15.75" x14ac:dyDescent="0.25">
      <c r="H518" s="237"/>
      <c r="I518" s="212" t="s">
        <v>840</v>
      </c>
      <c r="J518" s="210" t="s">
        <v>97</v>
      </c>
      <c r="K518" s="235" t="s">
        <v>97</v>
      </c>
      <c r="L518" s="236">
        <v>36.74</v>
      </c>
    </row>
    <row r="519" spans="8:12" ht="15.75" x14ac:dyDescent="0.25">
      <c r="H519" s="237"/>
      <c r="I519" s="212" t="s">
        <v>842</v>
      </c>
      <c r="J519" s="210" t="s">
        <v>97</v>
      </c>
      <c r="K519" s="235" t="s">
        <v>97</v>
      </c>
      <c r="L519" s="236">
        <v>71.28</v>
      </c>
    </row>
    <row r="520" spans="8:12" ht="15.75" x14ac:dyDescent="0.25">
      <c r="H520" s="238"/>
      <c r="I520" s="212" t="s">
        <v>843</v>
      </c>
      <c r="J520" s="210" t="s">
        <v>97</v>
      </c>
      <c r="K520" s="235" t="s">
        <v>97</v>
      </c>
      <c r="L520" s="236">
        <v>28.79</v>
      </c>
    </row>
    <row r="521" spans="8:12" ht="15.75" x14ac:dyDescent="0.25">
      <c r="H521" s="234" t="s">
        <v>117</v>
      </c>
      <c r="I521" s="212" t="s">
        <v>817</v>
      </c>
      <c r="J521" s="210" t="s">
        <v>97</v>
      </c>
      <c r="K521" s="235" t="s">
        <v>97</v>
      </c>
      <c r="L521" s="236">
        <v>28.29</v>
      </c>
    </row>
    <row r="522" spans="8:12" ht="15.75" x14ac:dyDescent="0.25">
      <c r="H522" s="237"/>
      <c r="I522" s="212" t="s">
        <v>818</v>
      </c>
      <c r="J522" s="210" t="s">
        <v>97</v>
      </c>
      <c r="K522" s="235" t="s">
        <v>97</v>
      </c>
      <c r="L522" s="236">
        <v>33.93</v>
      </c>
    </row>
    <row r="523" spans="8:12" ht="15.75" x14ac:dyDescent="0.25">
      <c r="H523" s="237"/>
      <c r="I523" s="212" t="s">
        <v>819</v>
      </c>
      <c r="J523" s="210" t="s">
        <v>97</v>
      </c>
      <c r="K523" s="235" t="s">
        <v>97</v>
      </c>
      <c r="L523" s="236">
        <v>33.35</v>
      </c>
    </row>
    <row r="524" spans="8:12" ht="15.75" x14ac:dyDescent="0.25">
      <c r="H524" s="237"/>
      <c r="I524" s="212" t="s">
        <v>820</v>
      </c>
      <c r="J524" s="210" t="s">
        <v>97</v>
      </c>
      <c r="K524" s="235" t="s">
        <v>97</v>
      </c>
      <c r="L524" s="236">
        <v>20.87</v>
      </c>
    </row>
    <row r="525" spans="8:12" ht="15.75" x14ac:dyDescent="0.25">
      <c r="H525" s="237"/>
      <c r="I525" s="212" t="s">
        <v>821</v>
      </c>
      <c r="J525" s="210" t="s">
        <v>97</v>
      </c>
      <c r="K525" s="235" t="s">
        <v>97</v>
      </c>
      <c r="L525" s="236">
        <v>35.869999999999997</v>
      </c>
    </row>
    <row r="526" spans="8:12" ht="15.75" x14ac:dyDescent="0.25">
      <c r="H526" s="237"/>
      <c r="I526" s="212" t="s">
        <v>822</v>
      </c>
      <c r="J526" s="210" t="s">
        <v>97</v>
      </c>
      <c r="K526" s="235" t="s">
        <v>97</v>
      </c>
      <c r="L526" s="236">
        <v>23.76</v>
      </c>
    </row>
    <row r="527" spans="8:12" ht="15.75" x14ac:dyDescent="0.25">
      <c r="H527" s="237"/>
      <c r="I527" s="212" t="s">
        <v>823</v>
      </c>
      <c r="J527" s="210" t="s">
        <v>97</v>
      </c>
      <c r="K527" s="235" t="s">
        <v>97</v>
      </c>
      <c r="L527" s="236">
        <v>19.34</v>
      </c>
    </row>
    <row r="528" spans="8:12" ht="15.75" x14ac:dyDescent="0.25">
      <c r="H528" s="237"/>
      <c r="I528" s="212" t="s">
        <v>824</v>
      </c>
      <c r="J528" s="210" t="s">
        <v>97</v>
      </c>
      <c r="K528" s="235" t="s">
        <v>97</v>
      </c>
      <c r="L528" s="236">
        <v>19.73</v>
      </c>
    </row>
    <row r="529" spans="8:12" ht="15.75" x14ac:dyDescent="0.25">
      <c r="H529" s="237"/>
      <c r="I529" s="212" t="s">
        <v>825</v>
      </c>
      <c r="J529" s="210" t="s">
        <v>97</v>
      </c>
      <c r="K529" s="235" t="s">
        <v>97</v>
      </c>
      <c r="L529" s="236">
        <v>20.29</v>
      </c>
    </row>
    <row r="530" spans="8:12" ht="15.75" x14ac:dyDescent="0.25">
      <c r="H530" s="237"/>
      <c r="I530" s="212" t="s">
        <v>826</v>
      </c>
      <c r="J530" s="210" t="s">
        <v>97</v>
      </c>
      <c r="K530" s="235" t="s">
        <v>97</v>
      </c>
      <c r="L530" s="236">
        <v>40.24</v>
      </c>
    </row>
    <row r="531" spans="8:12" ht="15.75" x14ac:dyDescent="0.25">
      <c r="H531" s="237"/>
      <c r="I531" s="212" t="s">
        <v>827</v>
      </c>
      <c r="J531" s="210" t="s">
        <v>97</v>
      </c>
      <c r="K531" s="235" t="s">
        <v>97</v>
      </c>
      <c r="L531" s="236">
        <v>22.26</v>
      </c>
    </row>
    <row r="532" spans="8:12" ht="15.75" x14ac:dyDescent="0.25">
      <c r="H532" s="237"/>
      <c r="I532" s="212" t="s">
        <v>828</v>
      </c>
      <c r="J532" s="210" t="s">
        <v>97</v>
      </c>
      <c r="K532" s="235" t="s">
        <v>97</v>
      </c>
      <c r="L532" s="236">
        <v>20.87</v>
      </c>
    </row>
    <row r="533" spans="8:12" ht="15.75" x14ac:dyDescent="0.25">
      <c r="H533" s="237"/>
      <c r="I533" s="212" t="s">
        <v>829</v>
      </c>
      <c r="J533" s="210" t="s">
        <v>97</v>
      </c>
      <c r="K533" s="235" t="s">
        <v>97</v>
      </c>
      <c r="L533" s="236">
        <v>26.67</v>
      </c>
    </row>
    <row r="534" spans="8:12" ht="15.75" x14ac:dyDescent="0.25">
      <c r="H534" s="237"/>
      <c r="I534" s="212" t="s">
        <v>830</v>
      </c>
      <c r="J534" s="210" t="s">
        <v>97</v>
      </c>
      <c r="K534" s="235" t="s">
        <v>97</v>
      </c>
      <c r="L534" s="236">
        <v>27.45</v>
      </c>
    </row>
    <row r="535" spans="8:12" ht="15.75" x14ac:dyDescent="0.25">
      <c r="H535" s="237"/>
      <c r="I535" s="212" t="s">
        <v>831</v>
      </c>
      <c r="J535" s="210" t="s">
        <v>97</v>
      </c>
      <c r="K535" s="235" t="s">
        <v>97</v>
      </c>
      <c r="L535" s="236">
        <v>37.57</v>
      </c>
    </row>
    <row r="536" spans="8:12" ht="15.75" x14ac:dyDescent="0.25">
      <c r="H536" s="237"/>
      <c r="I536" s="212" t="s">
        <v>832</v>
      </c>
      <c r="J536" s="210" t="s">
        <v>97</v>
      </c>
      <c r="K536" s="235" t="s">
        <v>97</v>
      </c>
      <c r="L536" s="236">
        <v>20.82</v>
      </c>
    </row>
    <row r="537" spans="8:12" ht="15.75" x14ac:dyDescent="0.25">
      <c r="H537" s="237"/>
      <c r="I537" s="212" t="s">
        <v>833</v>
      </c>
      <c r="J537" s="210" t="s">
        <v>97</v>
      </c>
      <c r="K537" s="235" t="s">
        <v>97</v>
      </c>
      <c r="L537" s="236">
        <v>26.42</v>
      </c>
    </row>
    <row r="538" spans="8:12" ht="15.75" x14ac:dyDescent="0.25">
      <c r="H538" s="237"/>
      <c r="I538" s="212" t="s">
        <v>834</v>
      </c>
      <c r="J538" s="210" t="s">
        <v>97</v>
      </c>
      <c r="K538" s="235" t="s">
        <v>97</v>
      </c>
      <c r="L538" s="236">
        <v>26.32</v>
      </c>
    </row>
    <row r="539" spans="8:12" ht="15.75" x14ac:dyDescent="0.25">
      <c r="H539" s="237"/>
      <c r="I539" s="212" t="s">
        <v>835</v>
      </c>
      <c r="J539" s="210" t="s">
        <v>97</v>
      </c>
      <c r="K539" s="235" t="s">
        <v>97</v>
      </c>
      <c r="L539" s="236">
        <v>36.549999999999997</v>
      </c>
    </row>
    <row r="540" spans="8:12" ht="15.75" x14ac:dyDescent="0.25">
      <c r="H540" s="237"/>
      <c r="I540" s="212" t="s">
        <v>836</v>
      </c>
      <c r="J540" s="210" t="s">
        <v>97</v>
      </c>
      <c r="K540" s="235" t="s">
        <v>97</v>
      </c>
      <c r="L540" s="236">
        <v>29.69</v>
      </c>
    </row>
    <row r="541" spans="8:12" ht="15.75" x14ac:dyDescent="0.25">
      <c r="H541" s="237"/>
      <c r="I541" s="212" t="s">
        <v>837</v>
      </c>
      <c r="J541" s="210" t="s">
        <v>97</v>
      </c>
      <c r="K541" s="235" t="s">
        <v>97</v>
      </c>
      <c r="L541" s="236">
        <v>20</v>
      </c>
    </row>
    <row r="542" spans="8:12" ht="15.75" x14ac:dyDescent="0.25">
      <c r="H542" s="237"/>
      <c r="I542" s="212" t="s">
        <v>838</v>
      </c>
      <c r="J542" s="210" t="s">
        <v>97</v>
      </c>
      <c r="K542" s="235" t="s">
        <v>97</v>
      </c>
      <c r="L542" s="236">
        <v>21.25</v>
      </c>
    </row>
    <row r="543" spans="8:12" ht="15.75" x14ac:dyDescent="0.25">
      <c r="H543" s="237"/>
      <c r="I543" s="212" t="s">
        <v>839</v>
      </c>
      <c r="J543" s="210" t="s">
        <v>97</v>
      </c>
      <c r="K543" s="235" t="s">
        <v>97</v>
      </c>
      <c r="L543" s="236">
        <v>36.92</v>
      </c>
    </row>
    <row r="544" spans="8:12" ht="15.75" x14ac:dyDescent="0.25">
      <c r="H544" s="237"/>
      <c r="I544" s="216" t="s">
        <v>841</v>
      </c>
      <c r="J544" s="210" t="s">
        <v>97</v>
      </c>
      <c r="K544" s="235" t="s">
        <v>97</v>
      </c>
      <c r="L544" s="236">
        <v>28.93</v>
      </c>
    </row>
    <row r="545" spans="8:12" ht="15.75" x14ac:dyDescent="0.25">
      <c r="H545" s="237"/>
      <c r="I545" s="212" t="s">
        <v>840</v>
      </c>
      <c r="J545" s="210" t="s">
        <v>97</v>
      </c>
      <c r="K545" s="235" t="s">
        <v>97</v>
      </c>
      <c r="L545" s="236">
        <v>26.75</v>
      </c>
    </row>
    <row r="546" spans="8:12" ht="15.75" x14ac:dyDescent="0.25">
      <c r="H546" s="237"/>
      <c r="I546" s="212" t="s">
        <v>842</v>
      </c>
      <c r="J546" s="210" t="s">
        <v>97</v>
      </c>
      <c r="K546" s="235" t="s">
        <v>97</v>
      </c>
      <c r="L546" s="236">
        <v>41.17</v>
      </c>
    </row>
    <row r="547" spans="8:12" ht="15.75" x14ac:dyDescent="0.25">
      <c r="H547" s="238"/>
      <c r="I547" s="212" t="s">
        <v>843</v>
      </c>
      <c r="J547" s="210" t="s">
        <v>97</v>
      </c>
      <c r="K547" s="235" t="s">
        <v>97</v>
      </c>
      <c r="L547" s="236">
        <v>22.75</v>
      </c>
    </row>
    <row r="548" spans="8:12" ht="15.75" x14ac:dyDescent="0.25">
      <c r="H548" s="234" t="s">
        <v>118</v>
      </c>
      <c r="I548" s="212" t="s">
        <v>817</v>
      </c>
      <c r="J548" s="210" t="s">
        <v>97</v>
      </c>
      <c r="K548" s="235" t="s">
        <v>97</v>
      </c>
      <c r="L548" s="236">
        <v>33</v>
      </c>
    </row>
    <row r="549" spans="8:12" ht="15.75" x14ac:dyDescent="0.25">
      <c r="H549" s="237"/>
      <c r="I549" s="212" t="s">
        <v>818</v>
      </c>
      <c r="J549" s="210" t="s">
        <v>97</v>
      </c>
      <c r="K549" s="235" t="s">
        <v>97</v>
      </c>
      <c r="L549" s="236">
        <v>27.11</v>
      </c>
    </row>
    <row r="550" spans="8:12" ht="15.75" x14ac:dyDescent="0.25">
      <c r="H550" s="237"/>
      <c r="I550" s="212" t="s">
        <v>819</v>
      </c>
      <c r="J550" s="210" t="s">
        <v>97</v>
      </c>
      <c r="K550" s="235" t="s">
        <v>97</v>
      </c>
      <c r="L550" s="236">
        <v>29.97</v>
      </c>
    </row>
    <row r="551" spans="8:12" ht="15.75" x14ac:dyDescent="0.25">
      <c r="H551" s="237"/>
      <c r="I551" s="212" t="s">
        <v>820</v>
      </c>
      <c r="J551" s="210" t="s">
        <v>97</v>
      </c>
      <c r="K551" s="235" t="s">
        <v>97</v>
      </c>
      <c r="L551" s="236">
        <v>18.809999999999999</v>
      </c>
    </row>
    <row r="552" spans="8:12" ht="15.75" x14ac:dyDescent="0.25">
      <c r="H552" s="237"/>
      <c r="I552" s="212" t="s">
        <v>821</v>
      </c>
      <c r="J552" s="210" t="s">
        <v>97</v>
      </c>
      <c r="K552" s="235" t="s">
        <v>97</v>
      </c>
      <c r="L552" s="236">
        <v>23.83</v>
      </c>
    </row>
    <row r="553" spans="8:12" ht="15.75" x14ac:dyDescent="0.25">
      <c r="H553" s="237"/>
      <c r="I553" s="212" t="s">
        <v>822</v>
      </c>
      <c r="J553" s="210" t="s">
        <v>97</v>
      </c>
      <c r="K553" s="235" t="s">
        <v>97</v>
      </c>
      <c r="L553" s="236">
        <v>19.48</v>
      </c>
    </row>
    <row r="554" spans="8:12" ht="15.75" x14ac:dyDescent="0.25">
      <c r="H554" s="237"/>
      <c r="I554" s="212" t="s">
        <v>823</v>
      </c>
      <c r="J554" s="210" t="s">
        <v>97</v>
      </c>
      <c r="K554" s="235" t="s">
        <v>97</v>
      </c>
      <c r="L554" s="236">
        <v>21</v>
      </c>
    </row>
    <row r="555" spans="8:12" ht="15.75" x14ac:dyDescent="0.25">
      <c r="H555" s="237"/>
      <c r="I555" s="212" t="s">
        <v>824</v>
      </c>
      <c r="J555" s="210" t="s">
        <v>97</v>
      </c>
      <c r="K555" s="235" t="s">
        <v>97</v>
      </c>
      <c r="L555" s="236">
        <v>20.190000000000001</v>
      </c>
    </row>
    <row r="556" spans="8:12" ht="15.75" x14ac:dyDescent="0.25">
      <c r="H556" s="237"/>
      <c r="I556" s="212" t="s">
        <v>825</v>
      </c>
      <c r="J556" s="210" t="s">
        <v>97</v>
      </c>
      <c r="K556" s="235" t="s">
        <v>97</v>
      </c>
      <c r="L556" s="236">
        <v>14.53</v>
      </c>
    </row>
    <row r="557" spans="8:12" ht="15.75" x14ac:dyDescent="0.25">
      <c r="H557" s="237"/>
      <c r="I557" s="212" t="s">
        <v>826</v>
      </c>
      <c r="J557" s="210" t="s">
        <v>97</v>
      </c>
      <c r="K557" s="235" t="s">
        <v>97</v>
      </c>
      <c r="L557" s="236">
        <v>35.909999999999997</v>
      </c>
    </row>
    <row r="558" spans="8:12" ht="15.75" x14ac:dyDescent="0.25">
      <c r="H558" s="237"/>
      <c r="I558" s="212" t="s">
        <v>827</v>
      </c>
      <c r="J558" s="210" t="s">
        <v>97</v>
      </c>
      <c r="K558" s="235" t="s">
        <v>97</v>
      </c>
      <c r="L558" s="236">
        <v>35.340000000000003</v>
      </c>
    </row>
    <row r="559" spans="8:12" ht="15.75" x14ac:dyDescent="0.25">
      <c r="H559" s="237"/>
      <c r="I559" s="212" t="s">
        <v>828</v>
      </c>
      <c r="J559" s="210" t="s">
        <v>97</v>
      </c>
      <c r="K559" s="235" t="s">
        <v>97</v>
      </c>
      <c r="L559" s="236">
        <v>28.26</v>
      </c>
    </row>
    <row r="560" spans="8:12" ht="15.75" x14ac:dyDescent="0.25">
      <c r="H560" s="237"/>
      <c r="I560" s="212" t="s">
        <v>829</v>
      </c>
      <c r="J560" s="210" t="s">
        <v>97</v>
      </c>
      <c r="K560" s="235" t="s">
        <v>97</v>
      </c>
      <c r="L560" s="236">
        <v>29.5</v>
      </c>
    </row>
    <row r="561" spans="8:12" ht="15.75" x14ac:dyDescent="0.25">
      <c r="H561" s="237"/>
      <c r="I561" s="212" t="s">
        <v>830</v>
      </c>
      <c r="J561" s="210" t="s">
        <v>97</v>
      </c>
      <c r="K561" s="235" t="s">
        <v>97</v>
      </c>
      <c r="L561" s="236">
        <v>38.130000000000003</v>
      </c>
    </row>
    <row r="562" spans="8:12" ht="15.75" x14ac:dyDescent="0.25">
      <c r="H562" s="237"/>
      <c r="I562" s="212" t="s">
        <v>831</v>
      </c>
      <c r="J562" s="210" t="s">
        <v>97</v>
      </c>
      <c r="K562" s="235" t="s">
        <v>97</v>
      </c>
      <c r="L562" s="236">
        <v>35.729999999999997</v>
      </c>
    </row>
    <row r="563" spans="8:12" ht="15.75" x14ac:dyDescent="0.25">
      <c r="H563" s="237"/>
      <c r="I563" s="212" t="s">
        <v>832</v>
      </c>
      <c r="J563" s="210" t="s">
        <v>97</v>
      </c>
      <c r="K563" s="235" t="s">
        <v>97</v>
      </c>
      <c r="L563" s="236">
        <v>27.4</v>
      </c>
    </row>
    <row r="564" spans="8:12" ht="15.75" x14ac:dyDescent="0.25">
      <c r="H564" s="237"/>
      <c r="I564" s="212" t="s">
        <v>833</v>
      </c>
      <c r="J564" s="210" t="s">
        <v>97</v>
      </c>
      <c r="K564" s="235" t="s">
        <v>97</v>
      </c>
      <c r="L564" s="236">
        <v>17.64</v>
      </c>
    </row>
    <row r="565" spans="8:12" ht="15.75" x14ac:dyDescent="0.25">
      <c r="H565" s="237"/>
      <c r="I565" s="212" t="s">
        <v>834</v>
      </c>
      <c r="J565" s="210" t="s">
        <v>97</v>
      </c>
      <c r="K565" s="235" t="s">
        <v>97</v>
      </c>
      <c r="L565" s="236">
        <v>24.31</v>
      </c>
    </row>
    <row r="566" spans="8:12" ht="15.75" x14ac:dyDescent="0.25">
      <c r="H566" s="237"/>
      <c r="I566" s="212" t="s">
        <v>835</v>
      </c>
      <c r="J566" s="210" t="s">
        <v>97</v>
      </c>
      <c r="K566" s="235" t="s">
        <v>97</v>
      </c>
      <c r="L566" s="236">
        <v>39.54</v>
      </c>
    </row>
    <row r="567" spans="8:12" ht="15.75" x14ac:dyDescent="0.25">
      <c r="H567" s="237"/>
      <c r="I567" s="212" t="s">
        <v>836</v>
      </c>
      <c r="J567" s="210" t="s">
        <v>97</v>
      </c>
      <c r="K567" s="235" t="s">
        <v>97</v>
      </c>
      <c r="L567" s="236">
        <v>24.09</v>
      </c>
    </row>
    <row r="568" spans="8:12" ht="15.75" x14ac:dyDescent="0.25">
      <c r="H568" s="237"/>
      <c r="I568" s="212" t="s">
        <v>837</v>
      </c>
      <c r="J568" s="210" t="s">
        <v>97</v>
      </c>
      <c r="K568" s="235" t="s">
        <v>97</v>
      </c>
      <c r="L568" s="236">
        <v>23.43</v>
      </c>
    </row>
    <row r="569" spans="8:12" ht="15.75" x14ac:dyDescent="0.25">
      <c r="H569" s="237"/>
      <c r="I569" s="212" t="s">
        <v>838</v>
      </c>
      <c r="J569" s="210" t="s">
        <v>97</v>
      </c>
      <c r="K569" s="235" t="s">
        <v>97</v>
      </c>
      <c r="L569" s="236">
        <v>15.95</v>
      </c>
    </row>
    <row r="570" spans="8:12" ht="15.75" x14ac:dyDescent="0.25">
      <c r="H570" s="237"/>
      <c r="I570" s="212" t="s">
        <v>839</v>
      </c>
      <c r="J570" s="210" t="s">
        <v>97</v>
      </c>
      <c r="K570" s="235" t="s">
        <v>97</v>
      </c>
      <c r="L570" s="236">
        <v>27.82</v>
      </c>
    </row>
    <row r="571" spans="8:12" ht="15.75" x14ac:dyDescent="0.25">
      <c r="H571" s="237"/>
      <c r="I571" s="216" t="s">
        <v>841</v>
      </c>
      <c r="J571" s="210" t="s">
        <v>97</v>
      </c>
      <c r="K571" s="235" t="s">
        <v>97</v>
      </c>
      <c r="L571" s="236">
        <v>22.85</v>
      </c>
    </row>
    <row r="572" spans="8:12" ht="15.75" x14ac:dyDescent="0.25">
      <c r="H572" s="237"/>
      <c r="I572" s="212" t="s">
        <v>840</v>
      </c>
      <c r="J572" s="210" t="s">
        <v>97</v>
      </c>
      <c r="K572" s="235" t="s">
        <v>97</v>
      </c>
      <c r="L572" s="236">
        <v>24.06</v>
      </c>
    </row>
    <row r="573" spans="8:12" ht="15.75" x14ac:dyDescent="0.25">
      <c r="H573" s="237"/>
      <c r="I573" s="212" t="s">
        <v>842</v>
      </c>
      <c r="J573" s="210" t="s">
        <v>97</v>
      </c>
      <c r="K573" s="235" t="s">
        <v>97</v>
      </c>
      <c r="L573" s="236">
        <v>49.74</v>
      </c>
    </row>
    <row r="574" spans="8:12" ht="15.75" x14ac:dyDescent="0.25">
      <c r="H574" s="238"/>
      <c r="I574" s="212" t="s">
        <v>843</v>
      </c>
      <c r="J574" s="210" t="s">
        <v>97</v>
      </c>
      <c r="K574" s="235" t="s">
        <v>97</v>
      </c>
      <c r="L574" s="236">
        <v>20.37</v>
      </c>
    </row>
    <row r="575" spans="8:12" ht="15.75" x14ac:dyDescent="0.25">
      <c r="H575" s="234" t="s">
        <v>119</v>
      </c>
      <c r="I575" s="212" t="s">
        <v>817</v>
      </c>
      <c r="J575" s="210" t="s">
        <v>97</v>
      </c>
      <c r="K575" s="235" t="s">
        <v>97</v>
      </c>
      <c r="L575" s="236">
        <v>23.21</v>
      </c>
    </row>
    <row r="576" spans="8:12" ht="15.75" x14ac:dyDescent="0.25">
      <c r="H576" s="237"/>
      <c r="I576" s="212" t="s">
        <v>818</v>
      </c>
      <c r="J576" s="210" t="s">
        <v>97</v>
      </c>
      <c r="K576" s="235" t="s">
        <v>97</v>
      </c>
      <c r="L576" s="236">
        <v>33.82</v>
      </c>
    </row>
    <row r="577" spans="8:12" ht="15.75" x14ac:dyDescent="0.25">
      <c r="H577" s="237"/>
      <c r="I577" s="212" t="s">
        <v>819</v>
      </c>
      <c r="J577" s="210" t="s">
        <v>97</v>
      </c>
      <c r="K577" s="235" t="s">
        <v>97</v>
      </c>
      <c r="L577" s="236">
        <v>26.9</v>
      </c>
    </row>
    <row r="578" spans="8:12" ht="15.75" x14ac:dyDescent="0.25">
      <c r="H578" s="237"/>
      <c r="I578" s="212" t="s">
        <v>820</v>
      </c>
      <c r="J578" s="210" t="s">
        <v>97</v>
      </c>
      <c r="K578" s="235" t="s">
        <v>97</v>
      </c>
      <c r="L578" s="236">
        <v>23.85</v>
      </c>
    </row>
    <row r="579" spans="8:12" ht="15.75" x14ac:dyDescent="0.25">
      <c r="H579" s="237"/>
      <c r="I579" s="212" t="s">
        <v>821</v>
      </c>
      <c r="J579" s="210" t="s">
        <v>97</v>
      </c>
      <c r="K579" s="235" t="s">
        <v>97</v>
      </c>
      <c r="L579" s="236">
        <v>31.87</v>
      </c>
    </row>
    <row r="580" spans="8:12" ht="15.75" x14ac:dyDescent="0.25">
      <c r="H580" s="237"/>
      <c r="I580" s="212" t="s">
        <v>822</v>
      </c>
      <c r="J580" s="210" t="s">
        <v>97</v>
      </c>
      <c r="K580" s="235" t="s">
        <v>97</v>
      </c>
      <c r="L580" s="236">
        <v>22.24</v>
      </c>
    </row>
    <row r="581" spans="8:12" ht="15.75" x14ac:dyDescent="0.25">
      <c r="H581" s="237"/>
      <c r="I581" s="212" t="s">
        <v>824</v>
      </c>
      <c r="J581" s="210" t="s">
        <v>97</v>
      </c>
      <c r="K581" s="235" t="s">
        <v>97</v>
      </c>
      <c r="L581" s="236">
        <v>17.12</v>
      </c>
    </row>
    <row r="582" spans="8:12" ht="15.75" x14ac:dyDescent="0.25">
      <c r="H582" s="237"/>
      <c r="I582" s="212" t="s">
        <v>825</v>
      </c>
      <c r="J582" s="210" t="s">
        <v>97</v>
      </c>
      <c r="K582" s="235" t="s">
        <v>97</v>
      </c>
      <c r="L582" s="236">
        <v>24.28</v>
      </c>
    </row>
    <row r="583" spans="8:12" ht="15.75" x14ac:dyDescent="0.25">
      <c r="H583" s="237"/>
      <c r="I583" s="212" t="s">
        <v>826</v>
      </c>
      <c r="J583" s="210" t="s">
        <v>97</v>
      </c>
      <c r="K583" s="235" t="s">
        <v>97</v>
      </c>
      <c r="L583" s="236">
        <v>38.35</v>
      </c>
    </row>
    <row r="584" spans="8:12" ht="15.75" x14ac:dyDescent="0.25">
      <c r="H584" s="237"/>
      <c r="I584" s="212" t="s">
        <v>827</v>
      </c>
      <c r="J584" s="210" t="s">
        <v>97</v>
      </c>
      <c r="K584" s="235" t="s">
        <v>97</v>
      </c>
      <c r="L584" s="236">
        <v>42.6</v>
      </c>
    </row>
    <row r="585" spans="8:12" ht="15.75" x14ac:dyDescent="0.25">
      <c r="H585" s="237"/>
      <c r="I585" s="212" t="s">
        <v>828</v>
      </c>
      <c r="J585" s="210" t="s">
        <v>97</v>
      </c>
      <c r="K585" s="235" t="s">
        <v>97</v>
      </c>
      <c r="L585" s="236">
        <v>16.82</v>
      </c>
    </row>
    <row r="586" spans="8:12" ht="15.75" x14ac:dyDescent="0.25">
      <c r="H586" s="237"/>
      <c r="I586" s="212" t="s">
        <v>829</v>
      </c>
      <c r="J586" s="210" t="s">
        <v>97</v>
      </c>
      <c r="K586" s="235" t="s">
        <v>97</v>
      </c>
      <c r="L586" s="236">
        <v>28.15</v>
      </c>
    </row>
    <row r="587" spans="8:12" ht="15.75" x14ac:dyDescent="0.25">
      <c r="H587" s="237"/>
      <c r="I587" s="212" t="s">
        <v>830</v>
      </c>
      <c r="J587" s="210" t="s">
        <v>97</v>
      </c>
      <c r="K587" s="235" t="s">
        <v>97</v>
      </c>
      <c r="L587" s="236">
        <v>22.17</v>
      </c>
    </row>
    <row r="588" spans="8:12" ht="15.75" x14ac:dyDescent="0.25">
      <c r="H588" s="237"/>
      <c r="I588" s="212" t="s">
        <v>831</v>
      </c>
      <c r="J588" s="210" t="s">
        <v>97</v>
      </c>
      <c r="K588" s="235" t="s">
        <v>97</v>
      </c>
      <c r="L588" s="236">
        <v>44.04</v>
      </c>
    </row>
    <row r="589" spans="8:12" ht="15.75" x14ac:dyDescent="0.25">
      <c r="H589" s="237"/>
      <c r="I589" s="212" t="s">
        <v>832</v>
      </c>
      <c r="J589" s="210" t="s">
        <v>97</v>
      </c>
      <c r="K589" s="235" t="s">
        <v>97</v>
      </c>
      <c r="L589" s="236">
        <v>27.38</v>
      </c>
    </row>
    <row r="590" spans="8:12" ht="15.75" x14ac:dyDescent="0.25">
      <c r="H590" s="237"/>
      <c r="I590" s="212" t="s">
        <v>833</v>
      </c>
      <c r="J590" s="210" t="s">
        <v>97</v>
      </c>
      <c r="K590" s="235" t="s">
        <v>97</v>
      </c>
      <c r="L590" s="236">
        <v>22.08</v>
      </c>
    </row>
    <row r="591" spans="8:12" ht="15.75" x14ac:dyDescent="0.25">
      <c r="H591" s="237"/>
      <c r="I591" s="212" t="s">
        <v>834</v>
      </c>
      <c r="J591" s="210" t="s">
        <v>97</v>
      </c>
      <c r="K591" s="235" t="s">
        <v>97</v>
      </c>
      <c r="L591" s="236">
        <v>22.51</v>
      </c>
    </row>
    <row r="592" spans="8:12" ht="15.75" x14ac:dyDescent="0.25">
      <c r="H592" s="237"/>
      <c r="I592" s="212" t="s">
        <v>835</v>
      </c>
      <c r="J592" s="210" t="s">
        <v>97</v>
      </c>
      <c r="K592" s="235" t="s">
        <v>97</v>
      </c>
      <c r="L592" s="236">
        <v>29.32</v>
      </c>
    </row>
    <row r="593" spans="8:12" ht="15.75" x14ac:dyDescent="0.25">
      <c r="H593" s="237"/>
      <c r="I593" s="212" t="s">
        <v>836</v>
      </c>
      <c r="J593" s="210" t="s">
        <v>97</v>
      </c>
      <c r="K593" s="235" t="s">
        <v>97</v>
      </c>
      <c r="L593" s="236">
        <v>31.27</v>
      </c>
    </row>
    <row r="594" spans="8:12" ht="15.75" x14ac:dyDescent="0.25">
      <c r="H594" s="237"/>
      <c r="I594" s="212" t="s">
        <v>837</v>
      </c>
      <c r="J594" s="210" t="s">
        <v>97</v>
      </c>
      <c r="K594" s="235" t="s">
        <v>97</v>
      </c>
      <c r="L594" s="236">
        <v>19.2</v>
      </c>
    </row>
    <row r="595" spans="8:12" ht="15.75" x14ac:dyDescent="0.25">
      <c r="H595" s="237"/>
      <c r="I595" s="212" t="s">
        <v>838</v>
      </c>
      <c r="J595" s="210" t="s">
        <v>97</v>
      </c>
      <c r="K595" s="235" t="s">
        <v>97</v>
      </c>
      <c r="L595" s="236">
        <v>18.399999999999999</v>
      </c>
    </row>
    <row r="596" spans="8:12" ht="15.75" x14ac:dyDescent="0.25">
      <c r="H596" s="237"/>
      <c r="I596" s="212" t="s">
        <v>839</v>
      </c>
      <c r="J596" s="210" t="s">
        <v>97</v>
      </c>
      <c r="K596" s="235" t="s">
        <v>97</v>
      </c>
      <c r="L596" s="236">
        <v>41.66</v>
      </c>
    </row>
    <row r="597" spans="8:12" ht="15.75" x14ac:dyDescent="0.25">
      <c r="H597" s="237"/>
      <c r="I597" s="216" t="s">
        <v>841</v>
      </c>
      <c r="J597" s="210" t="s">
        <v>97</v>
      </c>
      <c r="K597" s="235" t="s">
        <v>97</v>
      </c>
      <c r="L597" s="236">
        <v>36.32</v>
      </c>
    </row>
    <row r="598" spans="8:12" ht="15.75" x14ac:dyDescent="0.25">
      <c r="H598" s="237"/>
      <c r="I598" s="212" t="s">
        <v>840</v>
      </c>
      <c r="J598" s="210" t="s">
        <v>97</v>
      </c>
      <c r="K598" s="235" t="s">
        <v>97</v>
      </c>
      <c r="L598" s="236">
        <v>25.89</v>
      </c>
    </row>
    <row r="599" spans="8:12" ht="15.75" x14ac:dyDescent="0.25">
      <c r="H599" s="238"/>
      <c r="I599" s="212" t="s">
        <v>842</v>
      </c>
      <c r="J599" s="210" t="s">
        <v>97</v>
      </c>
      <c r="K599" s="235" t="s">
        <v>97</v>
      </c>
      <c r="L599" s="236">
        <v>45.07</v>
      </c>
    </row>
    <row r="600" spans="8:12" ht="15.75" x14ac:dyDescent="0.25">
      <c r="H600" s="234" t="s">
        <v>120</v>
      </c>
      <c r="I600" s="212" t="s">
        <v>817</v>
      </c>
      <c r="J600" s="210" t="s">
        <v>97</v>
      </c>
      <c r="K600" s="235" t="s">
        <v>97</v>
      </c>
      <c r="L600" s="236">
        <v>13.43</v>
      </c>
    </row>
    <row r="601" spans="8:12" ht="15.75" x14ac:dyDescent="0.25">
      <c r="H601" s="237"/>
      <c r="I601" s="212" t="s">
        <v>818</v>
      </c>
      <c r="J601" s="210" t="s">
        <v>97</v>
      </c>
      <c r="K601" s="235" t="s">
        <v>97</v>
      </c>
      <c r="L601" s="236">
        <v>23.01</v>
      </c>
    </row>
    <row r="602" spans="8:12" ht="15.75" x14ac:dyDescent="0.25">
      <c r="H602" s="237"/>
      <c r="I602" s="212" t="s">
        <v>819</v>
      </c>
      <c r="J602" s="210" t="s">
        <v>97</v>
      </c>
      <c r="K602" s="235" t="s">
        <v>97</v>
      </c>
      <c r="L602" s="236">
        <v>19.45</v>
      </c>
    </row>
    <row r="603" spans="8:12" ht="15.75" x14ac:dyDescent="0.25">
      <c r="H603" s="237"/>
      <c r="I603" s="212" t="s">
        <v>820</v>
      </c>
      <c r="J603" s="210" t="s">
        <v>97</v>
      </c>
      <c r="K603" s="235" t="s">
        <v>97</v>
      </c>
      <c r="L603" s="236">
        <v>12.28</v>
      </c>
    </row>
    <row r="604" spans="8:12" ht="15.75" x14ac:dyDescent="0.25">
      <c r="H604" s="237"/>
      <c r="I604" s="212" t="s">
        <v>821</v>
      </c>
      <c r="J604" s="210" t="s">
        <v>97</v>
      </c>
      <c r="K604" s="235" t="s">
        <v>97</v>
      </c>
      <c r="L604" s="236">
        <v>15.87</v>
      </c>
    </row>
    <row r="605" spans="8:12" ht="15.75" x14ac:dyDescent="0.25">
      <c r="H605" s="237"/>
      <c r="I605" s="212" t="s">
        <v>822</v>
      </c>
      <c r="J605" s="210" t="s">
        <v>97</v>
      </c>
      <c r="K605" s="235" t="s">
        <v>97</v>
      </c>
      <c r="L605" s="236">
        <v>14.41</v>
      </c>
    </row>
    <row r="606" spans="8:12" ht="15.75" x14ac:dyDescent="0.25">
      <c r="H606" s="237"/>
      <c r="I606" s="212" t="s">
        <v>823</v>
      </c>
      <c r="J606" s="210" t="s">
        <v>97</v>
      </c>
      <c r="K606" s="235" t="s">
        <v>97</v>
      </c>
      <c r="L606" s="236">
        <v>11.21</v>
      </c>
    </row>
    <row r="607" spans="8:12" ht="15.75" x14ac:dyDescent="0.25">
      <c r="H607" s="237"/>
      <c r="I607" s="212" t="s">
        <v>824</v>
      </c>
      <c r="J607" s="210" t="s">
        <v>97</v>
      </c>
      <c r="K607" s="235" t="s">
        <v>97</v>
      </c>
      <c r="L607" s="236">
        <v>9.81</v>
      </c>
    </row>
    <row r="608" spans="8:12" ht="15.75" x14ac:dyDescent="0.25">
      <c r="H608" s="237"/>
      <c r="I608" s="212" t="s">
        <v>825</v>
      </c>
      <c r="J608" s="210" t="s">
        <v>97</v>
      </c>
      <c r="K608" s="235" t="s">
        <v>97</v>
      </c>
      <c r="L608" s="236">
        <v>12.36</v>
      </c>
    </row>
    <row r="609" spans="8:12" ht="15.75" x14ac:dyDescent="0.25">
      <c r="H609" s="237"/>
      <c r="I609" s="212" t="s">
        <v>826</v>
      </c>
      <c r="J609" s="210" t="s">
        <v>97</v>
      </c>
      <c r="K609" s="235" t="s">
        <v>97</v>
      </c>
      <c r="L609" s="236">
        <v>23.69</v>
      </c>
    </row>
    <row r="610" spans="8:12" ht="15.75" x14ac:dyDescent="0.25">
      <c r="H610" s="237"/>
      <c r="I610" s="212" t="s">
        <v>827</v>
      </c>
      <c r="J610" s="210" t="s">
        <v>97</v>
      </c>
      <c r="K610" s="235" t="s">
        <v>97</v>
      </c>
      <c r="L610" s="236">
        <v>34.64</v>
      </c>
    </row>
    <row r="611" spans="8:12" ht="15.75" x14ac:dyDescent="0.25">
      <c r="H611" s="237"/>
      <c r="I611" s="212" t="s">
        <v>828</v>
      </c>
      <c r="J611" s="210" t="s">
        <v>97</v>
      </c>
      <c r="K611" s="235" t="s">
        <v>97</v>
      </c>
      <c r="L611" s="236">
        <v>9.9</v>
      </c>
    </row>
    <row r="612" spans="8:12" ht="15.75" x14ac:dyDescent="0.25">
      <c r="H612" s="237"/>
      <c r="I612" s="212" t="s">
        <v>829</v>
      </c>
      <c r="J612" s="210" t="s">
        <v>97</v>
      </c>
      <c r="K612" s="235" t="s">
        <v>97</v>
      </c>
      <c r="L612" s="236">
        <v>12.5</v>
      </c>
    </row>
    <row r="613" spans="8:12" ht="15.75" x14ac:dyDescent="0.25">
      <c r="H613" s="237"/>
      <c r="I613" s="212" t="s">
        <v>830</v>
      </c>
      <c r="J613" s="210" t="s">
        <v>97</v>
      </c>
      <c r="K613" s="235" t="s">
        <v>97</v>
      </c>
      <c r="L613" s="236">
        <v>10.119999999999999</v>
      </c>
    </row>
    <row r="614" spans="8:12" ht="15.75" x14ac:dyDescent="0.25">
      <c r="H614" s="237"/>
      <c r="I614" s="212" t="s">
        <v>831</v>
      </c>
      <c r="J614" s="210" t="s">
        <v>97</v>
      </c>
      <c r="K614" s="235" t="s">
        <v>97</v>
      </c>
      <c r="L614" s="236">
        <v>53.3</v>
      </c>
    </row>
    <row r="615" spans="8:12" ht="15.75" x14ac:dyDescent="0.25">
      <c r="H615" s="237"/>
      <c r="I615" s="212" t="s">
        <v>832</v>
      </c>
      <c r="J615" s="210" t="s">
        <v>97</v>
      </c>
      <c r="K615" s="235" t="s">
        <v>97</v>
      </c>
      <c r="L615" s="236">
        <v>16.809999999999999</v>
      </c>
    </row>
    <row r="616" spans="8:12" ht="15.75" x14ac:dyDescent="0.25">
      <c r="H616" s="237"/>
      <c r="I616" s="212" t="s">
        <v>833</v>
      </c>
      <c r="J616" s="210" t="s">
        <v>97</v>
      </c>
      <c r="K616" s="235" t="s">
        <v>97</v>
      </c>
      <c r="L616" s="236">
        <v>11.61</v>
      </c>
    </row>
    <row r="617" spans="8:12" ht="15.75" x14ac:dyDescent="0.25">
      <c r="H617" s="237"/>
      <c r="I617" s="212" t="s">
        <v>834</v>
      </c>
      <c r="J617" s="210" t="s">
        <v>97</v>
      </c>
      <c r="K617" s="235" t="s">
        <v>97</v>
      </c>
      <c r="L617" s="236">
        <v>10.4</v>
      </c>
    </row>
    <row r="618" spans="8:12" ht="15.75" x14ac:dyDescent="0.25">
      <c r="H618" s="237"/>
      <c r="I618" s="212" t="s">
        <v>835</v>
      </c>
      <c r="J618" s="210" t="s">
        <v>97</v>
      </c>
      <c r="K618" s="235" t="s">
        <v>97</v>
      </c>
      <c r="L618" s="236">
        <v>18.89</v>
      </c>
    </row>
    <row r="619" spans="8:12" ht="15.75" x14ac:dyDescent="0.25">
      <c r="H619" s="237"/>
      <c r="I619" s="212" t="s">
        <v>836</v>
      </c>
      <c r="J619" s="210" t="s">
        <v>97</v>
      </c>
      <c r="K619" s="235" t="s">
        <v>97</v>
      </c>
      <c r="L619" s="236">
        <v>17.670000000000002</v>
      </c>
    </row>
    <row r="620" spans="8:12" ht="15.75" x14ac:dyDescent="0.25">
      <c r="H620" s="237"/>
      <c r="I620" s="212" t="s">
        <v>837</v>
      </c>
      <c r="J620" s="210" t="s">
        <v>97</v>
      </c>
      <c r="K620" s="235" t="s">
        <v>97</v>
      </c>
      <c r="L620" s="236">
        <v>10.09</v>
      </c>
    </row>
    <row r="621" spans="8:12" ht="15.75" x14ac:dyDescent="0.25">
      <c r="H621" s="237"/>
      <c r="I621" s="212" t="s">
        <v>838</v>
      </c>
      <c r="J621" s="210" t="s">
        <v>97</v>
      </c>
      <c r="K621" s="235" t="s">
        <v>97</v>
      </c>
      <c r="L621" s="236">
        <v>9.75</v>
      </c>
    </row>
    <row r="622" spans="8:12" ht="15.75" x14ac:dyDescent="0.25">
      <c r="H622" s="237"/>
      <c r="I622" s="212" t="s">
        <v>839</v>
      </c>
      <c r="J622" s="210" t="s">
        <v>97</v>
      </c>
      <c r="K622" s="235" t="s">
        <v>97</v>
      </c>
      <c r="L622" s="236">
        <v>18.84</v>
      </c>
    </row>
    <row r="623" spans="8:12" ht="15.75" x14ac:dyDescent="0.25">
      <c r="H623" s="237"/>
      <c r="I623" s="216" t="s">
        <v>841</v>
      </c>
      <c r="J623" s="210" t="s">
        <v>97</v>
      </c>
      <c r="K623" s="235" t="s">
        <v>97</v>
      </c>
      <c r="L623" s="236">
        <v>18.13</v>
      </c>
    </row>
    <row r="624" spans="8:12" ht="15.75" x14ac:dyDescent="0.25">
      <c r="H624" s="237"/>
      <c r="I624" s="212" t="s">
        <v>840</v>
      </c>
      <c r="J624" s="210" t="s">
        <v>97</v>
      </c>
      <c r="K624" s="235" t="s">
        <v>97</v>
      </c>
      <c r="L624" s="236">
        <v>13.2</v>
      </c>
    </row>
    <row r="625" spans="8:12" ht="15.75" x14ac:dyDescent="0.25">
      <c r="H625" s="237"/>
      <c r="I625" s="212" t="s">
        <v>842</v>
      </c>
      <c r="J625" s="210" t="s">
        <v>97</v>
      </c>
      <c r="K625" s="235" t="s">
        <v>97</v>
      </c>
      <c r="L625" s="236">
        <v>25.36</v>
      </c>
    </row>
    <row r="626" spans="8:12" ht="15.75" x14ac:dyDescent="0.25">
      <c r="H626" s="238"/>
      <c r="I626" s="212" t="s">
        <v>843</v>
      </c>
      <c r="J626" s="210" t="s">
        <v>97</v>
      </c>
      <c r="K626" s="235" t="s">
        <v>97</v>
      </c>
      <c r="L626" s="236">
        <v>16.71</v>
      </c>
    </row>
    <row r="627" spans="8:12" ht="15.75" x14ac:dyDescent="0.25">
      <c r="H627" s="234" t="s">
        <v>121</v>
      </c>
      <c r="I627" s="212" t="s">
        <v>817</v>
      </c>
      <c r="J627" s="210" t="s">
        <v>97</v>
      </c>
      <c r="K627" s="235" t="s">
        <v>97</v>
      </c>
      <c r="L627" s="236">
        <v>16.600000000000001</v>
      </c>
    </row>
    <row r="628" spans="8:12" ht="15.75" x14ac:dyDescent="0.25">
      <c r="H628" s="237"/>
      <c r="I628" s="212" t="s">
        <v>818</v>
      </c>
      <c r="J628" s="210" t="s">
        <v>97</v>
      </c>
      <c r="K628" s="235" t="s">
        <v>97</v>
      </c>
      <c r="L628" s="236">
        <v>29.52</v>
      </c>
    </row>
    <row r="629" spans="8:12" ht="15.75" x14ac:dyDescent="0.25">
      <c r="H629" s="237"/>
      <c r="I629" s="212" t="s">
        <v>819</v>
      </c>
      <c r="J629" s="210" t="s">
        <v>97</v>
      </c>
      <c r="K629" s="235" t="s">
        <v>97</v>
      </c>
      <c r="L629" s="236">
        <v>21.16</v>
      </c>
    </row>
    <row r="630" spans="8:12" ht="15.75" x14ac:dyDescent="0.25">
      <c r="H630" s="237"/>
      <c r="I630" s="212" t="s">
        <v>820</v>
      </c>
      <c r="J630" s="210" t="s">
        <v>97</v>
      </c>
      <c r="K630" s="235" t="s">
        <v>97</v>
      </c>
      <c r="L630" s="236">
        <v>50.08</v>
      </c>
    </row>
    <row r="631" spans="8:12" ht="15.75" x14ac:dyDescent="0.25">
      <c r="H631" s="237"/>
      <c r="I631" s="212" t="s">
        <v>821</v>
      </c>
      <c r="J631" s="210" t="s">
        <v>97</v>
      </c>
      <c r="K631" s="235" t="s">
        <v>97</v>
      </c>
      <c r="L631" s="236">
        <v>28.43</v>
      </c>
    </row>
    <row r="632" spans="8:12" ht="15.75" x14ac:dyDescent="0.25">
      <c r="H632" s="237"/>
      <c r="I632" s="212" t="s">
        <v>822</v>
      </c>
      <c r="J632" s="210" t="s">
        <v>97</v>
      </c>
      <c r="K632" s="235" t="s">
        <v>97</v>
      </c>
      <c r="L632" s="236">
        <v>18.98</v>
      </c>
    </row>
    <row r="633" spans="8:12" ht="15.75" x14ac:dyDescent="0.25">
      <c r="H633" s="237"/>
      <c r="I633" s="212" t="s">
        <v>823</v>
      </c>
      <c r="J633" s="210" t="s">
        <v>97</v>
      </c>
      <c r="K633" s="235" t="s">
        <v>97</v>
      </c>
      <c r="L633" s="236">
        <v>16.68</v>
      </c>
    </row>
    <row r="634" spans="8:12" ht="15.75" x14ac:dyDescent="0.25">
      <c r="H634" s="237"/>
      <c r="I634" s="212" t="s">
        <v>824</v>
      </c>
      <c r="J634" s="210" t="s">
        <v>97</v>
      </c>
      <c r="K634" s="235" t="s">
        <v>97</v>
      </c>
      <c r="L634" s="236">
        <v>16.059999999999999</v>
      </c>
    </row>
    <row r="635" spans="8:12" ht="15.75" x14ac:dyDescent="0.25">
      <c r="H635" s="237"/>
      <c r="I635" s="212" t="s">
        <v>825</v>
      </c>
      <c r="J635" s="210" t="s">
        <v>97</v>
      </c>
      <c r="K635" s="235" t="s">
        <v>97</v>
      </c>
      <c r="L635" s="236">
        <v>22.05</v>
      </c>
    </row>
    <row r="636" spans="8:12" ht="15.75" x14ac:dyDescent="0.25">
      <c r="H636" s="237"/>
      <c r="I636" s="212" t="s">
        <v>826</v>
      </c>
      <c r="J636" s="210" t="s">
        <v>97</v>
      </c>
      <c r="K636" s="235" t="s">
        <v>97</v>
      </c>
      <c r="L636" s="236">
        <v>26.71</v>
      </c>
    </row>
    <row r="637" spans="8:12" ht="15.75" x14ac:dyDescent="0.25">
      <c r="H637" s="237"/>
      <c r="I637" s="212" t="s">
        <v>827</v>
      </c>
      <c r="J637" s="210" t="s">
        <v>97</v>
      </c>
      <c r="K637" s="235" t="s">
        <v>97</v>
      </c>
      <c r="L637" s="236">
        <v>41.95</v>
      </c>
    </row>
    <row r="638" spans="8:12" ht="15.75" x14ac:dyDescent="0.25">
      <c r="H638" s="237"/>
      <c r="I638" s="212" t="s">
        <v>828</v>
      </c>
      <c r="J638" s="210" t="s">
        <v>97</v>
      </c>
      <c r="K638" s="235" t="s">
        <v>97</v>
      </c>
      <c r="L638" s="236">
        <v>13.02</v>
      </c>
    </row>
    <row r="639" spans="8:12" ht="15.75" x14ac:dyDescent="0.25">
      <c r="H639" s="237"/>
      <c r="I639" s="212" t="s">
        <v>829</v>
      </c>
      <c r="J639" s="210" t="s">
        <v>97</v>
      </c>
      <c r="K639" s="235" t="s">
        <v>97</v>
      </c>
      <c r="L639" s="236">
        <v>21.18</v>
      </c>
    </row>
    <row r="640" spans="8:12" ht="15.75" x14ac:dyDescent="0.25">
      <c r="H640" s="237"/>
      <c r="I640" s="212" t="s">
        <v>830</v>
      </c>
      <c r="J640" s="210" t="s">
        <v>97</v>
      </c>
      <c r="K640" s="235" t="s">
        <v>97</v>
      </c>
      <c r="L640" s="236">
        <v>21.99</v>
      </c>
    </row>
    <row r="641" spans="8:12" ht="15.75" x14ac:dyDescent="0.25">
      <c r="H641" s="237"/>
      <c r="I641" s="212" t="s">
        <v>831</v>
      </c>
      <c r="J641" s="210" t="s">
        <v>97</v>
      </c>
      <c r="K641" s="235" t="s">
        <v>97</v>
      </c>
      <c r="L641" s="236">
        <v>42.31</v>
      </c>
    </row>
    <row r="642" spans="8:12" ht="15.75" x14ac:dyDescent="0.25">
      <c r="H642" s="237"/>
      <c r="I642" s="212" t="s">
        <v>832</v>
      </c>
      <c r="J642" s="210" t="s">
        <v>97</v>
      </c>
      <c r="K642" s="235" t="s">
        <v>97</v>
      </c>
      <c r="L642" s="236">
        <v>22.12</v>
      </c>
    </row>
    <row r="643" spans="8:12" ht="15.75" x14ac:dyDescent="0.25">
      <c r="H643" s="237"/>
      <c r="I643" s="212" t="s">
        <v>833</v>
      </c>
      <c r="J643" s="210" t="s">
        <v>97</v>
      </c>
      <c r="K643" s="235" t="s">
        <v>97</v>
      </c>
      <c r="L643" s="236">
        <v>18.54</v>
      </c>
    </row>
    <row r="644" spans="8:12" ht="15.75" x14ac:dyDescent="0.25">
      <c r="H644" s="237"/>
      <c r="I644" s="212" t="s">
        <v>834</v>
      </c>
      <c r="J644" s="210" t="s">
        <v>97</v>
      </c>
      <c r="K644" s="235" t="s">
        <v>97</v>
      </c>
      <c r="L644" s="236">
        <v>17.62</v>
      </c>
    </row>
    <row r="645" spans="8:12" ht="15.75" x14ac:dyDescent="0.25">
      <c r="H645" s="237"/>
      <c r="I645" s="212" t="s">
        <v>835</v>
      </c>
      <c r="J645" s="210" t="s">
        <v>97</v>
      </c>
      <c r="K645" s="235" t="s">
        <v>97</v>
      </c>
      <c r="L645" s="236">
        <v>21.19</v>
      </c>
    </row>
    <row r="646" spans="8:12" ht="15.75" x14ac:dyDescent="0.25">
      <c r="H646" s="237"/>
      <c r="I646" s="212" t="s">
        <v>836</v>
      </c>
      <c r="J646" s="210" t="s">
        <v>97</v>
      </c>
      <c r="K646" s="235" t="s">
        <v>97</v>
      </c>
      <c r="L646" s="236">
        <v>23.48</v>
      </c>
    </row>
    <row r="647" spans="8:12" ht="15.75" x14ac:dyDescent="0.25">
      <c r="H647" s="237"/>
      <c r="I647" s="212" t="s">
        <v>837</v>
      </c>
      <c r="J647" s="210" t="s">
        <v>97</v>
      </c>
      <c r="K647" s="235" t="s">
        <v>97</v>
      </c>
      <c r="L647" s="236">
        <v>13.9</v>
      </c>
    </row>
    <row r="648" spans="8:12" ht="15.75" x14ac:dyDescent="0.25">
      <c r="H648" s="237"/>
      <c r="I648" s="212" t="s">
        <v>838</v>
      </c>
      <c r="J648" s="210" t="s">
        <v>97</v>
      </c>
      <c r="K648" s="235" t="s">
        <v>97</v>
      </c>
      <c r="L648" s="236">
        <v>18.059999999999999</v>
      </c>
    </row>
    <row r="649" spans="8:12" ht="15.75" x14ac:dyDescent="0.25">
      <c r="H649" s="237"/>
      <c r="I649" s="212" t="s">
        <v>839</v>
      </c>
      <c r="J649" s="210" t="s">
        <v>97</v>
      </c>
      <c r="K649" s="235" t="s">
        <v>97</v>
      </c>
      <c r="L649" s="236">
        <v>29.38</v>
      </c>
    </row>
    <row r="650" spans="8:12" ht="15.75" x14ac:dyDescent="0.25">
      <c r="H650" s="237"/>
      <c r="I650" s="216" t="s">
        <v>841</v>
      </c>
      <c r="J650" s="210" t="s">
        <v>97</v>
      </c>
      <c r="K650" s="235" t="s">
        <v>97</v>
      </c>
      <c r="L650" s="236">
        <v>42.73</v>
      </c>
    </row>
    <row r="651" spans="8:12" ht="15.75" x14ac:dyDescent="0.25">
      <c r="H651" s="237"/>
      <c r="I651" s="212" t="s">
        <v>840</v>
      </c>
      <c r="J651" s="210" t="s">
        <v>97</v>
      </c>
      <c r="K651" s="235" t="s">
        <v>97</v>
      </c>
      <c r="L651" s="236">
        <v>19.47</v>
      </c>
    </row>
    <row r="652" spans="8:12" ht="15.75" x14ac:dyDescent="0.25">
      <c r="H652" s="237"/>
      <c r="I652" s="212" t="s">
        <v>842</v>
      </c>
      <c r="J652" s="210" t="s">
        <v>97</v>
      </c>
      <c r="K652" s="235" t="s">
        <v>97</v>
      </c>
      <c r="L652" s="236">
        <v>42.87</v>
      </c>
    </row>
    <row r="653" spans="8:12" ht="15.75" x14ac:dyDescent="0.25">
      <c r="H653" s="238"/>
      <c r="I653" s="212" t="s">
        <v>843</v>
      </c>
      <c r="J653" s="210" t="s">
        <v>97</v>
      </c>
      <c r="K653" s="235" t="s">
        <v>97</v>
      </c>
      <c r="L653" s="236">
        <v>15.15</v>
      </c>
    </row>
    <row r="654" spans="8:12" ht="15.75" x14ac:dyDescent="0.25">
      <c r="H654" s="234" t="s">
        <v>122</v>
      </c>
      <c r="I654" s="212" t="s">
        <v>817</v>
      </c>
      <c r="J654" s="210" t="s">
        <v>97</v>
      </c>
      <c r="K654" s="235" t="s">
        <v>97</v>
      </c>
      <c r="L654" s="236">
        <v>11.38</v>
      </c>
    </row>
    <row r="655" spans="8:12" ht="15.75" x14ac:dyDescent="0.25">
      <c r="H655" s="237"/>
      <c r="I655" s="212" t="s">
        <v>818</v>
      </c>
      <c r="J655" s="210" t="s">
        <v>97</v>
      </c>
      <c r="K655" s="235" t="s">
        <v>97</v>
      </c>
      <c r="L655" s="236">
        <v>27.32</v>
      </c>
    </row>
    <row r="656" spans="8:12" ht="15.75" x14ac:dyDescent="0.25">
      <c r="H656" s="237"/>
      <c r="I656" s="212" t="s">
        <v>819</v>
      </c>
      <c r="J656" s="210" t="s">
        <v>97</v>
      </c>
      <c r="K656" s="235" t="s">
        <v>97</v>
      </c>
      <c r="L656" s="236">
        <v>20.64</v>
      </c>
    </row>
    <row r="657" spans="8:12" ht="15.75" x14ac:dyDescent="0.25">
      <c r="H657" s="237"/>
      <c r="I657" s="212" t="s">
        <v>820</v>
      </c>
      <c r="J657" s="210" t="s">
        <v>97</v>
      </c>
      <c r="K657" s="235" t="s">
        <v>97</v>
      </c>
      <c r="L657" s="236">
        <v>18.73</v>
      </c>
    </row>
    <row r="658" spans="8:12" ht="15.75" x14ac:dyDescent="0.25">
      <c r="H658" s="237"/>
      <c r="I658" s="212" t="s">
        <v>821</v>
      </c>
      <c r="J658" s="210" t="s">
        <v>97</v>
      </c>
      <c r="K658" s="235" t="s">
        <v>97</v>
      </c>
      <c r="L658" s="236">
        <v>27.54</v>
      </c>
    </row>
    <row r="659" spans="8:12" ht="15.75" x14ac:dyDescent="0.25">
      <c r="H659" s="237"/>
      <c r="I659" s="212" t="s">
        <v>822</v>
      </c>
      <c r="J659" s="210" t="s">
        <v>97</v>
      </c>
      <c r="K659" s="235" t="s">
        <v>97</v>
      </c>
      <c r="L659" s="236">
        <v>17.47</v>
      </c>
    </row>
    <row r="660" spans="8:12" ht="15.75" x14ac:dyDescent="0.25">
      <c r="H660" s="237"/>
      <c r="I660" s="212" t="s">
        <v>823</v>
      </c>
      <c r="J660" s="210" t="s">
        <v>97</v>
      </c>
      <c r="K660" s="235" t="s">
        <v>97</v>
      </c>
      <c r="L660" s="236">
        <v>11.05</v>
      </c>
    </row>
    <row r="661" spans="8:12" ht="15.75" x14ac:dyDescent="0.25">
      <c r="H661" s="237"/>
      <c r="I661" s="212" t="s">
        <v>824</v>
      </c>
      <c r="J661" s="210" t="s">
        <v>97</v>
      </c>
      <c r="K661" s="235" t="s">
        <v>97</v>
      </c>
      <c r="L661" s="236">
        <v>14.13</v>
      </c>
    </row>
    <row r="662" spans="8:12" ht="15.75" x14ac:dyDescent="0.25">
      <c r="H662" s="237"/>
      <c r="I662" s="212" t="s">
        <v>825</v>
      </c>
      <c r="J662" s="210" t="s">
        <v>97</v>
      </c>
      <c r="K662" s="235" t="s">
        <v>97</v>
      </c>
      <c r="L662" s="236">
        <v>11.38</v>
      </c>
    </row>
    <row r="663" spans="8:12" ht="15.75" x14ac:dyDescent="0.25">
      <c r="H663" s="237"/>
      <c r="I663" s="212" t="s">
        <v>826</v>
      </c>
      <c r="J663" s="210" t="s">
        <v>97</v>
      </c>
      <c r="K663" s="235" t="s">
        <v>97</v>
      </c>
      <c r="L663" s="236">
        <v>26.78</v>
      </c>
    </row>
    <row r="664" spans="8:12" ht="15.75" x14ac:dyDescent="0.25">
      <c r="H664" s="237"/>
      <c r="I664" s="212" t="s">
        <v>827</v>
      </c>
      <c r="J664" s="210" t="s">
        <v>97</v>
      </c>
      <c r="K664" s="235" t="s">
        <v>97</v>
      </c>
      <c r="L664" s="236">
        <v>20.54</v>
      </c>
    </row>
    <row r="665" spans="8:12" ht="15.75" x14ac:dyDescent="0.25">
      <c r="H665" s="237"/>
      <c r="I665" s="212" t="s">
        <v>828</v>
      </c>
      <c r="J665" s="210" t="s">
        <v>97</v>
      </c>
      <c r="K665" s="235" t="s">
        <v>97</v>
      </c>
      <c r="L665" s="236">
        <v>10.74</v>
      </c>
    </row>
    <row r="666" spans="8:12" ht="15.75" x14ac:dyDescent="0.25">
      <c r="H666" s="237"/>
      <c r="I666" s="212" t="s">
        <v>829</v>
      </c>
      <c r="J666" s="210" t="s">
        <v>97</v>
      </c>
      <c r="K666" s="235" t="s">
        <v>97</v>
      </c>
      <c r="L666" s="236">
        <v>20.86</v>
      </c>
    </row>
    <row r="667" spans="8:12" ht="15.75" x14ac:dyDescent="0.25">
      <c r="H667" s="237"/>
      <c r="I667" s="212" t="s">
        <v>830</v>
      </c>
      <c r="J667" s="210" t="s">
        <v>97</v>
      </c>
      <c r="K667" s="235" t="s">
        <v>97</v>
      </c>
      <c r="L667" s="236">
        <v>15.25</v>
      </c>
    </row>
    <row r="668" spans="8:12" ht="15.75" x14ac:dyDescent="0.25">
      <c r="H668" s="237"/>
      <c r="I668" s="212" t="s">
        <v>831</v>
      </c>
      <c r="J668" s="210" t="s">
        <v>97</v>
      </c>
      <c r="K668" s="235" t="s">
        <v>97</v>
      </c>
      <c r="L668" s="236">
        <v>30.85</v>
      </c>
    </row>
    <row r="669" spans="8:12" ht="15.75" x14ac:dyDescent="0.25">
      <c r="H669" s="237"/>
      <c r="I669" s="212" t="s">
        <v>832</v>
      </c>
      <c r="J669" s="210" t="s">
        <v>97</v>
      </c>
      <c r="K669" s="235" t="s">
        <v>97</v>
      </c>
      <c r="L669" s="236">
        <v>19.16</v>
      </c>
    </row>
    <row r="670" spans="8:12" ht="15.75" x14ac:dyDescent="0.25">
      <c r="H670" s="237"/>
      <c r="I670" s="212" t="s">
        <v>833</v>
      </c>
      <c r="J670" s="210" t="s">
        <v>97</v>
      </c>
      <c r="K670" s="235" t="s">
        <v>97</v>
      </c>
      <c r="L670" s="236">
        <v>15.01</v>
      </c>
    </row>
    <row r="671" spans="8:12" ht="15.75" x14ac:dyDescent="0.25">
      <c r="H671" s="237"/>
      <c r="I671" s="212" t="s">
        <v>834</v>
      </c>
      <c r="J671" s="210" t="s">
        <v>97</v>
      </c>
      <c r="K671" s="235" t="s">
        <v>97</v>
      </c>
      <c r="L671" s="236">
        <v>12.8</v>
      </c>
    </row>
    <row r="672" spans="8:12" ht="15.75" x14ac:dyDescent="0.25">
      <c r="H672" s="237"/>
      <c r="I672" s="212" t="s">
        <v>835</v>
      </c>
      <c r="J672" s="210" t="s">
        <v>97</v>
      </c>
      <c r="K672" s="235" t="s">
        <v>97</v>
      </c>
      <c r="L672" s="236">
        <v>21.32</v>
      </c>
    </row>
    <row r="673" spans="8:12" ht="15.75" x14ac:dyDescent="0.25">
      <c r="H673" s="237"/>
      <c r="I673" s="212" t="s">
        <v>836</v>
      </c>
      <c r="J673" s="210" t="s">
        <v>97</v>
      </c>
      <c r="K673" s="235" t="s">
        <v>97</v>
      </c>
      <c r="L673" s="236">
        <v>21.36</v>
      </c>
    </row>
    <row r="674" spans="8:12" ht="15.75" x14ac:dyDescent="0.25">
      <c r="H674" s="237"/>
      <c r="I674" s="212" t="s">
        <v>837</v>
      </c>
      <c r="J674" s="210" t="s">
        <v>97</v>
      </c>
      <c r="K674" s="235" t="s">
        <v>97</v>
      </c>
      <c r="L674" s="236">
        <v>10.28</v>
      </c>
    </row>
    <row r="675" spans="8:12" ht="15.75" x14ac:dyDescent="0.25">
      <c r="H675" s="237"/>
      <c r="I675" s="212" t="s">
        <v>838</v>
      </c>
      <c r="J675" s="210" t="s">
        <v>97</v>
      </c>
      <c r="K675" s="235" t="s">
        <v>97</v>
      </c>
      <c r="L675" s="236">
        <v>14.88</v>
      </c>
    </row>
    <row r="676" spans="8:12" ht="15.75" x14ac:dyDescent="0.25">
      <c r="H676" s="237"/>
      <c r="I676" s="212" t="s">
        <v>839</v>
      </c>
      <c r="J676" s="210" t="s">
        <v>97</v>
      </c>
      <c r="K676" s="235" t="s">
        <v>97</v>
      </c>
      <c r="L676" s="236">
        <v>18.25</v>
      </c>
    </row>
    <row r="677" spans="8:12" ht="15.75" x14ac:dyDescent="0.25">
      <c r="H677" s="237"/>
      <c r="I677" s="216" t="s">
        <v>841</v>
      </c>
      <c r="J677" s="210" t="s">
        <v>97</v>
      </c>
      <c r="K677" s="235" t="s">
        <v>97</v>
      </c>
      <c r="L677" s="236">
        <v>18.89</v>
      </c>
    </row>
    <row r="678" spans="8:12" ht="15.75" x14ac:dyDescent="0.25">
      <c r="H678" s="237"/>
      <c r="I678" s="212" t="s">
        <v>840</v>
      </c>
      <c r="J678" s="210" t="s">
        <v>97</v>
      </c>
      <c r="K678" s="235" t="s">
        <v>97</v>
      </c>
      <c r="L678" s="236">
        <v>13.04</v>
      </c>
    </row>
    <row r="679" spans="8:12" ht="15.75" x14ac:dyDescent="0.25">
      <c r="H679" s="237"/>
      <c r="I679" s="212" t="s">
        <v>842</v>
      </c>
      <c r="J679" s="210" t="s">
        <v>97</v>
      </c>
      <c r="K679" s="235" t="s">
        <v>97</v>
      </c>
      <c r="L679" s="236">
        <v>32.11</v>
      </c>
    </row>
    <row r="680" spans="8:12" ht="15.75" x14ac:dyDescent="0.25">
      <c r="H680" s="238"/>
      <c r="I680" s="212" t="s">
        <v>843</v>
      </c>
      <c r="J680" s="210" t="s">
        <v>97</v>
      </c>
      <c r="K680" s="235" t="s">
        <v>97</v>
      </c>
      <c r="L680" s="236">
        <v>11.29</v>
      </c>
    </row>
    <row r="681" spans="8:12" ht="15.75" x14ac:dyDescent="0.25">
      <c r="H681" s="234" t="s">
        <v>123</v>
      </c>
      <c r="I681" s="212" t="s">
        <v>817</v>
      </c>
      <c r="J681" s="210" t="s">
        <v>97</v>
      </c>
      <c r="K681" s="235" t="s">
        <v>97</v>
      </c>
      <c r="L681" s="236">
        <v>18.75</v>
      </c>
    </row>
    <row r="682" spans="8:12" ht="15.75" x14ac:dyDescent="0.25">
      <c r="H682" s="237"/>
      <c r="I682" s="212" t="s">
        <v>818</v>
      </c>
      <c r="J682" s="210" t="s">
        <v>97</v>
      </c>
      <c r="K682" s="235" t="s">
        <v>97</v>
      </c>
      <c r="L682" s="236">
        <v>25.12</v>
      </c>
    </row>
    <row r="683" spans="8:12" ht="15.75" x14ac:dyDescent="0.25">
      <c r="H683" s="237"/>
      <c r="I683" s="212" t="s">
        <v>819</v>
      </c>
      <c r="J683" s="210" t="s">
        <v>97</v>
      </c>
      <c r="K683" s="235" t="s">
        <v>97</v>
      </c>
      <c r="L683" s="236">
        <v>21.06</v>
      </c>
    </row>
    <row r="684" spans="8:12" ht="15.75" x14ac:dyDescent="0.25">
      <c r="H684" s="237"/>
      <c r="I684" s="212" t="s">
        <v>820</v>
      </c>
      <c r="J684" s="210" t="s">
        <v>97</v>
      </c>
      <c r="K684" s="235" t="s">
        <v>97</v>
      </c>
      <c r="L684" s="236">
        <v>11.53</v>
      </c>
    </row>
    <row r="685" spans="8:12" ht="15.75" x14ac:dyDescent="0.25">
      <c r="H685" s="237"/>
      <c r="I685" s="212" t="s">
        <v>821</v>
      </c>
      <c r="J685" s="210" t="s">
        <v>97</v>
      </c>
      <c r="K685" s="235" t="s">
        <v>97</v>
      </c>
      <c r="L685" s="236">
        <v>22.72</v>
      </c>
    </row>
    <row r="686" spans="8:12" ht="15.75" x14ac:dyDescent="0.25">
      <c r="H686" s="237"/>
      <c r="I686" s="212" t="s">
        <v>822</v>
      </c>
      <c r="J686" s="210" t="s">
        <v>97</v>
      </c>
      <c r="K686" s="235" t="s">
        <v>97</v>
      </c>
      <c r="L686" s="236">
        <v>16.21</v>
      </c>
    </row>
    <row r="687" spans="8:12" ht="15.75" x14ac:dyDescent="0.25">
      <c r="H687" s="237"/>
      <c r="I687" s="212" t="s">
        <v>823</v>
      </c>
      <c r="J687" s="210" t="s">
        <v>97</v>
      </c>
      <c r="K687" s="235" t="s">
        <v>97</v>
      </c>
      <c r="L687" s="236">
        <v>11.75</v>
      </c>
    </row>
    <row r="688" spans="8:12" ht="15.75" x14ac:dyDescent="0.25">
      <c r="H688" s="237"/>
      <c r="I688" s="212" t="s">
        <v>824</v>
      </c>
      <c r="J688" s="210" t="s">
        <v>97</v>
      </c>
      <c r="K688" s="235" t="s">
        <v>97</v>
      </c>
      <c r="L688" s="236">
        <v>12.02</v>
      </c>
    </row>
    <row r="689" spans="8:12" ht="15.75" x14ac:dyDescent="0.25">
      <c r="H689" s="237"/>
      <c r="I689" s="212" t="s">
        <v>825</v>
      </c>
      <c r="J689" s="210" t="s">
        <v>97</v>
      </c>
      <c r="K689" s="235" t="s">
        <v>97</v>
      </c>
      <c r="L689" s="236">
        <v>14.57</v>
      </c>
    </row>
    <row r="690" spans="8:12" ht="15.75" x14ac:dyDescent="0.25">
      <c r="H690" s="237"/>
      <c r="I690" s="212" t="s">
        <v>826</v>
      </c>
      <c r="J690" s="210" t="s">
        <v>97</v>
      </c>
      <c r="K690" s="235" t="s">
        <v>97</v>
      </c>
      <c r="L690" s="236">
        <v>26.24</v>
      </c>
    </row>
    <row r="691" spans="8:12" ht="15.75" x14ac:dyDescent="0.25">
      <c r="H691" s="237"/>
      <c r="I691" s="212" t="s">
        <v>827</v>
      </c>
      <c r="J691" s="210" t="s">
        <v>97</v>
      </c>
      <c r="K691" s="235" t="s">
        <v>97</v>
      </c>
      <c r="L691" s="236">
        <v>32.729999999999997</v>
      </c>
    </row>
    <row r="692" spans="8:12" ht="15.75" x14ac:dyDescent="0.25">
      <c r="H692" s="237"/>
      <c r="I692" s="212" t="s">
        <v>828</v>
      </c>
      <c r="J692" s="210" t="s">
        <v>97</v>
      </c>
      <c r="K692" s="235" t="s">
        <v>97</v>
      </c>
      <c r="L692" s="236">
        <v>12.68</v>
      </c>
    </row>
    <row r="693" spans="8:12" ht="15.75" x14ac:dyDescent="0.25">
      <c r="H693" s="237"/>
      <c r="I693" s="212" t="s">
        <v>829</v>
      </c>
      <c r="J693" s="210" t="s">
        <v>97</v>
      </c>
      <c r="K693" s="235" t="s">
        <v>97</v>
      </c>
      <c r="L693" s="236">
        <v>16.579999999999998</v>
      </c>
    </row>
    <row r="694" spans="8:12" ht="15.75" x14ac:dyDescent="0.25">
      <c r="H694" s="237"/>
      <c r="I694" s="212" t="s">
        <v>830</v>
      </c>
      <c r="J694" s="210" t="s">
        <v>97</v>
      </c>
      <c r="K694" s="235" t="s">
        <v>97</v>
      </c>
      <c r="L694" s="236">
        <v>14.98</v>
      </c>
    </row>
    <row r="695" spans="8:12" ht="15.75" x14ac:dyDescent="0.25">
      <c r="H695" s="237"/>
      <c r="I695" s="212" t="s">
        <v>831</v>
      </c>
      <c r="J695" s="210" t="s">
        <v>97</v>
      </c>
      <c r="K695" s="235" t="s">
        <v>97</v>
      </c>
      <c r="L695" s="236">
        <v>53.32</v>
      </c>
    </row>
    <row r="696" spans="8:12" ht="15.75" x14ac:dyDescent="0.25">
      <c r="H696" s="237"/>
      <c r="I696" s="212" t="s">
        <v>832</v>
      </c>
      <c r="J696" s="210" t="s">
        <v>97</v>
      </c>
      <c r="K696" s="235" t="s">
        <v>97</v>
      </c>
      <c r="L696" s="236">
        <v>22.13</v>
      </c>
    </row>
    <row r="697" spans="8:12" ht="15.75" x14ac:dyDescent="0.25">
      <c r="H697" s="237"/>
      <c r="I697" s="212" t="s">
        <v>833</v>
      </c>
      <c r="J697" s="210" t="s">
        <v>97</v>
      </c>
      <c r="K697" s="235" t="s">
        <v>97</v>
      </c>
      <c r="L697" s="236">
        <v>17.13</v>
      </c>
    </row>
    <row r="698" spans="8:12" ht="15.75" x14ac:dyDescent="0.25">
      <c r="H698" s="237"/>
      <c r="I698" s="212" t="s">
        <v>834</v>
      </c>
      <c r="J698" s="210" t="s">
        <v>97</v>
      </c>
      <c r="K698" s="235" t="s">
        <v>97</v>
      </c>
      <c r="L698" s="236">
        <v>17.420000000000002</v>
      </c>
    </row>
    <row r="699" spans="8:12" ht="15.75" x14ac:dyDescent="0.25">
      <c r="H699" s="237"/>
      <c r="I699" s="212" t="s">
        <v>835</v>
      </c>
      <c r="J699" s="210" t="s">
        <v>97</v>
      </c>
      <c r="K699" s="235" t="s">
        <v>97</v>
      </c>
      <c r="L699" s="236">
        <v>23</v>
      </c>
    </row>
    <row r="700" spans="8:12" ht="15.75" x14ac:dyDescent="0.25">
      <c r="H700" s="237"/>
      <c r="I700" s="212" t="s">
        <v>836</v>
      </c>
      <c r="J700" s="210" t="s">
        <v>97</v>
      </c>
      <c r="K700" s="235" t="s">
        <v>97</v>
      </c>
      <c r="L700" s="236">
        <v>23.74</v>
      </c>
    </row>
    <row r="701" spans="8:12" ht="15.75" x14ac:dyDescent="0.25">
      <c r="H701" s="237"/>
      <c r="I701" s="212" t="s">
        <v>837</v>
      </c>
      <c r="J701" s="210" t="s">
        <v>97</v>
      </c>
      <c r="K701" s="235" t="s">
        <v>97</v>
      </c>
      <c r="L701" s="236">
        <v>12.92</v>
      </c>
    </row>
    <row r="702" spans="8:12" ht="15.75" x14ac:dyDescent="0.25">
      <c r="H702" s="237"/>
      <c r="I702" s="212" t="s">
        <v>838</v>
      </c>
      <c r="J702" s="210" t="s">
        <v>97</v>
      </c>
      <c r="K702" s="235" t="s">
        <v>97</v>
      </c>
      <c r="L702" s="236">
        <v>9.14</v>
      </c>
    </row>
    <row r="703" spans="8:12" ht="15.75" x14ac:dyDescent="0.25">
      <c r="H703" s="237"/>
      <c r="I703" s="212" t="s">
        <v>839</v>
      </c>
      <c r="J703" s="210" t="s">
        <v>97</v>
      </c>
      <c r="K703" s="235" t="s">
        <v>97</v>
      </c>
      <c r="L703" s="236">
        <v>17.5</v>
      </c>
    </row>
    <row r="704" spans="8:12" ht="15.75" x14ac:dyDescent="0.25">
      <c r="H704" s="237"/>
      <c r="I704" s="216" t="s">
        <v>841</v>
      </c>
      <c r="J704" s="210" t="s">
        <v>97</v>
      </c>
      <c r="K704" s="235" t="s">
        <v>97</v>
      </c>
      <c r="L704" s="236">
        <v>29.15</v>
      </c>
    </row>
    <row r="705" spans="8:12" ht="15.75" x14ac:dyDescent="0.25">
      <c r="H705" s="237"/>
      <c r="I705" s="212" t="s">
        <v>840</v>
      </c>
      <c r="J705" s="210" t="s">
        <v>97</v>
      </c>
      <c r="K705" s="235" t="s">
        <v>97</v>
      </c>
      <c r="L705" s="236">
        <v>15.4</v>
      </c>
    </row>
    <row r="706" spans="8:12" ht="15.75" x14ac:dyDescent="0.25">
      <c r="H706" s="237"/>
      <c r="I706" s="212" t="s">
        <v>842</v>
      </c>
      <c r="J706" s="210" t="s">
        <v>97</v>
      </c>
      <c r="K706" s="235" t="s">
        <v>97</v>
      </c>
      <c r="L706" s="236">
        <v>33.76</v>
      </c>
    </row>
    <row r="707" spans="8:12" ht="15.75" x14ac:dyDescent="0.25">
      <c r="H707" s="238"/>
      <c r="I707" s="212" t="s">
        <v>843</v>
      </c>
      <c r="J707" s="210" t="s">
        <v>97</v>
      </c>
      <c r="K707" s="235" t="s">
        <v>97</v>
      </c>
      <c r="L707" s="236">
        <v>12.19</v>
      </c>
    </row>
    <row r="708" spans="8:12" ht="15.75" x14ac:dyDescent="0.25">
      <c r="H708" s="234" t="s">
        <v>124</v>
      </c>
      <c r="I708" s="212" t="s">
        <v>817</v>
      </c>
      <c r="J708" s="210" t="s">
        <v>97</v>
      </c>
      <c r="K708" s="235" t="s">
        <v>97</v>
      </c>
      <c r="L708" s="236">
        <v>17.68</v>
      </c>
    </row>
    <row r="709" spans="8:12" ht="15.75" x14ac:dyDescent="0.25">
      <c r="H709" s="237"/>
      <c r="I709" s="212" t="s">
        <v>818</v>
      </c>
      <c r="J709" s="210" t="s">
        <v>97</v>
      </c>
      <c r="K709" s="235" t="s">
        <v>97</v>
      </c>
      <c r="L709" s="236">
        <v>24.89</v>
      </c>
    </row>
    <row r="710" spans="8:12" ht="15.75" x14ac:dyDescent="0.25">
      <c r="H710" s="237"/>
      <c r="I710" s="212" t="s">
        <v>819</v>
      </c>
      <c r="J710" s="210" t="s">
        <v>97</v>
      </c>
      <c r="K710" s="235" t="s">
        <v>97</v>
      </c>
      <c r="L710" s="236">
        <v>24.07</v>
      </c>
    </row>
    <row r="711" spans="8:12" ht="15.75" x14ac:dyDescent="0.25">
      <c r="H711" s="237"/>
      <c r="I711" s="212" t="s">
        <v>820</v>
      </c>
      <c r="J711" s="210" t="s">
        <v>97</v>
      </c>
      <c r="K711" s="235" t="s">
        <v>97</v>
      </c>
      <c r="L711" s="236">
        <v>18.93</v>
      </c>
    </row>
    <row r="712" spans="8:12" ht="15.75" x14ac:dyDescent="0.25">
      <c r="H712" s="237"/>
      <c r="I712" s="212" t="s">
        <v>821</v>
      </c>
      <c r="J712" s="210" t="s">
        <v>97</v>
      </c>
      <c r="K712" s="235" t="s">
        <v>97</v>
      </c>
      <c r="L712" s="236">
        <v>26.77</v>
      </c>
    </row>
    <row r="713" spans="8:12" ht="15.75" x14ac:dyDescent="0.25">
      <c r="H713" s="237"/>
      <c r="I713" s="212" t="s">
        <v>822</v>
      </c>
      <c r="J713" s="210" t="s">
        <v>97</v>
      </c>
      <c r="K713" s="235" t="s">
        <v>97</v>
      </c>
      <c r="L713" s="236">
        <v>15.81</v>
      </c>
    </row>
    <row r="714" spans="8:12" ht="15.75" x14ac:dyDescent="0.25">
      <c r="H714" s="237"/>
      <c r="I714" s="212" t="s">
        <v>823</v>
      </c>
      <c r="J714" s="210" t="s">
        <v>97</v>
      </c>
      <c r="K714" s="235" t="s">
        <v>97</v>
      </c>
      <c r="L714" s="236">
        <v>12.46</v>
      </c>
    </row>
    <row r="715" spans="8:12" ht="15.75" x14ac:dyDescent="0.25">
      <c r="H715" s="237"/>
      <c r="I715" s="212" t="s">
        <v>824</v>
      </c>
      <c r="J715" s="210" t="s">
        <v>97</v>
      </c>
      <c r="K715" s="235" t="s">
        <v>97</v>
      </c>
      <c r="L715" s="236">
        <v>14.72</v>
      </c>
    </row>
    <row r="716" spans="8:12" ht="15.75" x14ac:dyDescent="0.25">
      <c r="H716" s="237"/>
      <c r="I716" s="212" t="s">
        <v>825</v>
      </c>
      <c r="J716" s="210" t="s">
        <v>97</v>
      </c>
      <c r="K716" s="235" t="s">
        <v>97</v>
      </c>
      <c r="L716" s="236">
        <v>11.71</v>
      </c>
    </row>
    <row r="717" spans="8:12" ht="15.75" x14ac:dyDescent="0.25">
      <c r="H717" s="237"/>
      <c r="I717" s="212" t="s">
        <v>826</v>
      </c>
      <c r="J717" s="210" t="s">
        <v>97</v>
      </c>
      <c r="K717" s="235" t="s">
        <v>97</v>
      </c>
      <c r="L717" s="236">
        <v>22.86</v>
      </c>
    </row>
    <row r="718" spans="8:12" ht="15.75" x14ac:dyDescent="0.25">
      <c r="H718" s="237"/>
      <c r="I718" s="212" t="s">
        <v>827</v>
      </c>
      <c r="J718" s="210" t="s">
        <v>97</v>
      </c>
      <c r="K718" s="235" t="s">
        <v>97</v>
      </c>
      <c r="L718" s="236">
        <v>27.87</v>
      </c>
    </row>
    <row r="719" spans="8:12" ht="15.75" x14ac:dyDescent="0.25">
      <c r="H719" s="237"/>
      <c r="I719" s="212" t="s">
        <v>828</v>
      </c>
      <c r="J719" s="210" t="s">
        <v>97</v>
      </c>
      <c r="K719" s="235" t="s">
        <v>97</v>
      </c>
      <c r="L719" s="236">
        <v>12.79</v>
      </c>
    </row>
    <row r="720" spans="8:12" ht="15.75" x14ac:dyDescent="0.25">
      <c r="H720" s="237"/>
      <c r="I720" s="212" t="s">
        <v>829</v>
      </c>
      <c r="J720" s="210" t="s">
        <v>97</v>
      </c>
      <c r="K720" s="235" t="s">
        <v>97</v>
      </c>
      <c r="L720" s="236">
        <v>15.88</v>
      </c>
    </row>
    <row r="721" spans="8:12" ht="15.75" x14ac:dyDescent="0.25">
      <c r="H721" s="237"/>
      <c r="I721" s="212" t="s">
        <v>830</v>
      </c>
      <c r="J721" s="210" t="s">
        <v>97</v>
      </c>
      <c r="K721" s="235" t="s">
        <v>97</v>
      </c>
      <c r="L721" s="236">
        <v>13.31</v>
      </c>
    </row>
    <row r="722" spans="8:12" ht="15.75" x14ac:dyDescent="0.25">
      <c r="H722" s="237"/>
      <c r="I722" s="212" t="s">
        <v>831</v>
      </c>
      <c r="J722" s="210" t="s">
        <v>97</v>
      </c>
      <c r="K722" s="235" t="s">
        <v>97</v>
      </c>
      <c r="L722" s="236">
        <v>51.38</v>
      </c>
    </row>
    <row r="723" spans="8:12" ht="15.75" x14ac:dyDescent="0.25">
      <c r="H723" s="237"/>
      <c r="I723" s="212" t="s">
        <v>832</v>
      </c>
      <c r="J723" s="210" t="s">
        <v>97</v>
      </c>
      <c r="K723" s="235" t="s">
        <v>97</v>
      </c>
      <c r="L723" s="236">
        <v>20.78</v>
      </c>
    </row>
    <row r="724" spans="8:12" ht="15.75" x14ac:dyDescent="0.25">
      <c r="H724" s="237"/>
      <c r="I724" s="212" t="s">
        <v>833</v>
      </c>
      <c r="J724" s="210" t="s">
        <v>97</v>
      </c>
      <c r="K724" s="235" t="s">
        <v>97</v>
      </c>
      <c r="L724" s="236">
        <v>17.239999999999998</v>
      </c>
    </row>
    <row r="725" spans="8:12" ht="15.75" x14ac:dyDescent="0.25">
      <c r="H725" s="237"/>
      <c r="I725" s="212" t="s">
        <v>834</v>
      </c>
      <c r="J725" s="210" t="s">
        <v>97</v>
      </c>
      <c r="K725" s="235" t="s">
        <v>97</v>
      </c>
      <c r="L725" s="236">
        <v>13.88</v>
      </c>
    </row>
    <row r="726" spans="8:12" ht="15.75" x14ac:dyDescent="0.25">
      <c r="H726" s="237"/>
      <c r="I726" s="212" t="s">
        <v>835</v>
      </c>
      <c r="J726" s="210" t="s">
        <v>97</v>
      </c>
      <c r="K726" s="235" t="s">
        <v>97</v>
      </c>
      <c r="L726" s="236">
        <v>21.03</v>
      </c>
    </row>
    <row r="727" spans="8:12" ht="15.75" x14ac:dyDescent="0.25">
      <c r="H727" s="237"/>
      <c r="I727" s="212" t="s">
        <v>836</v>
      </c>
      <c r="J727" s="210" t="s">
        <v>97</v>
      </c>
      <c r="K727" s="235" t="s">
        <v>97</v>
      </c>
      <c r="L727" s="236">
        <v>25.39</v>
      </c>
    </row>
    <row r="728" spans="8:12" ht="15.75" x14ac:dyDescent="0.25">
      <c r="H728" s="237"/>
      <c r="I728" s="212" t="s">
        <v>837</v>
      </c>
      <c r="J728" s="210" t="s">
        <v>97</v>
      </c>
      <c r="K728" s="235" t="s">
        <v>97</v>
      </c>
      <c r="L728" s="236">
        <v>11.4</v>
      </c>
    </row>
    <row r="729" spans="8:12" ht="15.75" x14ac:dyDescent="0.25">
      <c r="H729" s="237"/>
      <c r="I729" s="212" t="s">
        <v>838</v>
      </c>
      <c r="J729" s="210" t="s">
        <v>97</v>
      </c>
      <c r="K729" s="235" t="s">
        <v>97</v>
      </c>
      <c r="L729" s="236">
        <v>17.149999999999999</v>
      </c>
    </row>
    <row r="730" spans="8:12" ht="15.75" x14ac:dyDescent="0.25">
      <c r="H730" s="237"/>
      <c r="I730" s="212" t="s">
        <v>839</v>
      </c>
      <c r="J730" s="210" t="s">
        <v>97</v>
      </c>
      <c r="K730" s="235" t="s">
        <v>97</v>
      </c>
      <c r="L730" s="236">
        <v>18.309999999999999</v>
      </c>
    </row>
    <row r="731" spans="8:12" ht="15.75" x14ac:dyDescent="0.25">
      <c r="H731" s="237"/>
      <c r="I731" s="216" t="s">
        <v>841</v>
      </c>
      <c r="J731" s="210" t="s">
        <v>97</v>
      </c>
      <c r="K731" s="235" t="s">
        <v>97</v>
      </c>
      <c r="L731" s="236">
        <v>26.2</v>
      </c>
    </row>
    <row r="732" spans="8:12" ht="15.75" x14ac:dyDescent="0.25">
      <c r="H732" s="237"/>
      <c r="I732" s="212" t="s">
        <v>840</v>
      </c>
      <c r="J732" s="210" t="s">
        <v>97</v>
      </c>
      <c r="K732" s="235" t="s">
        <v>97</v>
      </c>
      <c r="L732" s="236">
        <v>13.73</v>
      </c>
    </row>
    <row r="733" spans="8:12" ht="15.75" x14ac:dyDescent="0.25">
      <c r="H733" s="237"/>
      <c r="I733" s="212" t="s">
        <v>842</v>
      </c>
      <c r="J733" s="210" t="s">
        <v>97</v>
      </c>
      <c r="K733" s="235" t="s">
        <v>97</v>
      </c>
      <c r="L733" s="236">
        <v>31.44</v>
      </c>
    </row>
    <row r="734" spans="8:12" ht="15.75" x14ac:dyDescent="0.25">
      <c r="H734" s="238"/>
      <c r="I734" s="212" t="s">
        <v>843</v>
      </c>
      <c r="J734" s="210" t="s">
        <v>97</v>
      </c>
      <c r="K734" s="235" t="s">
        <v>97</v>
      </c>
      <c r="L734" s="236">
        <v>14.64</v>
      </c>
    </row>
    <row r="735" spans="8:12" ht="15.75" x14ac:dyDescent="0.25">
      <c r="H735" s="234" t="s">
        <v>125</v>
      </c>
      <c r="I735" s="212" t="s">
        <v>817</v>
      </c>
      <c r="J735" s="210" t="s">
        <v>97</v>
      </c>
      <c r="K735" s="235" t="s">
        <v>97</v>
      </c>
      <c r="L735" s="236">
        <v>17.03</v>
      </c>
    </row>
    <row r="736" spans="8:12" ht="15.75" x14ac:dyDescent="0.25">
      <c r="H736" s="237"/>
      <c r="I736" s="212" t="s">
        <v>818</v>
      </c>
      <c r="J736" s="210" t="s">
        <v>97</v>
      </c>
      <c r="K736" s="235" t="s">
        <v>97</v>
      </c>
      <c r="L736" s="236">
        <v>24.35</v>
      </c>
    </row>
    <row r="737" spans="8:12" ht="15.75" x14ac:dyDescent="0.25">
      <c r="H737" s="237"/>
      <c r="I737" s="212" t="s">
        <v>819</v>
      </c>
      <c r="J737" s="210" t="s">
        <v>97</v>
      </c>
      <c r="K737" s="235" t="s">
        <v>97</v>
      </c>
      <c r="L737" s="236">
        <v>15.23</v>
      </c>
    </row>
    <row r="738" spans="8:12" ht="15.75" x14ac:dyDescent="0.25">
      <c r="H738" s="237"/>
      <c r="I738" s="212" t="s">
        <v>820</v>
      </c>
      <c r="J738" s="210" t="s">
        <v>97</v>
      </c>
      <c r="K738" s="235" t="s">
        <v>97</v>
      </c>
      <c r="L738" s="236">
        <v>13.71</v>
      </c>
    </row>
    <row r="739" spans="8:12" ht="15.75" x14ac:dyDescent="0.25">
      <c r="H739" s="237"/>
      <c r="I739" s="212" t="s">
        <v>821</v>
      </c>
      <c r="J739" s="210" t="s">
        <v>97</v>
      </c>
      <c r="K739" s="235" t="s">
        <v>97</v>
      </c>
      <c r="L739" s="236">
        <v>18.12</v>
      </c>
    </row>
    <row r="740" spans="8:12" ht="15.75" x14ac:dyDescent="0.25">
      <c r="H740" s="237"/>
      <c r="I740" s="212" t="s">
        <v>822</v>
      </c>
      <c r="J740" s="210" t="s">
        <v>97</v>
      </c>
      <c r="K740" s="235" t="s">
        <v>97</v>
      </c>
      <c r="L740" s="236">
        <v>17.04</v>
      </c>
    </row>
    <row r="741" spans="8:12" ht="15.75" x14ac:dyDescent="0.25">
      <c r="H741" s="237"/>
      <c r="I741" s="212" t="s">
        <v>823</v>
      </c>
      <c r="J741" s="210" t="s">
        <v>97</v>
      </c>
      <c r="K741" s="235" t="s">
        <v>97</v>
      </c>
      <c r="L741" s="236">
        <v>8.6300000000000008</v>
      </c>
    </row>
    <row r="742" spans="8:12" ht="15.75" x14ac:dyDescent="0.25">
      <c r="H742" s="237"/>
      <c r="I742" s="212" t="s">
        <v>824</v>
      </c>
      <c r="J742" s="210" t="s">
        <v>97</v>
      </c>
      <c r="K742" s="235" t="s">
        <v>97</v>
      </c>
      <c r="L742" s="236">
        <v>10.4</v>
      </c>
    </row>
    <row r="743" spans="8:12" ht="15.75" x14ac:dyDescent="0.25">
      <c r="H743" s="237"/>
      <c r="I743" s="212" t="s">
        <v>825</v>
      </c>
      <c r="J743" s="210" t="s">
        <v>97</v>
      </c>
      <c r="K743" s="235" t="s">
        <v>97</v>
      </c>
      <c r="L743" s="236">
        <v>11.85</v>
      </c>
    </row>
    <row r="744" spans="8:12" ht="15.75" x14ac:dyDescent="0.25">
      <c r="H744" s="237"/>
      <c r="I744" s="212" t="s">
        <v>826</v>
      </c>
      <c r="J744" s="210" t="s">
        <v>97</v>
      </c>
      <c r="K744" s="235" t="s">
        <v>97</v>
      </c>
      <c r="L744" s="236">
        <v>18.940000000000001</v>
      </c>
    </row>
    <row r="745" spans="8:12" ht="15.75" x14ac:dyDescent="0.25">
      <c r="H745" s="237"/>
      <c r="I745" s="212" t="s">
        <v>827</v>
      </c>
      <c r="J745" s="210" t="s">
        <v>97</v>
      </c>
      <c r="K745" s="235" t="s">
        <v>97</v>
      </c>
      <c r="L745" s="236">
        <v>66.069999999999993</v>
      </c>
    </row>
    <row r="746" spans="8:12" ht="15.75" x14ac:dyDescent="0.25">
      <c r="H746" s="237"/>
      <c r="I746" s="212" t="s">
        <v>828</v>
      </c>
      <c r="J746" s="210" t="s">
        <v>97</v>
      </c>
      <c r="K746" s="235" t="s">
        <v>97</v>
      </c>
      <c r="L746" s="236">
        <v>9.8000000000000007</v>
      </c>
    </row>
    <row r="747" spans="8:12" ht="15.75" x14ac:dyDescent="0.25">
      <c r="H747" s="237"/>
      <c r="I747" s="212" t="s">
        <v>829</v>
      </c>
      <c r="J747" s="210" t="s">
        <v>97</v>
      </c>
      <c r="K747" s="235" t="s">
        <v>97</v>
      </c>
      <c r="L747" s="236">
        <v>10.28</v>
      </c>
    </row>
    <row r="748" spans="8:12" ht="15.75" x14ac:dyDescent="0.25">
      <c r="H748" s="237"/>
      <c r="I748" s="212" t="s">
        <v>830</v>
      </c>
      <c r="J748" s="210" t="s">
        <v>97</v>
      </c>
      <c r="K748" s="235" t="s">
        <v>97</v>
      </c>
      <c r="L748" s="236">
        <v>11.77</v>
      </c>
    </row>
    <row r="749" spans="8:12" ht="15.75" x14ac:dyDescent="0.25">
      <c r="H749" s="237"/>
      <c r="I749" s="212" t="s">
        <v>831</v>
      </c>
      <c r="J749" s="210" t="s">
        <v>97</v>
      </c>
      <c r="K749" s="235" t="s">
        <v>97</v>
      </c>
      <c r="L749" s="236">
        <v>69.66</v>
      </c>
    </row>
    <row r="750" spans="8:12" ht="15.75" x14ac:dyDescent="0.25">
      <c r="H750" s="237"/>
      <c r="I750" s="212" t="s">
        <v>832</v>
      </c>
      <c r="J750" s="210" t="s">
        <v>97</v>
      </c>
      <c r="K750" s="235" t="s">
        <v>97</v>
      </c>
      <c r="L750" s="236">
        <v>19.87</v>
      </c>
    </row>
    <row r="751" spans="8:12" ht="15.75" x14ac:dyDescent="0.25">
      <c r="H751" s="237"/>
      <c r="I751" s="212" t="s">
        <v>833</v>
      </c>
      <c r="J751" s="210" t="s">
        <v>97</v>
      </c>
      <c r="K751" s="235" t="s">
        <v>97</v>
      </c>
      <c r="L751" s="236">
        <v>14.31</v>
      </c>
    </row>
    <row r="752" spans="8:12" ht="15.75" x14ac:dyDescent="0.25">
      <c r="H752" s="237"/>
      <c r="I752" s="212" t="s">
        <v>834</v>
      </c>
      <c r="J752" s="210" t="s">
        <v>97</v>
      </c>
      <c r="K752" s="235" t="s">
        <v>97</v>
      </c>
      <c r="L752" s="236">
        <v>12.28</v>
      </c>
    </row>
    <row r="753" spans="8:12" ht="15.75" x14ac:dyDescent="0.25">
      <c r="H753" s="237"/>
      <c r="I753" s="212" t="s">
        <v>835</v>
      </c>
      <c r="J753" s="210" t="s">
        <v>97</v>
      </c>
      <c r="K753" s="235" t="s">
        <v>97</v>
      </c>
      <c r="L753" s="236">
        <v>23.01</v>
      </c>
    </row>
    <row r="754" spans="8:12" ht="15.75" x14ac:dyDescent="0.25">
      <c r="H754" s="237"/>
      <c r="I754" s="212" t="s">
        <v>836</v>
      </c>
      <c r="J754" s="210" t="s">
        <v>97</v>
      </c>
      <c r="K754" s="235" t="s">
        <v>97</v>
      </c>
      <c r="L754" s="236">
        <v>16.09</v>
      </c>
    </row>
    <row r="755" spans="8:12" ht="15.75" x14ac:dyDescent="0.25">
      <c r="H755" s="237"/>
      <c r="I755" s="212" t="s">
        <v>837</v>
      </c>
      <c r="J755" s="210" t="s">
        <v>97</v>
      </c>
      <c r="K755" s="235" t="s">
        <v>97</v>
      </c>
      <c r="L755" s="236">
        <v>11.11</v>
      </c>
    </row>
    <row r="756" spans="8:12" ht="15.75" x14ac:dyDescent="0.25">
      <c r="H756" s="237"/>
      <c r="I756" s="212" t="s">
        <v>838</v>
      </c>
      <c r="J756" s="210" t="s">
        <v>97</v>
      </c>
      <c r="K756" s="235" t="s">
        <v>97</v>
      </c>
      <c r="L756" s="236">
        <v>13.35</v>
      </c>
    </row>
    <row r="757" spans="8:12" ht="15.75" x14ac:dyDescent="0.25">
      <c r="H757" s="237"/>
      <c r="I757" s="212" t="s">
        <v>839</v>
      </c>
      <c r="J757" s="210" t="s">
        <v>97</v>
      </c>
      <c r="K757" s="235" t="s">
        <v>97</v>
      </c>
      <c r="L757" s="236">
        <v>16.809999999999999</v>
      </c>
    </row>
    <row r="758" spans="8:12" ht="15.75" x14ac:dyDescent="0.25">
      <c r="H758" s="237"/>
      <c r="I758" s="216" t="s">
        <v>841</v>
      </c>
      <c r="J758" s="210" t="s">
        <v>97</v>
      </c>
      <c r="K758" s="235" t="s">
        <v>97</v>
      </c>
      <c r="L758" s="236">
        <v>34.29</v>
      </c>
    </row>
    <row r="759" spans="8:12" ht="15.75" x14ac:dyDescent="0.25">
      <c r="H759" s="237"/>
      <c r="I759" s="212" t="s">
        <v>840</v>
      </c>
      <c r="J759" s="210" t="s">
        <v>97</v>
      </c>
      <c r="K759" s="235" t="s">
        <v>97</v>
      </c>
      <c r="L759" s="236">
        <v>11.93</v>
      </c>
    </row>
    <row r="760" spans="8:12" ht="15.75" x14ac:dyDescent="0.25">
      <c r="H760" s="237"/>
      <c r="I760" s="212" t="s">
        <v>842</v>
      </c>
      <c r="J760" s="210" t="s">
        <v>97</v>
      </c>
      <c r="K760" s="235" t="s">
        <v>97</v>
      </c>
      <c r="L760" s="236">
        <v>35.159999999999997</v>
      </c>
    </row>
    <row r="761" spans="8:12" ht="15.75" x14ac:dyDescent="0.25">
      <c r="H761" s="238"/>
      <c r="I761" s="212" t="s">
        <v>843</v>
      </c>
      <c r="J761" s="210" t="s">
        <v>97</v>
      </c>
      <c r="K761" s="235" t="s">
        <v>97</v>
      </c>
      <c r="L761" s="236">
        <v>11.25</v>
      </c>
    </row>
    <row r="762" spans="8:12" ht="15.75" x14ac:dyDescent="0.25">
      <c r="H762" s="234" t="s">
        <v>126</v>
      </c>
      <c r="I762" s="212" t="s">
        <v>817</v>
      </c>
      <c r="J762" s="210" t="s">
        <v>97</v>
      </c>
      <c r="K762" s="235" t="s">
        <v>97</v>
      </c>
      <c r="L762" s="236">
        <v>12.16</v>
      </c>
    </row>
    <row r="763" spans="8:12" ht="15.75" x14ac:dyDescent="0.25">
      <c r="H763" s="237"/>
      <c r="I763" s="212" t="s">
        <v>818</v>
      </c>
      <c r="J763" s="210" t="s">
        <v>97</v>
      </c>
      <c r="K763" s="235" t="s">
        <v>97</v>
      </c>
      <c r="L763" s="236">
        <v>21.61</v>
      </c>
    </row>
    <row r="764" spans="8:12" ht="15.75" x14ac:dyDescent="0.25">
      <c r="H764" s="237"/>
      <c r="I764" s="212" t="s">
        <v>819</v>
      </c>
      <c r="J764" s="210" t="s">
        <v>97</v>
      </c>
      <c r="K764" s="235" t="s">
        <v>97</v>
      </c>
      <c r="L764" s="236">
        <v>14.32</v>
      </c>
    </row>
    <row r="765" spans="8:12" ht="15.75" x14ac:dyDescent="0.25">
      <c r="H765" s="237"/>
      <c r="I765" s="212" t="s">
        <v>820</v>
      </c>
      <c r="J765" s="210" t="s">
        <v>97</v>
      </c>
      <c r="K765" s="235" t="s">
        <v>97</v>
      </c>
      <c r="L765" s="236">
        <v>8.85</v>
      </c>
    </row>
    <row r="766" spans="8:12" ht="15.75" x14ac:dyDescent="0.25">
      <c r="H766" s="237"/>
      <c r="I766" s="212" t="s">
        <v>821</v>
      </c>
      <c r="J766" s="210" t="s">
        <v>97</v>
      </c>
      <c r="K766" s="235" t="s">
        <v>97</v>
      </c>
      <c r="L766" s="236">
        <v>12.42</v>
      </c>
    </row>
    <row r="767" spans="8:12" ht="15.75" x14ac:dyDescent="0.25">
      <c r="H767" s="237"/>
      <c r="I767" s="212" t="s">
        <v>822</v>
      </c>
      <c r="J767" s="210" t="s">
        <v>97</v>
      </c>
      <c r="K767" s="235" t="s">
        <v>97</v>
      </c>
      <c r="L767" s="236">
        <v>14.42</v>
      </c>
    </row>
    <row r="768" spans="8:12" ht="15.75" x14ac:dyDescent="0.25">
      <c r="H768" s="237"/>
      <c r="I768" s="212" t="s">
        <v>823</v>
      </c>
      <c r="J768" s="210" t="s">
        <v>97</v>
      </c>
      <c r="K768" s="235" t="s">
        <v>97</v>
      </c>
      <c r="L768" s="236">
        <v>10.039999999999999</v>
      </c>
    </row>
    <row r="769" spans="8:12" ht="15.75" x14ac:dyDescent="0.25">
      <c r="H769" s="237"/>
      <c r="I769" s="212" t="s">
        <v>824</v>
      </c>
      <c r="J769" s="210" t="s">
        <v>97</v>
      </c>
      <c r="K769" s="235" t="s">
        <v>97</v>
      </c>
      <c r="L769" s="236">
        <v>12.47</v>
      </c>
    </row>
    <row r="770" spans="8:12" ht="15.75" x14ac:dyDescent="0.25">
      <c r="H770" s="237"/>
      <c r="I770" s="212" t="s">
        <v>825</v>
      </c>
      <c r="J770" s="210" t="s">
        <v>97</v>
      </c>
      <c r="K770" s="235" t="s">
        <v>97</v>
      </c>
      <c r="L770" s="236">
        <v>8.19</v>
      </c>
    </row>
    <row r="771" spans="8:12" ht="15.75" x14ac:dyDescent="0.25">
      <c r="H771" s="237"/>
      <c r="I771" s="212" t="s">
        <v>826</v>
      </c>
      <c r="J771" s="210" t="s">
        <v>97</v>
      </c>
      <c r="K771" s="235" t="s">
        <v>97</v>
      </c>
      <c r="L771" s="236">
        <v>18.02</v>
      </c>
    </row>
    <row r="772" spans="8:12" ht="15.75" x14ac:dyDescent="0.25">
      <c r="H772" s="237"/>
      <c r="I772" s="212" t="s">
        <v>827</v>
      </c>
      <c r="J772" s="210" t="s">
        <v>97</v>
      </c>
      <c r="K772" s="235" t="s">
        <v>97</v>
      </c>
      <c r="L772" s="236">
        <v>46.65</v>
      </c>
    </row>
    <row r="773" spans="8:12" ht="15.75" x14ac:dyDescent="0.25">
      <c r="H773" s="237"/>
      <c r="I773" s="212" t="s">
        <v>828</v>
      </c>
      <c r="J773" s="210" t="s">
        <v>97</v>
      </c>
      <c r="K773" s="235" t="s">
        <v>97</v>
      </c>
      <c r="L773" s="236">
        <v>7.53</v>
      </c>
    </row>
    <row r="774" spans="8:12" ht="15.75" x14ac:dyDescent="0.25">
      <c r="H774" s="237"/>
      <c r="I774" s="212" t="s">
        <v>829</v>
      </c>
      <c r="J774" s="210" t="s">
        <v>97</v>
      </c>
      <c r="K774" s="235" t="s">
        <v>97</v>
      </c>
      <c r="L774" s="236">
        <v>12.75</v>
      </c>
    </row>
    <row r="775" spans="8:12" ht="15.75" x14ac:dyDescent="0.25">
      <c r="H775" s="237"/>
      <c r="I775" s="212" t="s">
        <v>830</v>
      </c>
      <c r="J775" s="210" t="s">
        <v>97</v>
      </c>
      <c r="K775" s="235" t="s">
        <v>97</v>
      </c>
      <c r="L775" s="236">
        <v>13.15</v>
      </c>
    </row>
    <row r="776" spans="8:12" ht="15.75" x14ac:dyDescent="0.25">
      <c r="H776" s="237"/>
      <c r="I776" s="212" t="s">
        <v>831</v>
      </c>
      <c r="J776" s="210" t="s">
        <v>97</v>
      </c>
      <c r="K776" s="235" t="s">
        <v>97</v>
      </c>
      <c r="L776" s="236">
        <v>79.09</v>
      </c>
    </row>
    <row r="777" spans="8:12" ht="15.75" x14ac:dyDescent="0.25">
      <c r="H777" s="237"/>
      <c r="I777" s="212" t="s">
        <v>832</v>
      </c>
      <c r="J777" s="210" t="s">
        <v>97</v>
      </c>
      <c r="K777" s="235" t="s">
        <v>97</v>
      </c>
      <c r="L777" s="236">
        <v>11.25</v>
      </c>
    </row>
    <row r="778" spans="8:12" ht="15.75" x14ac:dyDescent="0.25">
      <c r="H778" s="237"/>
      <c r="I778" s="212" t="s">
        <v>833</v>
      </c>
      <c r="J778" s="210" t="s">
        <v>97</v>
      </c>
      <c r="K778" s="235" t="s">
        <v>97</v>
      </c>
      <c r="L778" s="236">
        <v>10.85</v>
      </c>
    </row>
    <row r="779" spans="8:12" ht="15.75" x14ac:dyDescent="0.25">
      <c r="H779" s="237"/>
      <c r="I779" s="212" t="s">
        <v>834</v>
      </c>
      <c r="J779" s="210" t="s">
        <v>97</v>
      </c>
      <c r="K779" s="235" t="s">
        <v>97</v>
      </c>
      <c r="L779" s="236">
        <v>8.59</v>
      </c>
    </row>
    <row r="780" spans="8:12" ht="15.75" x14ac:dyDescent="0.25">
      <c r="H780" s="237"/>
      <c r="I780" s="212" t="s">
        <v>835</v>
      </c>
      <c r="J780" s="210" t="s">
        <v>97</v>
      </c>
      <c r="K780" s="235" t="s">
        <v>97</v>
      </c>
      <c r="L780" s="236">
        <v>14.8</v>
      </c>
    </row>
    <row r="781" spans="8:12" ht="15.75" x14ac:dyDescent="0.25">
      <c r="H781" s="237"/>
      <c r="I781" s="212" t="s">
        <v>836</v>
      </c>
      <c r="J781" s="210" t="s">
        <v>97</v>
      </c>
      <c r="K781" s="235" t="s">
        <v>97</v>
      </c>
      <c r="L781" s="236">
        <v>13.08</v>
      </c>
    </row>
    <row r="782" spans="8:12" ht="15.75" x14ac:dyDescent="0.25">
      <c r="H782" s="237"/>
      <c r="I782" s="212" t="s">
        <v>837</v>
      </c>
      <c r="J782" s="210" t="s">
        <v>97</v>
      </c>
      <c r="K782" s="235" t="s">
        <v>97</v>
      </c>
      <c r="L782" s="236">
        <v>8.08</v>
      </c>
    </row>
    <row r="783" spans="8:12" ht="15.75" x14ac:dyDescent="0.25">
      <c r="H783" s="237"/>
      <c r="I783" s="212" t="s">
        <v>838</v>
      </c>
      <c r="J783" s="210" t="s">
        <v>97</v>
      </c>
      <c r="K783" s="235" t="s">
        <v>97</v>
      </c>
      <c r="L783" s="236">
        <v>6.83</v>
      </c>
    </row>
    <row r="784" spans="8:12" ht="15.75" x14ac:dyDescent="0.25">
      <c r="H784" s="237"/>
      <c r="I784" s="212" t="s">
        <v>839</v>
      </c>
      <c r="J784" s="210" t="s">
        <v>97</v>
      </c>
      <c r="K784" s="235" t="s">
        <v>97</v>
      </c>
      <c r="L784" s="236">
        <v>6.9</v>
      </c>
    </row>
    <row r="785" spans="8:12" ht="15.75" x14ac:dyDescent="0.25">
      <c r="H785" s="237"/>
      <c r="I785" s="216" t="s">
        <v>841</v>
      </c>
      <c r="J785" s="210" t="s">
        <v>97</v>
      </c>
      <c r="K785" s="235" t="s">
        <v>97</v>
      </c>
      <c r="L785" s="236">
        <v>26.31</v>
      </c>
    </row>
    <row r="786" spans="8:12" ht="15.75" x14ac:dyDescent="0.25">
      <c r="H786" s="237"/>
      <c r="I786" s="212" t="s">
        <v>840</v>
      </c>
      <c r="J786" s="210" t="s">
        <v>97</v>
      </c>
      <c r="K786" s="235" t="s">
        <v>97</v>
      </c>
      <c r="L786" s="236">
        <v>7.51</v>
      </c>
    </row>
    <row r="787" spans="8:12" ht="15.75" x14ac:dyDescent="0.25">
      <c r="H787" s="237"/>
      <c r="I787" s="212" t="s">
        <v>842</v>
      </c>
      <c r="J787" s="210" t="s">
        <v>97</v>
      </c>
      <c r="K787" s="235" t="s">
        <v>97</v>
      </c>
      <c r="L787" s="236">
        <v>79.39</v>
      </c>
    </row>
    <row r="788" spans="8:12" ht="15.75" x14ac:dyDescent="0.25">
      <c r="H788" s="238"/>
      <c r="I788" s="212" t="s">
        <v>843</v>
      </c>
      <c r="J788" s="210" t="s">
        <v>97</v>
      </c>
      <c r="K788" s="235" t="s">
        <v>97</v>
      </c>
      <c r="L788" s="236">
        <v>6.98</v>
      </c>
    </row>
    <row r="789" spans="8:12" ht="15.75" x14ac:dyDescent="0.25">
      <c r="H789" s="234" t="s">
        <v>127</v>
      </c>
      <c r="I789" s="212" t="s">
        <v>817</v>
      </c>
      <c r="J789" s="210" t="s">
        <v>97</v>
      </c>
      <c r="K789" s="235" t="s">
        <v>97</v>
      </c>
      <c r="L789" s="236">
        <v>9.0299999999999994</v>
      </c>
    </row>
    <row r="790" spans="8:12" ht="15.75" x14ac:dyDescent="0.25">
      <c r="H790" s="237"/>
      <c r="I790" s="212" t="s">
        <v>818</v>
      </c>
      <c r="J790" s="210" t="s">
        <v>97</v>
      </c>
      <c r="K790" s="235" t="s">
        <v>97</v>
      </c>
      <c r="L790" s="236">
        <v>11.63</v>
      </c>
    </row>
    <row r="791" spans="8:12" ht="15.75" x14ac:dyDescent="0.25">
      <c r="H791" s="237"/>
      <c r="I791" s="212" t="s">
        <v>819</v>
      </c>
      <c r="J791" s="210" t="s">
        <v>97</v>
      </c>
      <c r="K791" s="235" t="s">
        <v>97</v>
      </c>
      <c r="L791" s="236">
        <v>14.91</v>
      </c>
    </row>
    <row r="792" spans="8:12" ht="15.75" x14ac:dyDescent="0.25">
      <c r="H792" s="237"/>
      <c r="I792" s="212" t="s">
        <v>820</v>
      </c>
      <c r="J792" s="210" t="s">
        <v>97</v>
      </c>
      <c r="K792" s="235" t="s">
        <v>97</v>
      </c>
      <c r="L792" s="236">
        <v>7.62</v>
      </c>
    </row>
    <row r="793" spans="8:12" ht="15.75" x14ac:dyDescent="0.25">
      <c r="H793" s="237"/>
      <c r="I793" s="212" t="s">
        <v>821</v>
      </c>
      <c r="J793" s="210" t="s">
        <v>97</v>
      </c>
      <c r="K793" s="235" t="s">
        <v>97</v>
      </c>
      <c r="L793" s="236">
        <v>9.34</v>
      </c>
    </row>
    <row r="794" spans="8:12" ht="15.75" x14ac:dyDescent="0.25">
      <c r="H794" s="237"/>
      <c r="I794" s="212" t="s">
        <v>822</v>
      </c>
      <c r="J794" s="210" t="s">
        <v>97</v>
      </c>
      <c r="K794" s="235" t="s">
        <v>97</v>
      </c>
      <c r="L794" s="236">
        <v>8.2799999999999994</v>
      </c>
    </row>
    <row r="795" spans="8:12" ht="15.75" x14ac:dyDescent="0.25">
      <c r="H795" s="237"/>
      <c r="I795" s="212" t="s">
        <v>823</v>
      </c>
      <c r="J795" s="210" t="s">
        <v>97</v>
      </c>
      <c r="K795" s="235" t="s">
        <v>97</v>
      </c>
      <c r="L795" s="236">
        <v>3.67</v>
      </c>
    </row>
    <row r="796" spans="8:12" ht="15.75" x14ac:dyDescent="0.25">
      <c r="H796" s="237"/>
      <c r="I796" s="212" t="s">
        <v>824</v>
      </c>
      <c r="J796" s="210" t="s">
        <v>97</v>
      </c>
      <c r="K796" s="235" t="s">
        <v>97</v>
      </c>
      <c r="L796" s="236">
        <v>5.05</v>
      </c>
    </row>
    <row r="797" spans="8:12" ht="15.75" x14ac:dyDescent="0.25">
      <c r="H797" s="237"/>
      <c r="I797" s="212" t="s">
        <v>825</v>
      </c>
      <c r="J797" s="210" t="s">
        <v>97</v>
      </c>
      <c r="K797" s="235" t="s">
        <v>97</v>
      </c>
      <c r="L797" s="236">
        <v>2.4</v>
      </c>
    </row>
    <row r="798" spans="8:12" ht="15.75" x14ac:dyDescent="0.25">
      <c r="H798" s="237"/>
      <c r="I798" s="212" t="s">
        <v>826</v>
      </c>
      <c r="J798" s="210" t="s">
        <v>97</v>
      </c>
      <c r="K798" s="235" t="s">
        <v>97</v>
      </c>
      <c r="L798" s="236">
        <v>12.38</v>
      </c>
    </row>
    <row r="799" spans="8:12" ht="15.75" x14ac:dyDescent="0.25">
      <c r="H799" s="237"/>
      <c r="I799" s="212" t="s">
        <v>827</v>
      </c>
      <c r="J799" s="210" t="s">
        <v>97</v>
      </c>
      <c r="K799" s="235" t="s">
        <v>97</v>
      </c>
      <c r="L799" s="236">
        <v>11.81</v>
      </c>
    </row>
    <row r="800" spans="8:12" ht="15.75" x14ac:dyDescent="0.25">
      <c r="H800" s="237"/>
      <c r="I800" s="212" t="s">
        <v>828</v>
      </c>
      <c r="J800" s="210" t="s">
        <v>97</v>
      </c>
      <c r="K800" s="235" t="s">
        <v>97</v>
      </c>
      <c r="L800" s="236">
        <v>2.35</v>
      </c>
    </row>
    <row r="801" spans="8:12" ht="15.75" x14ac:dyDescent="0.25">
      <c r="H801" s="237"/>
      <c r="I801" s="212" t="s">
        <v>829</v>
      </c>
      <c r="J801" s="210" t="s">
        <v>97</v>
      </c>
      <c r="K801" s="235" t="s">
        <v>97</v>
      </c>
      <c r="L801" s="236">
        <v>8.15</v>
      </c>
    </row>
    <row r="802" spans="8:12" ht="15.75" x14ac:dyDescent="0.25">
      <c r="H802" s="237"/>
      <c r="I802" s="212" t="s">
        <v>830</v>
      </c>
      <c r="J802" s="210" t="s">
        <v>97</v>
      </c>
      <c r="K802" s="235" t="s">
        <v>97</v>
      </c>
      <c r="L802" s="236">
        <v>10.73</v>
      </c>
    </row>
    <row r="803" spans="8:12" ht="15.75" x14ac:dyDescent="0.25">
      <c r="H803" s="237"/>
      <c r="I803" s="212" t="s">
        <v>831</v>
      </c>
      <c r="J803" s="210" t="s">
        <v>97</v>
      </c>
      <c r="K803" s="235" t="s">
        <v>97</v>
      </c>
      <c r="L803" s="236">
        <v>14.7</v>
      </c>
    </row>
    <row r="804" spans="8:12" ht="15.75" x14ac:dyDescent="0.25">
      <c r="H804" s="237"/>
      <c r="I804" s="212" t="s">
        <v>832</v>
      </c>
      <c r="J804" s="210" t="s">
        <v>97</v>
      </c>
      <c r="K804" s="235" t="s">
        <v>97</v>
      </c>
      <c r="L804" s="236">
        <v>16.510000000000002</v>
      </c>
    </row>
    <row r="805" spans="8:12" ht="15.75" x14ac:dyDescent="0.25">
      <c r="H805" s="237"/>
      <c r="I805" s="212" t="s">
        <v>833</v>
      </c>
      <c r="J805" s="210" t="s">
        <v>97</v>
      </c>
      <c r="K805" s="235" t="s">
        <v>97</v>
      </c>
      <c r="L805" s="236">
        <v>11.22</v>
      </c>
    </row>
    <row r="806" spans="8:12" ht="15.75" x14ac:dyDescent="0.25">
      <c r="H806" s="237"/>
      <c r="I806" s="212" t="s">
        <v>834</v>
      </c>
      <c r="J806" s="210" t="s">
        <v>97</v>
      </c>
      <c r="K806" s="235" t="s">
        <v>97</v>
      </c>
      <c r="L806" s="236">
        <v>2.89</v>
      </c>
    </row>
    <row r="807" spans="8:12" ht="15.75" x14ac:dyDescent="0.25">
      <c r="H807" s="237"/>
      <c r="I807" s="212" t="s">
        <v>835</v>
      </c>
      <c r="J807" s="210" t="s">
        <v>97</v>
      </c>
      <c r="K807" s="235" t="s">
        <v>97</v>
      </c>
      <c r="L807" s="236">
        <v>13.58</v>
      </c>
    </row>
    <row r="808" spans="8:12" ht="15.75" x14ac:dyDescent="0.25">
      <c r="H808" s="237"/>
      <c r="I808" s="212" t="s">
        <v>836</v>
      </c>
      <c r="J808" s="210" t="s">
        <v>97</v>
      </c>
      <c r="K808" s="235" t="s">
        <v>97</v>
      </c>
      <c r="L808" s="236">
        <v>5.62</v>
      </c>
    </row>
    <row r="809" spans="8:12" ht="15.75" x14ac:dyDescent="0.25">
      <c r="H809" s="237"/>
      <c r="I809" s="212" t="s">
        <v>837</v>
      </c>
      <c r="J809" s="210" t="s">
        <v>97</v>
      </c>
      <c r="K809" s="235" t="s">
        <v>97</v>
      </c>
      <c r="L809" s="236">
        <v>2.89</v>
      </c>
    </row>
    <row r="810" spans="8:12" ht="15.75" x14ac:dyDescent="0.25">
      <c r="H810" s="237"/>
      <c r="I810" s="212" t="s">
        <v>838</v>
      </c>
      <c r="J810" s="210" t="s">
        <v>97</v>
      </c>
      <c r="K810" s="235" t="s">
        <v>97</v>
      </c>
      <c r="L810" s="236">
        <v>10.76</v>
      </c>
    </row>
    <row r="811" spans="8:12" ht="15.75" x14ac:dyDescent="0.25">
      <c r="H811" s="237"/>
      <c r="I811" s="212" t="s">
        <v>839</v>
      </c>
      <c r="J811" s="210" t="s">
        <v>97</v>
      </c>
      <c r="K811" s="235" t="s">
        <v>97</v>
      </c>
      <c r="L811" s="236">
        <v>9.52</v>
      </c>
    </row>
    <row r="812" spans="8:12" ht="15.75" x14ac:dyDescent="0.25">
      <c r="H812" s="237"/>
      <c r="I812" s="216" t="s">
        <v>841</v>
      </c>
      <c r="J812" s="210" t="s">
        <v>97</v>
      </c>
      <c r="K812" s="235" t="s">
        <v>97</v>
      </c>
      <c r="L812" s="236">
        <v>11.57</v>
      </c>
    </row>
    <row r="813" spans="8:12" ht="15.75" x14ac:dyDescent="0.25">
      <c r="H813" s="237"/>
      <c r="I813" s="212" t="s">
        <v>840</v>
      </c>
      <c r="J813" s="210" t="s">
        <v>97</v>
      </c>
      <c r="K813" s="235" t="s">
        <v>97</v>
      </c>
      <c r="L813" s="236">
        <v>3.61</v>
      </c>
    </row>
    <row r="814" spans="8:12" ht="15.75" x14ac:dyDescent="0.25">
      <c r="H814" s="237"/>
      <c r="I814" s="212" t="s">
        <v>842</v>
      </c>
      <c r="J814" s="210" t="s">
        <v>97</v>
      </c>
      <c r="K814" s="235" t="s">
        <v>97</v>
      </c>
      <c r="L814" s="236">
        <v>23.27</v>
      </c>
    </row>
    <row r="815" spans="8:12" ht="15.75" x14ac:dyDescent="0.25">
      <c r="H815" s="238"/>
      <c r="I815" s="212" t="s">
        <v>843</v>
      </c>
      <c r="J815" s="210" t="s">
        <v>97</v>
      </c>
      <c r="K815" s="235" t="s">
        <v>97</v>
      </c>
      <c r="L815" s="236">
        <v>5.43</v>
      </c>
    </row>
    <row r="816" spans="8:12" ht="15.75" x14ac:dyDescent="0.25">
      <c r="H816" s="234" t="s">
        <v>128</v>
      </c>
      <c r="I816" s="212" t="s">
        <v>817</v>
      </c>
      <c r="J816" s="210" t="s">
        <v>97</v>
      </c>
      <c r="K816" s="235" t="s">
        <v>97</v>
      </c>
      <c r="L816" s="236">
        <v>13.22</v>
      </c>
    </row>
    <row r="817" spans="8:12" ht="15.75" x14ac:dyDescent="0.25">
      <c r="H817" s="237"/>
      <c r="I817" s="212" t="s">
        <v>818</v>
      </c>
      <c r="J817" s="210" t="s">
        <v>97</v>
      </c>
      <c r="K817" s="235" t="s">
        <v>97</v>
      </c>
      <c r="L817" s="236">
        <v>23.14</v>
      </c>
    </row>
    <row r="818" spans="8:12" ht="15.75" x14ac:dyDescent="0.25">
      <c r="H818" s="237"/>
      <c r="I818" s="212" t="s">
        <v>819</v>
      </c>
      <c r="J818" s="210" t="s">
        <v>97</v>
      </c>
      <c r="K818" s="235" t="s">
        <v>97</v>
      </c>
      <c r="L818" s="236">
        <v>21.4</v>
      </c>
    </row>
    <row r="819" spans="8:12" ht="15.75" x14ac:dyDescent="0.25">
      <c r="H819" s="237"/>
      <c r="I819" s="212" t="s">
        <v>820</v>
      </c>
      <c r="J819" s="210" t="s">
        <v>97</v>
      </c>
      <c r="K819" s="235" t="s">
        <v>97</v>
      </c>
      <c r="L819" s="236">
        <v>15.23</v>
      </c>
    </row>
    <row r="820" spans="8:12" ht="15.75" x14ac:dyDescent="0.25">
      <c r="H820" s="237"/>
      <c r="I820" s="212" t="s">
        <v>821</v>
      </c>
      <c r="J820" s="210" t="s">
        <v>97</v>
      </c>
      <c r="K820" s="235" t="s">
        <v>97</v>
      </c>
      <c r="L820" s="236">
        <v>18.440000000000001</v>
      </c>
    </row>
    <row r="821" spans="8:12" ht="15.75" x14ac:dyDescent="0.25">
      <c r="H821" s="237"/>
      <c r="I821" s="212" t="s">
        <v>822</v>
      </c>
      <c r="J821" s="210" t="s">
        <v>97</v>
      </c>
      <c r="K821" s="235" t="s">
        <v>97</v>
      </c>
      <c r="L821" s="236">
        <v>13.87</v>
      </c>
    </row>
    <row r="822" spans="8:12" ht="15.75" x14ac:dyDescent="0.25">
      <c r="H822" s="237"/>
      <c r="I822" s="212" t="s">
        <v>823</v>
      </c>
      <c r="J822" s="210" t="s">
        <v>97</v>
      </c>
      <c r="K822" s="235" t="s">
        <v>97</v>
      </c>
      <c r="L822" s="236">
        <v>10.53</v>
      </c>
    </row>
    <row r="823" spans="8:12" ht="15.75" x14ac:dyDescent="0.25">
      <c r="H823" s="237"/>
      <c r="I823" s="212" t="s">
        <v>824</v>
      </c>
      <c r="J823" s="210" t="s">
        <v>97</v>
      </c>
      <c r="K823" s="235" t="s">
        <v>97</v>
      </c>
      <c r="L823" s="236">
        <v>8.83</v>
      </c>
    </row>
    <row r="824" spans="8:12" ht="15.75" x14ac:dyDescent="0.25">
      <c r="H824" s="237"/>
      <c r="I824" s="212" t="s">
        <v>825</v>
      </c>
      <c r="J824" s="210" t="s">
        <v>97</v>
      </c>
      <c r="K824" s="235" t="s">
        <v>97</v>
      </c>
      <c r="L824" s="236">
        <v>11.41</v>
      </c>
    </row>
    <row r="825" spans="8:12" ht="15.75" x14ac:dyDescent="0.25">
      <c r="H825" s="237"/>
      <c r="I825" s="212" t="s">
        <v>826</v>
      </c>
      <c r="J825" s="210" t="s">
        <v>97</v>
      </c>
      <c r="K825" s="235" t="s">
        <v>97</v>
      </c>
      <c r="L825" s="236">
        <v>21.2</v>
      </c>
    </row>
    <row r="826" spans="8:12" ht="15.75" x14ac:dyDescent="0.25">
      <c r="H826" s="237"/>
      <c r="I826" s="212" t="s">
        <v>827</v>
      </c>
      <c r="J826" s="210" t="s">
        <v>97</v>
      </c>
      <c r="K826" s="235" t="s">
        <v>97</v>
      </c>
      <c r="L826" s="236">
        <v>31.45</v>
      </c>
    </row>
    <row r="827" spans="8:12" ht="15.75" x14ac:dyDescent="0.25">
      <c r="H827" s="237"/>
      <c r="I827" s="212" t="s">
        <v>828</v>
      </c>
      <c r="J827" s="210" t="s">
        <v>97</v>
      </c>
      <c r="K827" s="235" t="s">
        <v>97</v>
      </c>
      <c r="L827" s="236">
        <v>8.6999999999999993</v>
      </c>
    </row>
    <row r="828" spans="8:12" ht="15.75" x14ac:dyDescent="0.25">
      <c r="H828" s="237"/>
      <c r="I828" s="212" t="s">
        <v>829</v>
      </c>
      <c r="J828" s="210" t="s">
        <v>97</v>
      </c>
      <c r="K828" s="235" t="s">
        <v>97</v>
      </c>
      <c r="L828" s="236">
        <v>14.04</v>
      </c>
    </row>
    <row r="829" spans="8:12" ht="15.75" x14ac:dyDescent="0.25">
      <c r="H829" s="237"/>
      <c r="I829" s="212" t="s">
        <v>830</v>
      </c>
      <c r="J829" s="210" t="s">
        <v>97</v>
      </c>
      <c r="K829" s="235" t="s">
        <v>97</v>
      </c>
      <c r="L829" s="236">
        <v>14.5</v>
      </c>
    </row>
    <row r="830" spans="8:12" ht="15.75" x14ac:dyDescent="0.25">
      <c r="H830" s="237"/>
      <c r="I830" s="212" t="s">
        <v>831</v>
      </c>
      <c r="J830" s="210" t="s">
        <v>97</v>
      </c>
      <c r="K830" s="235" t="s">
        <v>97</v>
      </c>
      <c r="L830" s="236">
        <v>53.53</v>
      </c>
    </row>
    <row r="831" spans="8:12" ht="15.75" x14ac:dyDescent="0.25">
      <c r="H831" s="237"/>
      <c r="I831" s="212" t="s">
        <v>832</v>
      </c>
      <c r="J831" s="210" t="s">
        <v>97</v>
      </c>
      <c r="K831" s="235" t="s">
        <v>97</v>
      </c>
      <c r="L831" s="236">
        <v>15.99</v>
      </c>
    </row>
    <row r="832" spans="8:12" ht="15.75" x14ac:dyDescent="0.25">
      <c r="H832" s="237"/>
      <c r="I832" s="212" t="s">
        <v>833</v>
      </c>
      <c r="J832" s="210" t="s">
        <v>97</v>
      </c>
      <c r="K832" s="235" t="s">
        <v>97</v>
      </c>
      <c r="L832" s="236">
        <v>12.96</v>
      </c>
    </row>
    <row r="833" spans="8:12" ht="15.75" x14ac:dyDescent="0.25">
      <c r="H833" s="237"/>
      <c r="I833" s="212" t="s">
        <v>834</v>
      </c>
      <c r="J833" s="210" t="s">
        <v>97</v>
      </c>
      <c r="K833" s="235" t="s">
        <v>97</v>
      </c>
      <c r="L833" s="236">
        <v>10.8</v>
      </c>
    </row>
    <row r="834" spans="8:12" ht="15.75" x14ac:dyDescent="0.25">
      <c r="H834" s="237"/>
      <c r="I834" s="212" t="s">
        <v>835</v>
      </c>
      <c r="J834" s="210" t="s">
        <v>97</v>
      </c>
      <c r="K834" s="235" t="s">
        <v>97</v>
      </c>
      <c r="L834" s="236">
        <v>24.16</v>
      </c>
    </row>
    <row r="835" spans="8:12" ht="15.75" x14ac:dyDescent="0.25">
      <c r="H835" s="237"/>
      <c r="I835" s="212" t="s">
        <v>836</v>
      </c>
      <c r="J835" s="210" t="s">
        <v>97</v>
      </c>
      <c r="K835" s="235" t="s">
        <v>97</v>
      </c>
      <c r="L835" s="236">
        <v>16.45</v>
      </c>
    </row>
    <row r="836" spans="8:12" ht="15.75" x14ac:dyDescent="0.25">
      <c r="H836" s="237"/>
      <c r="I836" s="212" t="s">
        <v>837</v>
      </c>
      <c r="J836" s="210" t="s">
        <v>97</v>
      </c>
      <c r="K836" s="235" t="s">
        <v>97</v>
      </c>
      <c r="L836" s="236">
        <v>9.58</v>
      </c>
    </row>
    <row r="837" spans="8:12" ht="15.75" x14ac:dyDescent="0.25">
      <c r="H837" s="237"/>
      <c r="I837" s="212" t="s">
        <v>838</v>
      </c>
      <c r="J837" s="210" t="s">
        <v>97</v>
      </c>
      <c r="K837" s="235" t="s">
        <v>97</v>
      </c>
      <c r="L837" s="236">
        <v>11.24</v>
      </c>
    </row>
    <row r="838" spans="8:12" ht="15.75" x14ac:dyDescent="0.25">
      <c r="H838" s="237"/>
      <c r="I838" s="212" t="s">
        <v>839</v>
      </c>
      <c r="J838" s="210" t="s">
        <v>97</v>
      </c>
      <c r="K838" s="235" t="s">
        <v>97</v>
      </c>
      <c r="L838" s="236">
        <v>19.89</v>
      </c>
    </row>
    <row r="839" spans="8:12" ht="15.75" x14ac:dyDescent="0.25">
      <c r="H839" s="237"/>
      <c r="I839" s="216" t="s">
        <v>841</v>
      </c>
      <c r="J839" s="210" t="s">
        <v>97</v>
      </c>
      <c r="K839" s="235" t="s">
        <v>97</v>
      </c>
      <c r="L839" s="236">
        <v>15.62</v>
      </c>
    </row>
    <row r="840" spans="8:12" ht="15.75" x14ac:dyDescent="0.25">
      <c r="H840" s="237"/>
      <c r="I840" s="212" t="s">
        <v>840</v>
      </c>
      <c r="J840" s="210" t="s">
        <v>97</v>
      </c>
      <c r="K840" s="235" t="s">
        <v>97</v>
      </c>
      <c r="L840" s="236">
        <v>14.05</v>
      </c>
    </row>
    <row r="841" spans="8:12" ht="15.75" x14ac:dyDescent="0.25">
      <c r="H841" s="237"/>
      <c r="I841" s="212" t="s">
        <v>842</v>
      </c>
      <c r="J841" s="210" t="s">
        <v>97</v>
      </c>
      <c r="K841" s="235" t="s">
        <v>97</v>
      </c>
      <c r="L841" s="236">
        <v>32.9</v>
      </c>
    </row>
    <row r="842" spans="8:12" ht="15.75" x14ac:dyDescent="0.25">
      <c r="H842" s="238"/>
      <c r="I842" s="212" t="s">
        <v>843</v>
      </c>
      <c r="J842" s="210" t="s">
        <v>97</v>
      </c>
      <c r="K842" s="235" t="s">
        <v>97</v>
      </c>
      <c r="L842" s="236">
        <v>14.68</v>
      </c>
    </row>
    <row r="843" spans="8:12" ht="15.75" x14ac:dyDescent="0.25">
      <c r="H843" s="234" t="s">
        <v>129</v>
      </c>
      <c r="I843" s="212" t="s">
        <v>817</v>
      </c>
      <c r="J843" s="210" t="s">
        <v>97</v>
      </c>
      <c r="K843" s="235" t="s">
        <v>97</v>
      </c>
      <c r="L843" s="236">
        <v>11.1</v>
      </c>
    </row>
    <row r="844" spans="8:12" ht="15.75" x14ac:dyDescent="0.25">
      <c r="H844" s="237"/>
      <c r="I844" s="212" t="s">
        <v>818</v>
      </c>
      <c r="J844" s="210" t="s">
        <v>97</v>
      </c>
      <c r="K844" s="235" t="s">
        <v>97</v>
      </c>
      <c r="L844" s="236">
        <v>11.01</v>
      </c>
    </row>
    <row r="845" spans="8:12" ht="15.75" x14ac:dyDescent="0.25">
      <c r="H845" s="237"/>
      <c r="I845" s="212" t="s">
        <v>819</v>
      </c>
      <c r="J845" s="210" t="s">
        <v>97</v>
      </c>
      <c r="K845" s="235" t="s">
        <v>97</v>
      </c>
      <c r="L845" s="236">
        <v>9.9</v>
      </c>
    </row>
    <row r="846" spans="8:12" ht="15.75" x14ac:dyDescent="0.25">
      <c r="H846" s="237"/>
      <c r="I846" s="212" t="s">
        <v>820</v>
      </c>
      <c r="J846" s="210" t="s">
        <v>97</v>
      </c>
      <c r="K846" s="235" t="s">
        <v>97</v>
      </c>
      <c r="L846" s="236">
        <v>12.51</v>
      </c>
    </row>
    <row r="847" spans="8:12" ht="15.75" x14ac:dyDescent="0.25">
      <c r="H847" s="237"/>
      <c r="I847" s="212" t="s">
        <v>821</v>
      </c>
      <c r="J847" s="210" t="s">
        <v>97</v>
      </c>
      <c r="K847" s="235" t="s">
        <v>97</v>
      </c>
      <c r="L847" s="236">
        <v>13.22</v>
      </c>
    </row>
    <row r="848" spans="8:12" ht="15.75" x14ac:dyDescent="0.25">
      <c r="H848" s="237"/>
      <c r="I848" s="212" t="s">
        <v>822</v>
      </c>
      <c r="J848" s="210" t="s">
        <v>97</v>
      </c>
      <c r="K848" s="235" t="s">
        <v>97</v>
      </c>
      <c r="L848" s="236">
        <v>14.55</v>
      </c>
    </row>
    <row r="849" spans="8:12" ht="15.75" x14ac:dyDescent="0.25">
      <c r="H849" s="237"/>
      <c r="I849" s="212" t="s">
        <v>823</v>
      </c>
      <c r="J849" s="210" t="s">
        <v>97</v>
      </c>
      <c r="K849" s="235" t="s">
        <v>97</v>
      </c>
      <c r="L849" s="236">
        <v>6.9</v>
      </c>
    </row>
    <row r="850" spans="8:12" ht="15.75" x14ac:dyDescent="0.25">
      <c r="H850" s="237"/>
      <c r="I850" s="212" t="s">
        <v>824</v>
      </c>
      <c r="J850" s="210" t="s">
        <v>97</v>
      </c>
      <c r="K850" s="235" t="s">
        <v>97</v>
      </c>
      <c r="L850" s="236">
        <v>9.27</v>
      </c>
    </row>
    <row r="851" spans="8:12" ht="15.75" x14ac:dyDescent="0.25">
      <c r="H851" s="237"/>
      <c r="I851" s="212" t="s">
        <v>825</v>
      </c>
      <c r="J851" s="210" t="s">
        <v>97</v>
      </c>
      <c r="K851" s="235" t="s">
        <v>97</v>
      </c>
      <c r="L851" s="236">
        <v>6.57</v>
      </c>
    </row>
    <row r="852" spans="8:12" ht="15.75" x14ac:dyDescent="0.25">
      <c r="H852" s="237"/>
      <c r="I852" s="212" t="s">
        <v>826</v>
      </c>
      <c r="J852" s="210" t="s">
        <v>97</v>
      </c>
      <c r="K852" s="235" t="s">
        <v>97</v>
      </c>
      <c r="L852" s="236">
        <v>13.94</v>
      </c>
    </row>
    <row r="853" spans="8:12" ht="15.75" x14ac:dyDescent="0.25">
      <c r="H853" s="237"/>
      <c r="I853" s="212" t="s">
        <v>828</v>
      </c>
      <c r="J853" s="210" t="s">
        <v>97</v>
      </c>
      <c r="K853" s="235" t="s">
        <v>97</v>
      </c>
      <c r="L853" s="236">
        <v>4.74</v>
      </c>
    </row>
    <row r="854" spans="8:12" ht="15.75" x14ac:dyDescent="0.25">
      <c r="H854" s="237"/>
      <c r="I854" s="212" t="s">
        <v>829</v>
      </c>
      <c r="J854" s="210" t="s">
        <v>97</v>
      </c>
      <c r="K854" s="235" t="s">
        <v>97</v>
      </c>
      <c r="L854" s="236">
        <v>10.52</v>
      </c>
    </row>
    <row r="855" spans="8:12" ht="15.75" x14ac:dyDescent="0.25">
      <c r="H855" s="237"/>
      <c r="I855" s="212" t="s">
        <v>830</v>
      </c>
      <c r="J855" s="210" t="s">
        <v>97</v>
      </c>
      <c r="K855" s="235" t="s">
        <v>97</v>
      </c>
      <c r="L855" s="236">
        <v>11.97</v>
      </c>
    </row>
    <row r="856" spans="8:12" ht="15.75" x14ac:dyDescent="0.25">
      <c r="H856" s="237"/>
      <c r="I856" s="212" t="s">
        <v>831</v>
      </c>
      <c r="J856" s="210" t="s">
        <v>97</v>
      </c>
      <c r="K856" s="235" t="s">
        <v>97</v>
      </c>
      <c r="L856" s="236">
        <v>17.02</v>
      </c>
    </row>
    <row r="857" spans="8:12" ht="15.75" x14ac:dyDescent="0.25">
      <c r="H857" s="237"/>
      <c r="I857" s="212" t="s">
        <v>832</v>
      </c>
      <c r="J857" s="210" t="s">
        <v>97</v>
      </c>
      <c r="K857" s="235" t="s">
        <v>97</v>
      </c>
      <c r="L857" s="236">
        <v>10.23</v>
      </c>
    </row>
    <row r="858" spans="8:12" ht="15.75" x14ac:dyDescent="0.25">
      <c r="H858" s="237"/>
      <c r="I858" s="212" t="s">
        <v>833</v>
      </c>
      <c r="J858" s="210" t="s">
        <v>97</v>
      </c>
      <c r="K858" s="235" t="s">
        <v>97</v>
      </c>
      <c r="L858" s="236">
        <v>9.2799999999999994</v>
      </c>
    </row>
    <row r="859" spans="8:12" ht="15.75" x14ac:dyDescent="0.25">
      <c r="H859" s="237"/>
      <c r="I859" s="212" t="s">
        <v>834</v>
      </c>
      <c r="J859" s="210" t="s">
        <v>97</v>
      </c>
      <c r="K859" s="235" t="s">
        <v>97</v>
      </c>
      <c r="L859" s="236">
        <v>6.62</v>
      </c>
    </row>
    <row r="860" spans="8:12" ht="15.75" x14ac:dyDescent="0.25">
      <c r="H860" s="237"/>
      <c r="I860" s="212" t="s">
        <v>835</v>
      </c>
      <c r="J860" s="210" t="s">
        <v>97</v>
      </c>
      <c r="K860" s="235" t="s">
        <v>97</v>
      </c>
      <c r="L860" s="236">
        <v>14.41</v>
      </c>
    </row>
    <row r="861" spans="8:12" ht="15.75" x14ac:dyDescent="0.25">
      <c r="H861" s="237"/>
      <c r="I861" s="212" t="s">
        <v>836</v>
      </c>
      <c r="J861" s="210" t="s">
        <v>97</v>
      </c>
      <c r="K861" s="235" t="s">
        <v>97</v>
      </c>
      <c r="L861" s="236">
        <v>12.04</v>
      </c>
    </row>
    <row r="862" spans="8:12" ht="15.75" x14ac:dyDescent="0.25">
      <c r="H862" s="237"/>
      <c r="I862" s="212" t="s">
        <v>837</v>
      </c>
      <c r="J862" s="210" t="s">
        <v>97</v>
      </c>
      <c r="K862" s="235" t="s">
        <v>97</v>
      </c>
      <c r="L862" s="236">
        <v>6.2</v>
      </c>
    </row>
    <row r="863" spans="8:12" ht="15.75" x14ac:dyDescent="0.25">
      <c r="H863" s="237"/>
      <c r="I863" s="212" t="s">
        <v>838</v>
      </c>
      <c r="J863" s="210" t="s">
        <v>97</v>
      </c>
      <c r="K863" s="235" t="s">
        <v>97</v>
      </c>
      <c r="L863" s="236">
        <v>9.76</v>
      </c>
    </row>
    <row r="864" spans="8:12" ht="15.75" x14ac:dyDescent="0.25">
      <c r="H864" s="237"/>
      <c r="I864" s="212" t="s">
        <v>839</v>
      </c>
      <c r="J864" s="210" t="s">
        <v>97</v>
      </c>
      <c r="K864" s="235" t="s">
        <v>97</v>
      </c>
      <c r="L864" s="236">
        <v>10.37</v>
      </c>
    </row>
    <row r="865" spans="8:12" ht="15.75" x14ac:dyDescent="0.25">
      <c r="H865" s="237"/>
      <c r="I865" s="212" t="s">
        <v>840</v>
      </c>
      <c r="J865" s="210" t="s">
        <v>97</v>
      </c>
      <c r="K865" s="235" t="s">
        <v>97</v>
      </c>
      <c r="L865" s="236">
        <v>16.170000000000002</v>
      </c>
    </row>
    <row r="866" spans="8:12" ht="15.75" x14ac:dyDescent="0.25">
      <c r="H866" s="238"/>
      <c r="I866" s="212" t="s">
        <v>842</v>
      </c>
      <c r="J866" s="210" t="s">
        <v>97</v>
      </c>
      <c r="K866" s="235" t="s">
        <v>97</v>
      </c>
      <c r="L866" s="236">
        <v>29.62</v>
      </c>
    </row>
    <row r="867" spans="8:12" ht="15.75" x14ac:dyDescent="0.25">
      <c r="H867" s="234" t="s">
        <v>130</v>
      </c>
      <c r="I867" s="212" t="s">
        <v>817</v>
      </c>
      <c r="J867" s="210" t="s">
        <v>97</v>
      </c>
      <c r="K867" s="235" t="s">
        <v>97</v>
      </c>
      <c r="L867" s="236">
        <v>5.38</v>
      </c>
    </row>
    <row r="868" spans="8:12" ht="15.75" x14ac:dyDescent="0.25">
      <c r="H868" s="237"/>
      <c r="I868" s="212" t="s">
        <v>818</v>
      </c>
      <c r="J868" s="210" t="s">
        <v>97</v>
      </c>
      <c r="K868" s="235" t="s">
        <v>97</v>
      </c>
      <c r="L868" s="236">
        <v>6.19</v>
      </c>
    </row>
    <row r="869" spans="8:12" ht="15.75" x14ac:dyDescent="0.25">
      <c r="H869" s="237"/>
      <c r="I869" s="212" t="s">
        <v>819</v>
      </c>
      <c r="J869" s="210" t="s">
        <v>97</v>
      </c>
      <c r="K869" s="235" t="s">
        <v>97</v>
      </c>
      <c r="L869" s="236">
        <v>8.6199999999999992</v>
      </c>
    </row>
    <row r="870" spans="8:12" ht="15.75" x14ac:dyDescent="0.25">
      <c r="H870" s="237"/>
      <c r="I870" s="212" t="s">
        <v>820</v>
      </c>
      <c r="J870" s="210" t="s">
        <v>97</v>
      </c>
      <c r="K870" s="235" t="s">
        <v>97</v>
      </c>
      <c r="L870" s="236">
        <v>7.83</v>
      </c>
    </row>
    <row r="871" spans="8:12" ht="15.75" x14ac:dyDescent="0.25">
      <c r="H871" s="237"/>
      <c r="I871" s="212" t="s">
        <v>821</v>
      </c>
      <c r="J871" s="210" t="s">
        <v>97</v>
      </c>
      <c r="K871" s="235" t="s">
        <v>97</v>
      </c>
      <c r="L871" s="236">
        <v>9.7200000000000006</v>
      </c>
    </row>
    <row r="872" spans="8:12" ht="15.75" x14ac:dyDescent="0.25">
      <c r="H872" s="237"/>
      <c r="I872" s="212" t="s">
        <v>822</v>
      </c>
      <c r="J872" s="210" t="s">
        <v>97</v>
      </c>
      <c r="K872" s="235" t="s">
        <v>97</v>
      </c>
      <c r="L872" s="236">
        <v>7.51</v>
      </c>
    </row>
    <row r="873" spans="8:12" ht="15.75" x14ac:dyDescent="0.25">
      <c r="H873" s="237"/>
      <c r="I873" s="212" t="s">
        <v>823</v>
      </c>
      <c r="J873" s="210" t="s">
        <v>97</v>
      </c>
      <c r="K873" s="235" t="s">
        <v>97</v>
      </c>
      <c r="L873" s="236">
        <v>4.1900000000000004</v>
      </c>
    </row>
    <row r="874" spans="8:12" ht="15.75" x14ac:dyDescent="0.25">
      <c r="H874" s="237"/>
      <c r="I874" s="212" t="s">
        <v>824</v>
      </c>
      <c r="J874" s="210" t="s">
        <v>97</v>
      </c>
      <c r="K874" s="235" t="s">
        <v>97</v>
      </c>
      <c r="L874" s="236">
        <v>5.09</v>
      </c>
    </row>
    <row r="875" spans="8:12" ht="15.75" x14ac:dyDescent="0.25">
      <c r="H875" s="237"/>
      <c r="I875" s="212" t="s">
        <v>825</v>
      </c>
      <c r="J875" s="210" t="s">
        <v>97</v>
      </c>
      <c r="K875" s="235" t="s">
        <v>97</v>
      </c>
      <c r="L875" s="236">
        <v>2.2200000000000002</v>
      </c>
    </row>
    <row r="876" spans="8:12" ht="15.75" x14ac:dyDescent="0.25">
      <c r="H876" s="237"/>
      <c r="I876" s="212" t="s">
        <v>826</v>
      </c>
      <c r="J876" s="210" t="s">
        <v>97</v>
      </c>
      <c r="K876" s="235" t="s">
        <v>97</v>
      </c>
      <c r="L876" s="236">
        <v>9.8699999999999992</v>
      </c>
    </row>
    <row r="877" spans="8:12" ht="15.75" x14ac:dyDescent="0.25">
      <c r="H877" s="237"/>
      <c r="I877" s="212" t="s">
        <v>827</v>
      </c>
      <c r="J877" s="210" t="s">
        <v>97</v>
      </c>
      <c r="K877" s="235" t="s">
        <v>97</v>
      </c>
      <c r="L877" s="236">
        <v>8.89</v>
      </c>
    </row>
    <row r="878" spans="8:12" ht="15.75" x14ac:dyDescent="0.25">
      <c r="H878" s="237"/>
      <c r="I878" s="212" t="s">
        <v>828</v>
      </c>
      <c r="J878" s="210" t="s">
        <v>97</v>
      </c>
      <c r="K878" s="235" t="s">
        <v>97</v>
      </c>
      <c r="L878" s="236">
        <v>2.81</v>
      </c>
    </row>
    <row r="879" spans="8:12" ht="15.75" x14ac:dyDescent="0.25">
      <c r="H879" s="237"/>
      <c r="I879" s="212" t="s">
        <v>829</v>
      </c>
      <c r="J879" s="210" t="s">
        <v>97</v>
      </c>
      <c r="K879" s="235" t="s">
        <v>97</v>
      </c>
      <c r="L879" s="236">
        <v>7.25</v>
      </c>
    </row>
    <row r="880" spans="8:12" ht="15.75" x14ac:dyDescent="0.25">
      <c r="H880" s="237"/>
      <c r="I880" s="212" t="s">
        <v>830</v>
      </c>
      <c r="J880" s="210" t="s">
        <v>97</v>
      </c>
      <c r="K880" s="235" t="s">
        <v>97</v>
      </c>
      <c r="L880" s="236">
        <v>6.89</v>
      </c>
    </row>
    <row r="881" spans="8:12" ht="15.75" x14ac:dyDescent="0.25">
      <c r="H881" s="237"/>
      <c r="I881" s="212" t="s">
        <v>831</v>
      </c>
      <c r="J881" s="210" t="s">
        <v>97</v>
      </c>
      <c r="K881" s="235" t="s">
        <v>97</v>
      </c>
      <c r="L881" s="236">
        <v>9.57</v>
      </c>
    </row>
    <row r="882" spans="8:12" ht="15.75" x14ac:dyDescent="0.25">
      <c r="H882" s="237"/>
      <c r="I882" s="212" t="s">
        <v>832</v>
      </c>
      <c r="J882" s="210" t="s">
        <v>97</v>
      </c>
      <c r="K882" s="235" t="s">
        <v>97</v>
      </c>
      <c r="L882" s="236">
        <v>6.7</v>
      </c>
    </row>
    <row r="883" spans="8:12" ht="15.75" x14ac:dyDescent="0.25">
      <c r="H883" s="237"/>
      <c r="I883" s="212" t="s">
        <v>833</v>
      </c>
      <c r="J883" s="210" t="s">
        <v>97</v>
      </c>
      <c r="K883" s="235" t="s">
        <v>97</v>
      </c>
      <c r="L883" s="236">
        <v>6.41</v>
      </c>
    </row>
    <row r="884" spans="8:12" ht="15.75" x14ac:dyDescent="0.25">
      <c r="H884" s="237"/>
      <c r="I884" s="212" t="s">
        <v>834</v>
      </c>
      <c r="J884" s="210" t="s">
        <v>97</v>
      </c>
      <c r="K884" s="235" t="s">
        <v>97</v>
      </c>
      <c r="L884" s="236">
        <v>2.96</v>
      </c>
    </row>
    <row r="885" spans="8:12" ht="15.75" x14ac:dyDescent="0.25">
      <c r="H885" s="237"/>
      <c r="I885" s="212" t="s">
        <v>835</v>
      </c>
      <c r="J885" s="210" t="s">
        <v>97</v>
      </c>
      <c r="K885" s="235" t="s">
        <v>97</v>
      </c>
      <c r="L885" s="236">
        <v>11.03</v>
      </c>
    </row>
    <row r="886" spans="8:12" ht="15.75" x14ac:dyDescent="0.25">
      <c r="H886" s="237"/>
      <c r="I886" s="212" t="s">
        <v>836</v>
      </c>
      <c r="J886" s="210" t="s">
        <v>97</v>
      </c>
      <c r="K886" s="235" t="s">
        <v>97</v>
      </c>
      <c r="L886" s="236">
        <v>8.5</v>
      </c>
    </row>
    <row r="887" spans="8:12" ht="15.75" x14ac:dyDescent="0.25">
      <c r="H887" s="237"/>
      <c r="I887" s="212" t="s">
        <v>837</v>
      </c>
      <c r="J887" s="210" t="s">
        <v>97</v>
      </c>
      <c r="K887" s="235" t="s">
        <v>97</v>
      </c>
      <c r="L887" s="236">
        <v>2.74</v>
      </c>
    </row>
    <row r="888" spans="8:12" ht="15.75" x14ac:dyDescent="0.25">
      <c r="H888" s="237"/>
      <c r="I888" s="212" t="s">
        <v>838</v>
      </c>
      <c r="J888" s="210" t="s">
        <v>97</v>
      </c>
      <c r="K888" s="235" t="s">
        <v>97</v>
      </c>
      <c r="L888" s="236">
        <v>7.03</v>
      </c>
    </row>
    <row r="889" spans="8:12" ht="15.75" x14ac:dyDescent="0.25">
      <c r="H889" s="237"/>
      <c r="I889" s="212" t="s">
        <v>839</v>
      </c>
      <c r="J889" s="210" t="s">
        <v>97</v>
      </c>
      <c r="K889" s="235" t="s">
        <v>97</v>
      </c>
      <c r="L889" s="236">
        <v>7.37</v>
      </c>
    </row>
    <row r="890" spans="8:12" ht="15.75" x14ac:dyDescent="0.25">
      <c r="H890" s="237"/>
      <c r="I890" s="216" t="s">
        <v>841</v>
      </c>
      <c r="J890" s="210" t="s">
        <v>97</v>
      </c>
      <c r="K890" s="235" t="s">
        <v>97</v>
      </c>
      <c r="L890" s="236">
        <v>4.5</v>
      </c>
    </row>
    <row r="891" spans="8:12" ht="15.75" x14ac:dyDescent="0.25">
      <c r="H891" s="237"/>
      <c r="I891" s="212" t="s">
        <v>840</v>
      </c>
      <c r="J891" s="210" t="s">
        <v>97</v>
      </c>
      <c r="K891" s="235" t="s">
        <v>97</v>
      </c>
      <c r="L891" s="236">
        <v>7.16</v>
      </c>
    </row>
    <row r="892" spans="8:12" ht="15.75" x14ac:dyDescent="0.25">
      <c r="H892" s="237"/>
      <c r="I892" s="212" t="s">
        <v>842</v>
      </c>
      <c r="J892" s="210" t="s">
        <v>97</v>
      </c>
      <c r="K892" s="235" t="s">
        <v>97</v>
      </c>
      <c r="L892" s="236">
        <v>10.81</v>
      </c>
    </row>
    <row r="893" spans="8:12" ht="15.75" x14ac:dyDescent="0.25">
      <c r="H893" s="238"/>
      <c r="I893" s="212" t="s">
        <v>843</v>
      </c>
      <c r="J893" s="210" t="s">
        <v>97</v>
      </c>
      <c r="K893" s="235" t="s">
        <v>97</v>
      </c>
      <c r="L893" s="236">
        <v>5.49</v>
      </c>
    </row>
    <row r="894" spans="8:12" ht="15.75" x14ac:dyDescent="0.25">
      <c r="H894" s="234" t="s">
        <v>131</v>
      </c>
      <c r="I894" s="212" t="s">
        <v>817</v>
      </c>
      <c r="J894" s="210" t="s">
        <v>97</v>
      </c>
      <c r="K894" s="235" t="s">
        <v>97</v>
      </c>
      <c r="L894" s="236">
        <v>9.2200000000000006</v>
      </c>
    </row>
    <row r="895" spans="8:12" ht="15.75" x14ac:dyDescent="0.25">
      <c r="H895" s="237"/>
      <c r="I895" s="212" t="s">
        <v>818</v>
      </c>
      <c r="J895" s="210" t="s">
        <v>97</v>
      </c>
      <c r="K895" s="235" t="s">
        <v>97</v>
      </c>
      <c r="L895" s="236">
        <v>16.64</v>
      </c>
    </row>
    <row r="896" spans="8:12" ht="15.75" x14ac:dyDescent="0.25">
      <c r="H896" s="237"/>
      <c r="I896" s="212" t="s">
        <v>819</v>
      </c>
      <c r="J896" s="210" t="s">
        <v>97</v>
      </c>
      <c r="K896" s="235" t="s">
        <v>97</v>
      </c>
      <c r="L896" s="236">
        <v>14.14</v>
      </c>
    </row>
    <row r="897" spans="8:12" ht="15.75" x14ac:dyDescent="0.25">
      <c r="H897" s="237"/>
      <c r="I897" s="212" t="s">
        <v>820</v>
      </c>
      <c r="J897" s="210" t="s">
        <v>97</v>
      </c>
      <c r="K897" s="235" t="s">
        <v>97</v>
      </c>
      <c r="L897" s="236">
        <v>5.97</v>
      </c>
    </row>
    <row r="898" spans="8:12" ht="15.75" x14ac:dyDescent="0.25">
      <c r="H898" s="237"/>
      <c r="I898" s="212" t="s">
        <v>821</v>
      </c>
      <c r="J898" s="210" t="s">
        <v>97</v>
      </c>
      <c r="K898" s="235" t="s">
        <v>97</v>
      </c>
      <c r="L898" s="236">
        <v>15.48</v>
      </c>
    </row>
    <row r="899" spans="8:12" ht="15.75" x14ac:dyDescent="0.25">
      <c r="H899" s="237"/>
      <c r="I899" s="212" t="s">
        <v>822</v>
      </c>
      <c r="J899" s="210" t="s">
        <v>97</v>
      </c>
      <c r="K899" s="235" t="s">
        <v>97</v>
      </c>
      <c r="L899" s="236">
        <v>7.12</v>
      </c>
    </row>
    <row r="900" spans="8:12" ht="15.75" x14ac:dyDescent="0.25">
      <c r="H900" s="237"/>
      <c r="I900" s="212" t="s">
        <v>823</v>
      </c>
      <c r="J900" s="210" t="s">
        <v>97</v>
      </c>
      <c r="K900" s="235" t="s">
        <v>97</v>
      </c>
      <c r="L900" s="236">
        <v>5.16</v>
      </c>
    </row>
    <row r="901" spans="8:12" ht="15.75" x14ac:dyDescent="0.25">
      <c r="H901" s="237"/>
      <c r="I901" s="212" t="s">
        <v>824</v>
      </c>
      <c r="J901" s="210" t="s">
        <v>97</v>
      </c>
      <c r="K901" s="235" t="s">
        <v>97</v>
      </c>
      <c r="L901" s="236">
        <v>6.16</v>
      </c>
    </row>
    <row r="902" spans="8:12" ht="15.75" x14ac:dyDescent="0.25">
      <c r="H902" s="237"/>
      <c r="I902" s="212" t="s">
        <v>825</v>
      </c>
      <c r="J902" s="210" t="s">
        <v>97</v>
      </c>
      <c r="K902" s="235" t="s">
        <v>97</v>
      </c>
      <c r="L902" s="236">
        <v>8.93</v>
      </c>
    </row>
    <row r="903" spans="8:12" ht="15.75" x14ac:dyDescent="0.25">
      <c r="H903" s="237"/>
      <c r="I903" s="212" t="s">
        <v>826</v>
      </c>
      <c r="J903" s="210" t="s">
        <v>97</v>
      </c>
      <c r="K903" s="235" t="s">
        <v>97</v>
      </c>
      <c r="L903" s="236">
        <v>18.78</v>
      </c>
    </row>
    <row r="904" spans="8:12" ht="15.75" x14ac:dyDescent="0.25">
      <c r="H904" s="237"/>
      <c r="I904" s="212" t="s">
        <v>827</v>
      </c>
      <c r="J904" s="210" t="s">
        <v>97</v>
      </c>
      <c r="K904" s="235" t="s">
        <v>97</v>
      </c>
      <c r="L904" s="236">
        <v>15.5</v>
      </c>
    </row>
    <row r="905" spans="8:12" ht="15.75" x14ac:dyDescent="0.25">
      <c r="H905" s="237"/>
      <c r="I905" s="212" t="s">
        <v>828</v>
      </c>
      <c r="J905" s="210" t="s">
        <v>97</v>
      </c>
      <c r="K905" s="235" t="s">
        <v>97</v>
      </c>
      <c r="L905" s="236">
        <v>7.95</v>
      </c>
    </row>
    <row r="906" spans="8:12" ht="15.75" x14ac:dyDescent="0.25">
      <c r="H906" s="237"/>
      <c r="I906" s="212" t="s">
        <v>829</v>
      </c>
      <c r="J906" s="210" t="s">
        <v>97</v>
      </c>
      <c r="K906" s="235" t="s">
        <v>97</v>
      </c>
      <c r="L906" s="236">
        <v>12.54</v>
      </c>
    </row>
    <row r="907" spans="8:12" ht="15.75" x14ac:dyDescent="0.25">
      <c r="H907" s="237"/>
      <c r="I907" s="212" t="s">
        <v>830</v>
      </c>
      <c r="J907" s="210" t="s">
        <v>97</v>
      </c>
      <c r="K907" s="235" t="s">
        <v>97</v>
      </c>
      <c r="L907" s="236">
        <v>11.48</v>
      </c>
    </row>
    <row r="908" spans="8:12" ht="15.75" x14ac:dyDescent="0.25">
      <c r="H908" s="237"/>
      <c r="I908" s="212" t="s">
        <v>831</v>
      </c>
      <c r="J908" s="210" t="s">
        <v>97</v>
      </c>
      <c r="K908" s="235" t="s">
        <v>97</v>
      </c>
      <c r="L908" s="236">
        <v>10.41</v>
      </c>
    </row>
    <row r="909" spans="8:12" ht="15.75" x14ac:dyDescent="0.25">
      <c r="H909" s="237"/>
      <c r="I909" s="212" t="s">
        <v>832</v>
      </c>
      <c r="J909" s="210" t="s">
        <v>97</v>
      </c>
      <c r="K909" s="235" t="s">
        <v>97</v>
      </c>
      <c r="L909" s="236">
        <v>7.22</v>
      </c>
    </row>
    <row r="910" spans="8:12" ht="15.75" x14ac:dyDescent="0.25">
      <c r="H910" s="237"/>
      <c r="I910" s="212" t="s">
        <v>833</v>
      </c>
      <c r="J910" s="210" t="s">
        <v>97</v>
      </c>
      <c r="K910" s="235" t="s">
        <v>97</v>
      </c>
      <c r="L910" s="236">
        <v>12.83</v>
      </c>
    </row>
    <row r="911" spans="8:12" ht="15.75" x14ac:dyDescent="0.25">
      <c r="H911" s="237"/>
      <c r="I911" s="212" t="s">
        <v>834</v>
      </c>
      <c r="J911" s="210" t="s">
        <v>97</v>
      </c>
      <c r="K911" s="235" t="s">
        <v>97</v>
      </c>
      <c r="L911" s="236">
        <v>12.57</v>
      </c>
    </row>
    <row r="912" spans="8:12" ht="15.75" x14ac:dyDescent="0.25">
      <c r="H912" s="237"/>
      <c r="I912" s="212" t="s">
        <v>835</v>
      </c>
      <c r="J912" s="210" t="s">
        <v>97</v>
      </c>
      <c r="K912" s="235" t="s">
        <v>97</v>
      </c>
      <c r="L912" s="236">
        <v>16.399999999999999</v>
      </c>
    </row>
    <row r="913" spans="8:12" ht="15.75" x14ac:dyDescent="0.25">
      <c r="H913" s="237"/>
      <c r="I913" s="212" t="s">
        <v>836</v>
      </c>
      <c r="J913" s="210" t="s">
        <v>97</v>
      </c>
      <c r="K913" s="235" t="s">
        <v>97</v>
      </c>
      <c r="L913" s="236">
        <v>13.9</v>
      </c>
    </row>
    <row r="914" spans="8:12" ht="15.75" x14ac:dyDescent="0.25">
      <c r="H914" s="237"/>
      <c r="I914" s="212" t="s">
        <v>837</v>
      </c>
      <c r="J914" s="210" t="s">
        <v>97</v>
      </c>
      <c r="K914" s="235" t="s">
        <v>97</v>
      </c>
      <c r="L914" s="236">
        <v>8.39</v>
      </c>
    </row>
    <row r="915" spans="8:12" ht="15.75" x14ac:dyDescent="0.25">
      <c r="H915" s="237"/>
      <c r="I915" s="212" t="s">
        <v>838</v>
      </c>
      <c r="J915" s="210" t="s">
        <v>97</v>
      </c>
      <c r="K915" s="235" t="s">
        <v>97</v>
      </c>
      <c r="L915" s="236">
        <v>5.41</v>
      </c>
    </row>
    <row r="916" spans="8:12" ht="15.75" x14ac:dyDescent="0.25">
      <c r="H916" s="237"/>
      <c r="I916" s="212" t="s">
        <v>839</v>
      </c>
      <c r="J916" s="210" t="s">
        <v>97</v>
      </c>
      <c r="K916" s="235" t="s">
        <v>97</v>
      </c>
      <c r="L916" s="236">
        <v>14.78</v>
      </c>
    </row>
    <row r="917" spans="8:12" ht="15.75" x14ac:dyDescent="0.25">
      <c r="H917" s="237"/>
      <c r="I917" s="216" t="s">
        <v>841</v>
      </c>
      <c r="J917" s="210" t="s">
        <v>97</v>
      </c>
      <c r="K917" s="235" t="s">
        <v>97</v>
      </c>
      <c r="L917" s="236">
        <v>13.26</v>
      </c>
    </row>
    <row r="918" spans="8:12" ht="15.75" x14ac:dyDescent="0.25">
      <c r="H918" s="237"/>
      <c r="I918" s="212" t="s">
        <v>840</v>
      </c>
      <c r="J918" s="210" t="s">
        <v>97</v>
      </c>
      <c r="K918" s="235" t="s">
        <v>97</v>
      </c>
      <c r="L918" s="236">
        <v>12.02</v>
      </c>
    </row>
    <row r="919" spans="8:12" ht="15.75" x14ac:dyDescent="0.25">
      <c r="H919" s="237"/>
      <c r="I919" s="212" t="s">
        <v>842</v>
      </c>
      <c r="J919" s="210" t="s">
        <v>97</v>
      </c>
      <c r="K919" s="235" t="s">
        <v>97</v>
      </c>
      <c r="L919" s="236">
        <v>15.16</v>
      </c>
    </row>
    <row r="920" spans="8:12" ht="15.75" x14ac:dyDescent="0.25">
      <c r="H920" s="238"/>
      <c r="I920" s="212" t="s">
        <v>843</v>
      </c>
      <c r="J920" s="210" t="s">
        <v>97</v>
      </c>
      <c r="K920" s="235" t="s">
        <v>97</v>
      </c>
      <c r="L920" s="236">
        <v>14.85</v>
      </c>
    </row>
    <row r="921" spans="8:12" ht="15.75" x14ac:dyDescent="0.25">
      <c r="H921" s="234" t="s">
        <v>132</v>
      </c>
      <c r="I921" s="212" t="s">
        <v>817</v>
      </c>
      <c r="J921" s="210" t="s">
        <v>97</v>
      </c>
      <c r="K921" s="235" t="s">
        <v>97</v>
      </c>
      <c r="L921" s="236">
        <v>10.28</v>
      </c>
    </row>
    <row r="922" spans="8:12" ht="15.75" x14ac:dyDescent="0.25">
      <c r="H922" s="237"/>
      <c r="I922" s="212" t="s">
        <v>818</v>
      </c>
      <c r="J922" s="210" t="s">
        <v>97</v>
      </c>
      <c r="K922" s="235" t="s">
        <v>97</v>
      </c>
      <c r="L922" s="236">
        <v>21.81</v>
      </c>
    </row>
    <row r="923" spans="8:12" ht="15.75" x14ac:dyDescent="0.25">
      <c r="H923" s="237"/>
      <c r="I923" s="212" t="s">
        <v>819</v>
      </c>
      <c r="J923" s="210" t="s">
        <v>97</v>
      </c>
      <c r="K923" s="235" t="s">
        <v>97</v>
      </c>
      <c r="L923" s="236">
        <v>16.670000000000002</v>
      </c>
    </row>
    <row r="924" spans="8:12" ht="15.75" x14ac:dyDescent="0.25">
      <c r="H924" s="237"/>
      <c r="I924" s="212" t="s">
        <v>820</v>
      </c>
      <c r="J924" s="210" t="s">
        <v>97</v>
      </c>
      <c r="K924" s="235" t="s">
        <v>97</v>
      </c>
      <c r="L924" s="236">
        <v>11.32</v>
      </c>
    </row>
    <row r="925" spans="8:12" ht="15.75" x14ac:dyDescent="0.25">
      <c r="H925" s="237"/>
      <c r="I925" s="212" t="s">
        <v>821</v>
      </c>
      <c r="J925" s="210" t="s">
        <v>97</v>
      </c>
      <c r="K925" s="235" t="s">
        <v>97</v>
      </c>
      <c r="L925" s="236">
        <v>20.149999999999999</v>
      </c>
    </row>
    <row r="926" spans="8:12" ht="15.75" x14ac:dyDescent="0.25">
      <c r="H926" s="237"/>
      <c r="I926" s="212" t="s">
        <v>822</v>
      </c>
      <c r="J926" s="210" t="s">
        <v>97</v>
      </c>
      <c r="K926" s="235" t="s">
        <v>97</v>
      </c>
      <c r="L926" s="236">
        <v>13.51</v>
      </c>
    </row>
    <row r="927" spans="8:12" ht="15.75" x14ac:dyDescent="0.25">
      <c r="H927" s="237"/>
      <c r="I927" s="212" t="s">
        <v>823</v>
      </c>
      <c r="J927" s="210" t="s">
        <v>97</v>
      </c>
      <c r="K927" s="235" t="s">
        <v>97</v>
      </c>
      <c r="L927" s="236">
        <v>9.08</v>
      </c>
    </row>
    <row r="928" spans="8:12" ht="15.75" x14ac:dyDescent="0.25">
      <c r="H928" s="237"/>
      <c r="I928" s="212" t="s">
        <v>824</v>
      </c>
      <c r="J928" s="210" t="s">
        <v>97</v>
      </c>
      <c r="K928" s="235" t="s">
        <v>97</v>
      </c>
      <c r="L928" s="236">
        <v>6.97</v>
      </c>
    </row>
    <row r="929" spans="8:12" ht="15.75" x14ac:dyDescent="0.25">
      <c r="H929" s="237"/>
      <c r="I929" s="212" t="s">
        <v>825</v>
      </c>
      <c r="J929" s="210" t="s">
        <v>97</v>
      </c>
      <c r="K929" s="235" t="s">
        <v>97</v>
      </c>
      <c r="L929" s="236">
        <v>8.8699999999999992</v>
      </c>
    </row>
    <row r="930" spans="8:12" ht="15.75" x14ac:dyDescent="0.25">
      <c r="H930" s="237"/>
      <c r="I930" s="212" t="s">
        <v>826</v>
      </c>
      <c r="J930" s="210" t="s">
        <v>97</v>
      </c>
      <c r="K930" s="235" t="s">
        <v>97</v>
      </c>
      <c r="L930" s="236">
        <v>21.63</v>
      </c>
    </row>
    <row r="931" spans="8:12" ht="15.75" x14ac:dyDescent="0.25">
      <c r="H931" s="237"/>
      <c r="I931" s="212" t="s">
        <v>827</v>
      </c>
      <c r="J931" s="210" t="s">
        <v>97</v>
      </c>
      <c r="K931" s="235" t="s">
        <v>97</v>
      </c>
      <c r="L931" s="236">
        <v>24.92</v>
      </c>
    </row>
    <row r="932" spans="8:12" ht="15.75" x14ac:dyDescent="0.25">
      <c r="H932" s="237"/>
      <c r="I932" s="212" t="s">
        <v>828</v>
      </c>
      <c r="J932" s="210" t="s">
        <v>97</v>
      </c>
      <c r="K932" s="235" t="s">
        <v>97</v>
      </c>
      <c r="L932" s="236">
        <v>9.8699999999999992</v>
      </c>
    </row>
    <row r="933" spans="8:12" ht="15.75" x14ac:dyDescent="0.25">
      <c r="H933" s="237"/>
      <c r="I933" s="212" t="s">
        <v>829</v>
      </c>
      <c r="J933" s="210" t="s">
        <v>97</v>
      </c>
      <c r="K933" s="235" t="s">
        <v>97</v>
      </c>
      <c r="L933" s="236">
        <v>13.68</v>
      </c>
    </row>
    <row r="934" spans="8:12" ht="15.75" x14ac:dyDescent="0.25">
      <c r="H934" s="237"/>
      <c r="I934" s="212" t="s">
        <v>830</v>
      </c>
      <c r="J934" s="210" t="s">
        <v>97</v>
      </c>
      <c r="K934" s="235" t="s">
        <v>97</v>
      </c>
      <c r="L934" s="236">
        <v>15.13</v>
      </c>
    </row>
    <row r="935" spans="8:12" ht="15.75" x14ac:dyDescent="0.25">
      <c r="H935" s="237"/>
      <c r="I935" s="212" t="s">
        <v>831</v>
      </c>
      <c r="J935" s="210" t="s">
        <v>97</v>
      </c>
      <c r="K935" s="235" t="s">
        <v>97</v>
      </c>
      <c r="L935" s="236">
        <v>26.57</v>
      </c>
    </row>
    <row r="936" spans="8:12" ht="15.75" x14ac:dyDescent="0.25">
      <c r="H936" s="237"/>
      <c r="I936" s="212" t="s">
        <v>832</v>
      </c>
      <c r="J936" s="210" t="s">
        <v>97</v>
      </c>
      <c r="K936" s="235" t="s">
        <v>97</v>
      </c>
      <c r="L936" s="236">
        <v>15.57</v>
      </c>
    </row>
    <row r="937" spans="8:12" ht="15.75" x14ac:dyDescent="0.25">
      <c r="H937" s="237"/>
      <c r="I937" s="212" t="s">
        <v>833</v>
      </c>
      <c r="J937" s="210" t="s">
        <v>97</v>
      </c>
      <c r="K937" s="235" t="s">
        <v>97</v>
      </c>
      <c r="L937" s="236">
        <v>11.97</v>
      </c>
    </row>
    <row r="938" spans="8:12" ht="15.75" x14ac:dyDescent="0.25">
      <c r="H938" s="237"/>
      <c r="I938" s="212" t="s">
        <v>834</v>
      </c>
      <c r="J938" s="210" t="s">
        <v>97</v>
      </c>
      <c r="K938" s="235" t="s">
        <v>97</v>
      </c>
      <c r="L938" s="236">
        <v>10.64</v>
      </c>
    </row>
    <row r="939" spans="8:12" ht="15.75" x14ac:dyDescent="0.25">
      <c r="H939" s="237"/>
      <c r="I939" s="212" t="s">
        <v>835</v>
      </c>
      <c r="J939" s="210" t="s">
        <v>97</v>
      </c>
      <c r="K939" s="235" t="s">
        <v>97</v>
      </c>
      <c r="L939" s="236">
        <v>12.56</v>
      </c>
    </row>
    <row r="940" spans="8:12" ht="15.75" x14ac:dyDescent="0.25">
      <c r="H940" s="237"/>
      <c r="I940" s="212" t="s">
        <v>836</v>
      </c>
      <c r="J940" s="210" t="s">
        <v>97</v>
      </c>
      <c r="K940" s="235" t="s">
        <v>97</v>
      </c>
      <c r="L940" s="236">
        <v>16.940000000000001</v>
      </c>
    </row>
    <row r="941" spans="8:12" ht="15.75" x14ac:dyDescent="0.25">
      <c r="H941" s="237"/>
      <c r="I941" s="212" t="s">
        <v>837</v>
      </c>
      <c r="J941" s="210" t="s">
        <v>97</v>
      </c>
      <c r="K941" s="235" t="s">
        <v>97</v>
      </c>
      <c r="L941" s="236">
        <v>8.59</v>
      </c>
    </row>
    <row r="942" spans="8:12" ht="15.75" x14ac:dyDescent="0.25">
      <c r="H942" s="237"/>
      <c r="I942" s="212" t="s">
        <v>838</v>
      </c>
      <c r="J942" s="210" t="s">
        <v>97</v>
      </c>
      <c r="K942" s="235" t="s">
        <v>97</v>
      </c>
      <c r="L942" s="236">
        <v>9.6199999999999992</v>
      </c>
    </row>
    <row r="943" spans="8:12" ht="15.75" x14ac:dyDescent="0.25">
      <c r="H943" s="237"/>
      <c r="I943" s="212" t="s">
        <v>839</v>
      </c>
      <c r="J943" s="210" t="s">
        <v>97</v>
      </c>
      <c r="K943" s="235" t="s">
        <v>97</v>
      </c>
      <c r="L943" s="236">
        <v>21.31</v>
      </c>
    </row>
    <row r="944" spans="8:12" ht="15.75" x14ac:dyDescent="0.25">
      <c r="H944" s="237"/>
      <c r="I944" s="216" t="s">
        <v>841</v>
      </c>
      <c r="J944" s="210" t="s">
        <v>97</v>
      </c>
      <c r="K944" s="235" t="s">
        <v>97</v>
      </c>
      <c r="L944" s="236">
        <v>11.93</v>
      </c>
    </row>
    <row r="945" spans="8:12" ht="15.75" x14ac:dyDescent="0.25">
      <c r="H945" s="237"/>
      <c r="I945" s="212" t="s">
        <v>840</v>
      </c>
      <c r="J945" s="210" t="s">
        <v>97</v>
      </c>
      <c r="K945" s="235" t="s">
        <v>97</v>
      </c>
      <c r="L945" s="236">
        <v>14.38</v>
      </c>
    </row>
    <row r="946" spans="8:12" ht="15.75" x14ac:dyDescent="0.25">
      <c r="H946" s="237"/>
      <c r="I946" s="212" t="s">
        <v>842</v>
      </c>
      <c r="J946" s="210" t="s">
        <v>97</v>
      </c>
      <c r="K946" s="235" t="s">
        <v>97</v>
      </c>
      <c r="L946" s="236">
        <v>39.29</v>
      </c>
    </row>
    <row r="947" spans="8:12" ht="15.75" x14ac:dyDescent="0.25">
      <c r="H947" s="238"/>
      <c r="I947" s="212" t="s">
        <v>843</v>
      </c>
      <c r="J947" s="210" t="s">
        <v>97</v>
      </c>
      <c r="K947" s="235" t="s">
        <v>97</v>
      </c>
      <c r="L947" s="236">
        <v>11.74</v>
      </c>
    </row>
    <row r="948" spans="8:12" ht="15.75" x14ac:dyDescent="0.25">
      <c r="H948" s="234" t="s">
        <v>144</v>
      </c>
      <c r="I948" s="212" t="s">
        <v>817</v>
      </c>
      <c r="J948" s="210" t="s">
        <v>97</v>
      </c>
      <c r="K948" s="235" t="s">
        <v>97</v>
      </c>
      <c r="L948" s="236">
        <v>26.67</v>
      </c>
    </row>
    <row r="949" spans="8:12" ht="15.75" x14ac:dyDescent="0.25">
      <c r="H949" s="237"/>
      <c r="I949" s="212" t="s">
        <v>818</v>
      </c>
      <c r="J949" s="210" t="s">
        <v>97</v>
      </c>
      <c r="K949" s="235" t="s">
        <v>97</v>
      </c>
      <c r="L949" s="236">
        <v>34.28</v>
      </c>
    </row>
    <row r="950" spans="8:12" ht="15.75" x14ac:dyDescent="0.25">
      <c r="H950" s="237"/>
      <c r="I950" s="212" t="s">
        <v>819</v>
      </c>
      <c r="J950" s="210" t="s">
        <v>97</v>
      </c>
      <c r="K950" s="235" t="s">
        <v>97</v>
      </c>
      <c r="L950" s="236">
        <v>39.53</v>
      </c>
    </row>
    <row r="951" spans="8:12" ht="15.75" x14ac:dyDescent="0.25">
      <c r="H951" s="237"/>
      <c r="I951" s="212" t="s">
        <v>820</v>
      </c>
      <c r="J951" s="210" t="s">
        <v>97</v>
      </c>
      <c r="K951" s="235" t="s">
        <v>97</v>
      </c>
      <c r="L951" s="236">
        <v>29.38</v>
      </c>
    </row>
    <row r="952" spans="8:12" ht="15.75" x14ac:dyDescent="0.25">
      <c r="H952" s="237"/>
      <c r="I952" s="212" t="s">
        <v>821</v>
      </c>
      <c r="J952" s="210" t="s">
        <v>97</v>
      </c>
      <c r="K952" s="235" t="s">
        <v>97</v>
      </c>
      <c r="L952" s="236">
        <v>34.869999999999997</v>
      </c>
    </row>
    <row r="953" spans="8:12" ht="15.75" x14ac:dyDescent="0.25">
      <c r="H953" s="237"/>
      <c r="I953" s="212" t="s">
        <v>822</v>
      </c>
      <c r="J953" s="210" t="s">
        <v>97</v>
      </c>
      <c r="K953" s="235" t="s">
        <v>97</v>
      </c>
      <c r="L953" s="236">
        <v>25.96</v>
      </c>
    </row>
    <row r="954" spans="8:12" ht="15.75" x14ac:dyDescent="0.25">
      <c r="H954" s="237"/>
      <c r="I954" s="212" t="s">
        <v>823</v>
      </c>
      <c r="J954" s="210" t="s">
        <v>97</v>
      </c>
      <c r="K954" s="235" t="s">
        <v>97</v>
      </c>
      <c r="L954" s="236">
        <v>21.68</v>
      </c>
    </row>
    <row r="955" spans="8:12" ht="15.75" x14ac:dyDescent="0.25">
      <c r="H955" s="237"/>
      <c r="I955" s="212" t="s">
        <v>824</v>
      </c>
      <c r="J955" s="210" t="s">
        <v>97</v>
      </c>
      <c r="K955" s="235" t="s">
        <v>97</v>
      </c>
      <c r="L955" s="236">
        <v>21.77</v>
      </c>
    </row>
    <row r="956" spans="8:12" ht="15.75" x14ac:dyDescent="0.25">
      <c r="H956" s="237"/>
      <c r="I956" s="212" t="s">
        <v>825</v>
      </c>
      <c r="J956" s="210" t="s">
        <v>97</v>
      </c>
      <c r="K956" s="235" t="s">
        <v>97</v>
      </c>
      <c r="L956" s="236">
        <v>24.53</v>
      </c>
    </row>
    <row r="957" spans="8:12" ht="15.75" x14ac:dyDescent="0.25">
      <c r="H957" s="237"/>
      <c r="I957" s="212" t="s">
        <v>826</v>
      </c>
      <c r="J957" s="210" t="s">
        <v>97</v>
      </c>
      <c r="K957" s="235" t="s">
        <v>97</v>
      </c>
      <c r="L957" s="236">
        <v>43.23</v>
      </c>
    </row>
    <row r="958" spans="8:12" ht="15.75" x14ac:dyDescent="0.25">
      <c r="H958" s="237"/>
      <c r="I958" s="212" t="s">
        <v>827</v>
      </c>
      <c r="J958" s="210" t="s">
        <v>97</v>
      </c>
      <c r="K958" s="235" t="s">
        <v>97</v>
      </c>
      <c r="L958" s="236">
        <v>40.31</v>
      </c>
    </row>
    <row r="959" spans="8:12" ht="15.75" x14ac:dyDescent="0.25">
      <c r="H959" s="237"/>
      <c r="I959" s="212" t="s">
        <v>828</v>
      </c>
      <c r="J959" s="210" t="s">
        <v>97</v>
      </c>
      <c r="K959" s="235" t="s">
        <v>97</v>
      </c>
      <c r="L959" s="236">
        <v>22.41</v>
      </c>
    </row>
    <row r="960" spans="8:12" ht="15.75" x14ac:dyDescent="0.25">
      <c r="H960" s="237"/>
      <c r="I960" s="212" t="s">
        <v>829</v>
      </c>
      <c r="J960" s="210" t="s">
        <v>97</v>
      </c>
      <c r="K960" s="235" t="s">
        <v>97</v>
      </c>
      <c r="L960" s="236">
        <v>22.42</v>
      </c>
    </row>
    <row r="961" spans="8:12" ht="15.75" x14ac:dyDescent="0.25">
      <c r="H961" s="237"/>
      <c r="I961" s="212" t="s">
        <v>830</v>
      </c>
      <c r="J961" s="210" t="s">
        <v>97</v>
      </c>
      <c r="K961" s="235" t="s">
        <v>97</v>
      </c>
      <c r="L961" s="236">
        <v>31.65</v>
      </c>
    </row>
    <row r="962" spans="8:12" ht="15.75" x14ac:dyDescent="0.25">
      <c r="H962" s="237"/>
      <c r="I962" s="212" t="s">
        <v>831</v>
      </c>
      <c r="J962" s="210" t="s">
        <v>97</v>
      </c>
      <c r="K962" s="235" t="s">
        <v>97</v>
      </c>
      <c r="L962" s="236">
        <v>68.959999999999994</v>
      </c>
    </row>
    <row r="963" spans="8:12" ht="15.75" x14ac:dyDescent="0.25">
      <c r="H963" s="237"/>
      <c r="I963" s="212" t="s">
        <v>832</v>
      </c>
      <c r="J963" s="210" t="s">
        <v>97</v>
      </c>
      <c r="K963" s="235" t="s">
        <v>97</v>
      </c>
      <c r="L963" s="236">
        <v>28.11</v>
      </c>
    </row>
    <row r="964" spans="8:12" ht="15.75" x14ac:dyDescent="0.25">
      <c r="H964" s="237"/>
      <c r="I964" s="212" t="s">
        <v>833</v>
      </c>
      <c r="J964" s="210" t="s">
        <v>97</v>
      </c>
      <c r="K964" s="235" t="s">
        <v>97</v>
      </c>
      <c r="L964" s="236">
        <v>26.8</v>
      </c>
    </row>
    <row r="965" spans="8:12" ht="15.75" x14ac:dyDescent="0.25">
      <c r="H965" s="237"/>
      <c r="I965" s="212" t="s">
        <v>834</v>
      </c>
      <c r="J965" s="210" t="s">
        <v>97</v>
      </c>
      <c r="K965" s="235" t="s">
        <v>97</v>
      </c>
      <c r="L965" s="236">
        <v>28.51</v>
      </c>
    </row>
    <row r="966" spans="8:12" ht="15.75" x14ac:dyDescent="0.25">
      <c r="H966" s="237"/>
      <c r="I966" s="212" t="s">
        <v>835</v>
      </c>
      <c r="J966" s="210" t="s">
        <v>97</v>
      </c>
      <c r="K966" s="235" t="s">
        <v>97</v>
      </c>
      <c r="L966" s="236">
        <v>44.98</v>
      </c>
    </row>
    <row r="967" spans="8:12" ht="15.75" x14ac:dyDescent="0.25">
      <c r="H967" s="237"/>
      <c r="I967" s="212" t="s">
        <v>836</v>
      </c>
      <c r="J967" s="210" t="s">
        <v>97</v>
      </c>
      <c r="K967" s="235" t="s">
        <v>97</v>
      </c>
      <c r="L967" s="236">
        <v>32.51</v>
      </c>
    </row>
    <row r="968" spans="8:12" ht="15.75" x14ac:dyDescent="0.25">
      <c r="H968" s="237"/>
      <c r="I968" s="212" t="s">
        <v>837</v>
      </c>
      <c r="J968" s="210" t="s">
        <v>97</v>
      </c>
      <c r="K968" s="235" t="s">
        <v>97</v>
      </c>
      <c r="L968" s="236">
        <v>22.9</v>
      </c>
    </row>
    <row r="969" spans="8:12" ht="15.75" x14ac:dyDescent="0.25">
      <c r="H969" s="237"/>
      <c r="I969" s="212" t="s">
        <v>838</v>
      </c>
      <c r="J969" s="210" t="s">
        <v>97</v>
      </c>
      <c r="K969" s="235" t="s">
        <v>97</v>
      </c>
      <c r="L969" s="236">
        <v>20.86</v>
      </c>
    </row>
    <row r="970" spans="8:12" ht="15.75" x14ac:dyDescent="0.25">
      <c r="H970" s="237"/>
      <c r="I970" s="212" t="s">
        <v>839</v>
      </c>
      <c r="J970" s="210" t="s">
        <v>97</v>
      </c>
      <c r="K970" s="235" t="s">
        <v>97</v>
      </c>
      <c r="L970" s="236">
        <v>36.270000000000003</v>
      </c>
    </row>
    <row r="971" spans="8:12" ht="15.75" x14ac:dyDescent="0.25">
      <c r="H971" s="237"/>
      <c r="I971" s="216" t="s">
        <v>841</v>
      </c>
      <c r="J971" s="210" t="s">
        <v>97</v>
      </c>
      <c r="K971" s="235" t="s">
        <v>97</v>
      </c>
      <c r="L971" s="236">
        <v>27.8</v>
      </c>
    </row>
    <row r="972" spans="8:12" ht="15.75" x14ac:dyDescent="0.25">
      <c r="H972" s="237"/>
      <c r="I972" s="212" t="s">
        <v>840</v>
      </c>
      <c r="J972" s="210" t="s">
        <v>97</v>
      </c>
      <c r="K972" s="235" t="s">
        <v>97</v>
      </c>
      <c r="L972" s="236">
        <v>20.07</v>
      </c>
    </row>
    <row r="973" spans="8:12" ht="15.75" x14ac:dyDescent="0.25">
      <c r="H973" s="237"/>
      <c r="I973" s="212" t="s">
        <v>842</v>
      </c>
      <c r="J973" s="210" t="s">
        <v>97</v>
      </c>
      <c r="K973" s="235" t="s">
        <v>97</v>
      </c>
      <c r="L973" s="236">
        <v>59.15</v>
      </c>
    </row>
    <row r="974" spans="8:12" ht="15.75" x14ac:dyDescent="0.25">
      <c r="H974" s="238"/>
      <c r="I974" s="212" t="s">
        <v>843</v>
      </c>
      <c r="J974" s="210" t="s">
        <v>97</v>
      </c>
      <c r="K974" s="235" t="s">
        <v>97</v>
      </c>
      <c r="L974" s="236">
        <v>22.97</v>
      </c>
    </row>
    <row r="975" spans="8:12" x14ac:dyDescent="0.25">
      <c r="H975" s="222" t="s">
        <v>847</v>
      </c>
    </row>
  </sheetData>
  <mergeCells count="45">
    <mergeCell ref="H894:H920"/>
    <mergeCell ref="H921:H947"/>
    <mergeCell ref="H948:H974"/>
    <mergeCell ref="H735:H761"/>
    <mergeCell ref="H762:H788"/>
    <mergeCell ref="H789:H815"/>
    <mergeCell ref="H816:H842"/>
    <mergeCell ref="H843:H866"/>
    <mergeCell ref="H867:H893"/>
    <mergeCell ref="H575:H599"/>
    <mergeCell ref="H600:H626"/>
    <mergeCell ref="H627:H653"/>
    <mergeCell ref="H654:H680"/>
    <mergeCell ref="H681:H707"/>
    <mergeCell ref="H708:H734"/>
    <mergeCell ref="H413:H439"/>
    <mergeCell ref="H440:H466"/>
    <mergeCell ref="H467:H493"/>
    <mergeCell ref="H494:H520"/>
    <mergeCell ref="H521:H547"/>
    <mergeCell ref="H548:H574"/>
    <mergeCell ref="H251:H277"/>
    <mergeCell ref="H278:H304"/>
    <mergeCell ref="H305:H331"/>
    <mergeCell ref="H332:H358"/>
    <mergeCell ref="H359:H385"/>
    <mergeCell ref="H386:H412"/>
    <mergeCell ref="H89:H115"/>
    <mergeCell ref="H116:H142"/>
    <mergeCell ref="H143:H169"/>
    <mergeCell ref="H170:H196"/>
    <mergeCell ref="H197:H223"/>
    <mergeCell ref="H224:H250"/>
    <mergeCell ref="H6:J6"/>
    <mergeCell ref="K6:L6"/>
    <mergeCell ref="K7:L7"/>
    <mergeCell ref="H8:H34"/>
    <mergeCell ref="H35:H61"/>
    <mergeCell ref="H62:H88"/>
    <mergeCell ref="H3:J3"/>
    <mergeCell ref="K3:L3"/>
    <mergeCell ref="H4:J4"/>
    <mergeCell ref="K4:L4"/>
    <mergeCell ref="H5:J5"/>
    <mergeCell ref="K5:L5"/>
  </mergeCells>
  <hyperlinks>
    <hyperlink ref="H2" r:id="rId1" display="http://stats.oecd.org/OECDStat_Metadata/ShowMetadata.ashx?Dataset=IOTSI4_2018&amp;ShowOnWeb=true&amp;Lang=en" xr:uid="{46CAE6D9-2019-4A8D-A402-10FE29ED982D}"/>
    <hyperlink ref="K3" r:id="rId2" display="http://stats.oecd.org/OECDStat_Metadata/ShowMetadata.ashx?Dataset=IOTSI4_2018&amp;Coords=[VAR].[ICESHR]&amp;ShowOnWeb=true&amp;Lang=en" xr:uid="{C4E173AA-E027-4637-8973-E9E258748023}"/>
    <hyperlink ref="I31" r:id="rId3" display="http://stats.oecd.org/OECDStat_Metadata/ShowMetadata.ashx?Dataset=IOTSI4_2018&amp;Coords=[COU].[CYP]&amp;ShowOnWeb=true&amp;Lang=en" xr:uid="{B7F8A0BA-CF30-4C62-A0EC-F500A5BD600C}"/>
    <hyperlink ref="I58" r:id="rId4" display="http://stats.oecd.org/OECDStat_Metadata/ShowMetadata.ashx?Dataset=IOTSI4_2018&amp;Coords=[COU].[CYP]&amp;ShowOnWeb=true&amp;Lang=en" xr:uid="{DAF4CD87-FEAD-49CF-826D-E6F4C94638FA}"/>
    <hyperlink ref="I85" r:id="rId5" display="http://stats.oecd.org/OECDStat_Metadata/ShowMetadata.ashx?Dataset=IOTSI4_2018&amp;Coords=[COU].[CYP]&amp;ShowOnWeb=true&amp;Lang=en" xr:uid="{360D3AD4-A640-4EA8-81EC-B25A256B5368}"/>
    <hyperlink ref="I112" r:id="rId6" display="http://stats.oecd.org/OECDStat_Metadata/ShowMetadata.ashx?Dataset=IOTSI4_2018&amp;Coords=[COU].[CYP]&amp;ShowOnWeb=true&amp;Lang=en" xr:uid="{B8D9C85A-DC91-4DDE-998A-3A8011C218CA}"/>
    <hyperlink ref="I139" r:id="rId7" display="http://stats.oecd.org/OECDStat_Metadata/ShowMetadata.ashx?Dataset=IOTSI4_2018&amp;Coords=[COU].[CYP]&amp;ShowOnWeb=true&amp;Lang=en" xr:uid="{08D626D6-63B5-4240-A97D-2FF88C970F71}"/>
    <hyperlink ref="I166" r:id="rId8" display="http://stats.oecd.org/OECDStat_Metadata/ShowMetadata.ashx?Dataset=IOTSI4_2018&amp;Coords=[COU].[CYP]&amp;ShowOnWeb=true&amp;Lang=en" xr:uid="{7B7F144E-6009-4036-98F8-93AC0D3EB52D}"/>
    <hyperlink ref="I193" r:id="rId9" display="http://stats.oecd.org/OECDStat_Metadata/ShowMetadata.ashx?Dataset=IOTSI4_2018&amp;Coords=[COU].[CYP]&amp;ShowOnWeb=true&amp;Lang=en" xr:uid="{949637A0-81B2-4281-8096-E66C2C3712B2}"/>
    <hyperlink ref="I220" r:id="rId10" display="http://stats.oecd.org/OECDStat_Metadata/ShowMetadata.ashx?Dataset=IOTSI4_2018&amp;Coords=[COU].[CYP]&amp;ShowOnWeb=true&amp;Lang=en" xr:uid="{049DE5FE-6389-4822-9438-A18E23F61939}"/>
    <hyperlink ref="I247" r:id="rId11" display="http://stats.oecd.org/OECDStat_Metadata/ShowMetadata.ashx?Dataset=IOTSI4_2018&amp;Coords=[COU].[CYP]&amp;ShowOnWeb=true&amp;Lang=en" xr:uid="{898DC6FF-C97E-4BBF-91CB-7A3013917003}"/>
    <hyperlink ref="I274" r:id="rId12" display="http://stats.oecd.org/OECDStat_Metadata/ShowMetadata.ashx?Dataset=IOTSI4_2018&amp;Coords=[COU].[CYP]&amp;ShowOnWeb=true&amp;Lang=en" xr:uid="{4DFB8B95-4D8F-4925-BADA-CAAE6385B2B4}"/>
    <hyperlink ref="I301" r:id="rId13" display="http://stats.oecd.org/OECDStat_Metadata/ShowMetadata.ashx?Dataset=IOTSI4_2018&amp;Coords=[COU].[CYP]&amp;ShowOnWeb=true&amp;Lang=en" xr:uid="{C3B4630A-5B8D-49E0-A7AB-91828CDC15BD}"/>
    <hyperlink ref="I328" r:id="rId14" display="http://stats.oecd.org/OECDStat_Metadata/ShowMetadata.ashx?Dataset=IOTSI4_2018&amp;Coords=[COU].[CYP]&amp;ShowOnWeb=true&amp;Lang=en" xr:uid="{E3ACA0F0-E09E-4559-8076-A618C49CE703}"/>
    <hyperlink ref="I355" r:id="rId15" display="http://stats.oecd.org/OECDStat_Metadata/ShowMetadata.ashx?Dataset=IOTSI4_2018&amp;Coords=[COU].[CYP]&amp;ShowOnWeb=true&amp;Lang=en" xr:uid="{FD8E8890-C698-4302-979D-649D1D573353}"/>
    <hyperlink ref="I382" r:id="rId16" display="http://stats.oecd.org/OECDStat_Metadata/ShowMetadata.ashx?Dataset=IOTSI4_2018&amp;Coords=[COU].[CYP]&amp;ShowOnWeb=true&amp;Lang=en" xr:uid="{734D6721-7A11-4032-9F36-3930403F987C}"/>
    <hyperlink ref="I409" r:id="rId17" display="http://stats.oecd.org/OECDStat_Metadata/ShowMetadata.ashx?Dataset=IOTSI4_2018&amp;Coords=[COU].[CYP]&amp;ShowOnWeb=true&amp;Lang=en" xr:uid="{0E00F38F-265B-462B-9CA9-FC4D3FA1CA79}"/>
    <hyperlink ref="I436" r:id="rId18" display="http://stats.oecd.org/OECDStat_Metadata/ShowMetadata.ashx?Dataset=IOTSI4_2018&amp;Coords=[COU].[CYP]&amp;ShowOnWeb=true&amp;Lang=en" xr:uid="{35D0AFDC-A330-4E53-BEAD-97463A8307C6}"/>
    <hyperlink ref="I463" r:id="rId19" display="http://stats.oecd.org/OECDStat_Metadata/ShowMetadata.ashx?Dataset=IOTSI4_2018&amp;Coords=[COU].[CYP]&amp;ShowOnWeb=true&amp;Lang=en" xr:uid="{705F5C9B-8CB0-412E-9A3A-BC0E6396850E}"/>
    <hyperlink ref="I490" r:id="rId20" display="http://stats.oecd.org/OECDStat_Metadata/ShowMetadata.ashx?Dataset=IOTSI4_2018&amp;Coords=[COU].[CYP]&amp;ShowOnWeb=true&amp;Lang=en" xr:uid="{8C4E2F1D-19F6-48E8-B220-66CBC3ABD307}"/>
    <hyperlink ref="I517" r:id="rId21" display="http://stats.oecd.org/OECDStat_Metadata/ShowMetadata.ashx?Dataset=IOTSI4_2018&amp;Coords=[COU].[CYP]&amp;ShowOnWeb=true&amp;Lang=en" xr:uid="{BBC4692F-4CFE-44E7-8A3C-1DD6F68C6185}"/>
    <hyperlink ref="I544" r:id="rId22" display="http://stats.oecd.org/OECDStat_Metadata/ShowMetadata.ashx?Dataset=IOTSI4_2018&amp;Coords=[COU].[CYP]&amp;ShowOnWeb=true&amp;Lang=en" xr:uid="{B9D46823-546D-4F57-BD71-3FC85780E8D5}"/>
    <hyperlink ref="I571" r:id="rId23" display="http://stats.oecd.org/OECDStat_Metadata/ShowMetadata.ashx?Dataset=IOTSI4_2018&amp;Coords=[COU].[CYP]&amp;ShowOnWeb=true&amp;Lang=en" xr:uid="{7A2EC1CB-FAC4-4614-87CD-6C0DFA26A1C5}"/>
    <hyperlink ref="I597" r:id="rId24" display="http://stats.oecd.org/OECDStat_Metadata/ShowMetadata.ashx?Dataset=IOTSI4_2018&amp;Coords=[COU].[CYP]&amp;ShowOnWeb=true&amp;Lang=en" xr:uid="{A000239C-A392-4E21-ACB6-9BEFFA782695}"/>
    <hyperlink ref="I623" r:id="rId25" display="http://stats.oecd.org/OECDStat_Metadata/ShowMetadata.ashx?Dataset=IOTSI4_2018&amp;Coords=[COU].[CYP]&amp;ShowOnWeb=true&amp;Lang=en" xr:uid="{B217326B-3048-45E1-869E-CC70F3778196}"/>
    <hyperlink ref="I650" r:id="rId26" display="http://stats.oecd.org/OECDStat_Metadata/ShowMetadata.ashx?Dataset=IOTSI4_2018&amp;Coords=[COU].[CYP]&amp;ShowOnWeb=true&amp;Lang=en" xr:uid="{4B306747-68EA-490F-BA1C-B810DE001CFD}"/>
    <hyperlink ref="I677" r:id="rId27" display="http://stats.oecd.org/OECDStat_Metadata/ShowMetadata.ashx?Dataset=IOTSI4_2018&amp;Coords=[COU].[CYP]&amp;ShowOnWeb=true&amp;Lang=en" xr:uid="{EA1E6B6C-BD4E-4122-8626-7FDFAF0B75D3}"/>
    <hyperlink ref="I704" r:id="rId28" display="http://stats.oecd.org/OECDStat_Metadata/ShowMetadata.ashx?Dataset=IOTSI4_2018&amp;Coords=[COU].[CYP]&amp;ShowOnWeb=true&amp;Lang=en" xr:uid="{F95DE3FD-6770-41D6-BBD0-DB867FAF3AB2}"/>
    <hyperlink ref="I731" r:id="rId29" display="http://stats.oecd.org/OECDStat_Metadata/ShowMetadata.ashx?Dataset=IOTSI4_2018&amp;Coords=[COU].[CYP]&amp;ShowOnWeb=true&amp;Lang=en" xr:uid="{82586D07-C432-4F1E-9B5C-B9F910A339F2}"/>
    <hyperlink ref="I758" r:id="rId30" display="http://stats.oecd.org/OECDStat_Metadata/ShowMetadata.ashx?Dataset=IOTSI4_2018&amp;Coords=[COU].[CYP]&amp;ShowOnWeb=true&amp;Lang=en" xr:uid="{ED74439B-09EA-484A-B0C1-9B6360E2FF77}"/>
    <hyperlink ref="I785" r:id="rId31" display="http://stats.oecd.org/OECDStat_Metadata/ShowMetadata.ashx?Dataset=IOTSI4_2018&amp;Coords=[COU].[CYP]&amp;ShowOnWeb=true&amp;Lang=en" xr:uid="{22E8DBC2-C63D-4308-B45F-E30609C84495}"/>
    <hyperlink ref="I812" r:id="rId32" display="http://stats.oecd.org/OECDStat_Metadata/ShowMetadata.ashx?Dataset=IOTSI4_2018&amp;Coords=[COU].[CYP]&amp;ShowOnWeb=true&amp;Lang=en" xr:uid="{8BF12562-FC2F-42CA-B9C5-55561D08DAED}"/>
    <hyperlink ref="I839" r:id="rId33" display="http://stats.oecd.org/OECDStat_Metadata/ShowMetadata.ashx?Dataset=IOTSI4_2018&amp;Coords=[COU].[CYP]&amp;ShowOnWeb=true&amp;Lang=en" xr:uid="{57DCA7D0-A563-42EA-B150-413606C12C0B}"/>
    <hyperlink ref="I890" r:id="rId34" display="http://stats.oecd.org/OECDStat_Metadata/ShowMetadata.ashx?Dataset=IOTSI4_2018&amp;Coords=[COU].[CYP]&amp;ShowOnWeb=true&amp;Lang=en" xr:uid="{12B76529-5738-45C3-8B58-E5C0516DE259}"/>
    <hyperlink ref="I917" r:id="rId35" display="http://stats.oecd.org/OECDStat_Metadata/ShowMetadata.ashx?Dataset=IOTSI4_2018&amp;Coords=[COU].[CYP]&amp;ShowOnWeb=true&amp;Lang=en" xr:uid="{43F58BB9-7A51-4601-8E69-C3ECD6E0829B}"/>
    <hyperlink ref="I944" r:id="rId36" display="http://stats.oecd.org/OECDStat_Metadata/ShowMetadata.ashx?Dataset=IOTSI4_2018&amp;Coords=[COU].[CYP]&amp;ShowOnWeb=true&amp;Lang=en" xr:uid="{5340B58D-8A9B-438E-B7C4-82A16C9E6A11}"/>
    <hyperlink ref="I971" r:id="rId37" display="http://stats.oecd.org/OECDStat_Metadata/ShowMetadata.ashx?Dataset=IOTSI4_2018&amp;Coords=[COU].[CYP]&amp;ShowOnWeb=true&amp;Lang=en" xr:uid="{39B4E232-9316-479A-990F-AE10E68A0793}"/>
    <hyperlink ref="H975" r:id="rId38" display="https://stats-1.oecd.org/index.aspx?DatasetCode=IOTSI4_2018" xr:uid="{44261358-5FED-4E41-AEFC-9E43AB3141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7B0B-18E6-4462-8EDE-A45E0AC4886D}">
  <dimension ref="A1:AT969"/>
  <sheetViews>
    <sheetView topLeftCell="B10" workbookViewId="0">
      <selection activeCell="H37" sqref="H4:H40"/>
      <pivotSelection pane="bottomRight" showHeader="1" axis="axisRow" activeRow="36" activeCol="7" previousRow="36" previousCol="7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2.75" x14ac:dyDescent="0.2"/>
  <cols>
    <col min="1" max="7" width="9.140625" style="240"/>
    <col min="8" max="8" width="78" style="240" bestFit="1" customWidth="1"/>
    <col min="9" max="9" width="49.140625" style="240" bestFit="1" customWidth="1"/>
    <col min="10" max="10" width="12" style="240" bestFit="1" customWidth="1"/>
    <col min="11" max="11" width="39.85546875" style="240" bestFit="1" customWidth="1"/>
    <col min="12" max="12" width="58.140625" style="240" bestFit="1" customWidth="1"/>
    <col min="13" max="13" width="61.85546875" style="240" bestFit="1" customWidth="1"/>
    <col min="14" max="14" width="37.42578125" style="240" bestFit="1" customWidth="1"/>
    <col min="15" max="15" width="45.7109375" style="240" bestFit="1" customWidth="1"/>
    <col min="16" max="17" width="61" style="240" bestFit="1" customWidth="1"/>
    <col min="18" max="18" width="36.140625" style="240" bestFit="1" customWidth="1"/>
    <col min="19" max="19" width="42.140625" style="240" bestFit="1" customWidth="1"/>
    <col min="20" max="20" width="47" style="240" bestFit="1" customWidth="1"/>
    <col min="21" max="21" width="34" style="240" bestFit="1" customWidth="1"/>
    <col min="22" max="22" width="41.140625" style="240" bestFit="1" customWidth="1"/>
    <col min="23" max="23" width="33.5703125" style="240" bestFit="1" customWidth="1"/>
    <col min="24" max="24" width="63.42578125" style="240" bestFit="1" customWidth="1"/>
    <col min="25" max="25" width="46" style="240" bestFit="1" customWidth="1"/>
    <col min="26" max="26" width="26.7109375" style="240" bestFit="1" customWidth="1"/>
    <col min="27" max="27" width="37.42578125" style="240" bestFit="1" customWidth="1"/>
    <col min="28" max="28" width="45" style="240" bestFit="1" customWidth="1"/>
    <col min="29" max="29" width="32.5703125" style="240" bestFit="1" customWidth="1"/>
    <col min="30" max="30" width="78" style="240" bestFit="1" customWidth="1"/>
    <col min="31" max="31" width="76.7109375" style="240" bestFit="1" customWidth="1"/>
    <col min="32" max="32" width="22.5703125" style="240" bestFit="1" customWidth="1"/>
    <col min="33" max="33" width="58.140625" style="240" bestFit="1" customWidth="1"/>
    <col min="34" max="34" width="35.42578125" style="240" bestFit="1" customWidth="1"/>
    <col min="35" max="35" width="40.42578125" style="240" bestFit="1" customWidth="1"/>
    <col min="36" max="36" width="56.7109375" style="240" bestFit="1" customWidth="1"/>
    <col min="37" max="37" width="26.85546875" style="240" bestFit="1" customWidth="1"/>
    <col min="38" max="38" width="41" style="240" bestFit="1" customWidth="1"/>
    <col min="39" max="39" width="40.85546875" style="240" bestFit="1" customWidth="1"/>
    <col min="40" max="40" width="26.7109375" style="240" bestFit="1" customWidth="1"/>
    <col min="41" max="41" width="38.5703125" style="240" bestFit="1" customWidth="1"/>
    <col min="42" max="42" width="64.140625" style="240" bestFit="1" customWidth="1"/>
    <col min="43" max="43" width="16.7109375" style="240" bestFit="1" customWidth="1"/>
    <col min="44" max="44" width="38.28515625" style="240" bestFit="1" customWidth="1"/>
    <col min="45" max="45" width="64.5703125" style="240" bestFit="1" customWidth="1"/>
    <col min="46" max="46" width="11.28515625" style="240" bestFit="1" customWidth="1"/>
    <col min="47" max="887" width="14.85546875" style="240" bestFit="1" customWidth="1"/>
    <col min="888" max="888" width="9.7109375" style="240" bestFit="1" customWidth="1"/>
    <col min="889" max="16384" width="9.140625" style="240"/>
  </cols>
  <sheetData>
    <row r="1" spans="1:46" x14ac:dyDescent="0.2">
      <c r="A1" s="240" t="s">
        <v>96</v>
      </c>
      <c r="B1" s="240" t="s">
        <v>44</v>
      </c>
      <c r="C1" s="240" t="s">
        <v>142</v>
      </c>
    </row>
    <row r="2" spans="1:46" x14ac:dyDescent="0.2">
      <c r="A2" s="240" t="s">
        <v>98</v>
      </c>
      <c r="B2" s="240" t="s">
        <v>817</v>
      </c>
      <c r="C2" s="240">
        <v>24.45</v>
      </c>
    </row>
    <row r="3" spans="1:46" ht="15" x14ac:dyDescent="0.25">
      <c r="A3" s="240" t="s">
        <v>98</v>
      </c>
      <c r="B3" s="240" t="s">
        <v>818</v>
      </c>
      <c r="C3" s="240">
        <v>37.4</v>
      </c>
      <c r="H3" s="239" t="s">
        <v>848</v>
      </c>
      <c r="I3" t="s">
        <v>852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</row>
    <row r="4" spans="1:46" ht="15" x14ac:dyDescent="0.25">
      <c r="A4" s="240" t="s">
        <v>98</v>
      </c>
      <c r="B4" s="240" t="s">
        <v>819</v>
      </c>
      <c r="C4" s="240">
        <v>27.22</v>
      </c>
      <c r="H4" s="2" t="s">
        <v>847</v>
      </c>
      <c r="I4" s="24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</row>
    <row r="5" spans="1:46" ht="15" x14ac:dyDescent="0.25">
      <c r="A5" s="240" t="s">
        <v>98</v>
      </c>
      <c r="B5" s="240" t="s">
        <v>820</v>
      </c>
      <c r="C5" s="240">
        <v>28.91</v>
      </c>
      <c r="H5" s="2" t="s">
        <v>144</v>
      </c>
      <c r="I5" s="30">
        <v>31.799259259259262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</row>
    <row r="6" spans="1:46" ht="15" x14ac:dyDescent="0.25">
      <c r="A6" s="240" t="s">
        <v>98</v>
      </c>
      <c r="B6" s="240" t="s">
        <v>821</v>
      </c>
      <c r="C6" s="240">
        <v>27.76</v>
      </c>
      <c r="H6" s="2" t="s">
        <v>98</v>
      </c>
      <c r="I6" s="30">
        <v>25.988148148148145</v>
      </c>
      <c r="J6"/>
    </row>
    <row r="7" spans="1:46" ht="15" x14ac:dyDescent="0.25">
      <c r="A7" s="240" t="s">
        <v>98</v>
      </c>
      <c r="B7" s="240" t="s">
        <v>822</v>
      </c>
      <c r="C7" s="240">
        <v>15.86</v>
      </c>
      <c r="H7" s="2" t="s">
        <v>99</v>
      </c>
      <c r="I7" s="30">
        <v>23.72</v>
      </c>
      <c r="J7"/>
    </row>
    <row r="8" spans="1:46" ht="15" x14ac:dyDescent="0.25">
      <c r="A8" s="240" t="s">
        <v>98</v>
      </c>
      <c r="B8" s="240" t="s">
        <v>823</v>
      </c>
      <c r="C8" s="240">
        <v>17.32</v>
      </c>
      <c r="H8" s="2" t="s">
        <v>100</v>
      </c>
      <c r="I8" s="30">
        <v>24.848518518518517</v>
      </c>
      <c r="J8"/>
    </row>
    <row r="9" spans="1:46" ht="15" x14ac:dyDescent="0.25">
      <c r="A9" s="240" t="s">
        <v>98</v>
      </c>
      <c r="B9" s="240" t="s">
        <v>824</v>
      </c>
      <c r="C9" s="240">
        <v>24.68</v>
      </c>
      <c r="H9" s="2" t="s">
        <v>101</v>
      </c>
      <c r="I9" s="30">
        <v>26.735185185185191</v>
      </c>
      <c r="J9"/>
    </row>
    <row r="10" spans="1:46" ht="15" x14ac:dyDescent="0.25">
      <c r="A10" s="240" t="s">
        <v>98</v>
      </c>
      <c r="B10" s="240" t="s">
        <v>825</v>
      </c>
      <c r="C10" s="240">
        <v>15.95</v>
      </c>
      <c r="H10" s="2" t="s">
        <v>102</v>
      </c>
      <c r="I10" s="30">
        <v>29.638518518518513</v>
      </c>
      <c r="J10"/>
    </row>
    <row r="11" spans="1:46" ht="15" x14ac:dyDescent="0.25">
      <c r="A11" s="240" t="s">
        <v>98</v>
      </c>
      <c r="B11" s="240" t="s">
        <v>826</v>
      </c>
      <c r="C11" s="240">
        <v>29.34</v>
      </c>
      <c r="H11" s="2" t="s">
        <v>103</v>
      </c>
      <c r="I11" s="30">
        <v>32.102222222222224</v>
      </c>
      <c r="J11"/>
    </row>
    <row r="12" spans="1:46" ht="15" x14ac:dyDescent="0.25">
      <c r="A12" s="240" t="s">
        <v>98</v>
      </c>
      <c r="B12" s="240" t="s">
        <v>827</v>
      </c>
      <c r="C12" s="240">
        <v>45.31</v>
      </c>
      <c r="H12" s="2" t="s">
        <v>104</v>
      </c>
      <c r="I12" s="30">
        <v>28.812222222222228</v>
      </c>
      <c r="J12"/>
    </row>
    <row r="13" spans="1:46" ht="15" x14ac:dyDescent="0.25">
      <c r="A13" s="240" t="s">
        <v>98</v>
      </c>
      <c r="B13" s="240" t="s">
        <v>828</v>
      </c>
      <c r="C13" s="240">
        <v>12.16</v>
      </c>
      <c r="H13" s="2" t="s">
        <v>105</v>
      </c>
      <c r="I13" s="30">
        <v>32.005925925925929</v>
      </c>
      <c r="J13"/>
    </row>
    <row r="14" spans="1:46" ht="15" x14ac:dyDescent="0.25">
      <c r="A14" s="240" t="s">
        <v>98</v>
      </c>
      <c r="B14" s="240" t="s">
        <v>829</v>
      </c>
      <c r="C14" s="240">
        <v>23.87</v>
      </c>
      <c r="H14" s="2" t="s">
        <v>106</v>
      </c>
      <c r="I14" s="30">
        <v>56.838888888888881</v>
      </c>
      <c r="J14"/>
    </row>
    <row r="15" spans="1:46" ht="15" x14ac:dyDescent="0.25">
      <c r="A15" s="240" t="s">
        <v>98</v>
      </c>
      <c r="B15" s="240" t="s">
        <v>830</v>
      </c>
      <c r="C15" s="240">
        <v>30.53</v>
      </c>
      <c r="H15" s="2" t="s">
        <v>107</v>
      </c>
      <c r="I15" s="30">
        <v>34.560370370370364</v>
      </c>
      <c r="J15"/>
    </row>
    <row r="16" spans="1:46" ht="15" x14ac:dyDescent="0.25">
      <c r="A16" s="240" t="s">
        <v>98</v>
      </c>
      <c r="B16" s="240" t="s">
        <v>831</v>
      </c>
      <c r="C16" s="240">
        <v>54.1</v>
      </c>
      <c r="H16" s="2" t="s">
        <v>108</v>
      </c>
      <c r="I16" s="30">
        <v>38.122592592592596</v>
      </c>
      <c r="J16"/>
    </row>
    <row r="17" spans="1:10" ht="15" x14ac:dyDescent="0.25">
      <c r="A17" s="240" t="s">
        <v>98</v>
      </c>
      <c r="B17" s="240" t="s">
        <v>832</v>
      </c>
      <c r="C17" s="240">
        <v>26.86</v>
      </c>
      <c r="H17" s="2" t="s">
        <v>109</v>
      </c>
      <c r="I17" s="30">
        <v>29.050370370370374</v>
      </c>
      <c r="J17"/>
    </row>
    <row r="18" spans="1:10" ht="15" x14ac:dyDescent="0.25">
      <c r="A18" s="240" t="s">
        <v>98</v>
      </c>
      <c r="B18" s="240" t="s">
        <v>833</v>
      </c>
      <c r="C18" s="240">
        <v>22.91</v>
      </c>
      <c r="H18" s="2" t="s">
        <v>110</v>
      </c>
      <c r="I18" s="30">
        <v>39.706296296296294</v>
      </c>
      <c r="J18"/>
    </row>
    <row r="19" spans="1:10" ht="15" x14ac:dyDescent="0.25">
      <c r="A19" s="240" t="s">
        <v>98</v>
      </c>
      <c r="B19" s="240" t="s">
        <v>834</v>
      </c>
      <c r="C19" s="240">
        <v>20.77</v>
      </c>
      <c r="H19" s="2" t="s">
        <v>111</v>
      </c>
      <c r="I19" s="30">
        <v>34.376296296296296</v>
      </c>
      <c r="J19"/>
    </row>
    <row r="20" spans="1:10" ht="15" x14ac:dyDescent="0.25">
      <c r="A20" s="240" t="s">
        <v>98</v>
      </c>
      <c r="B20" s="240" t="s">
        <v>835</v>
      </c>
      <c r="C20" s="240">
        <v>21.58</v>
      </c>
      <c r="H20" s="2" t="s">
        <v>112</v>
      </c>
      <c r="I20" s="30">
        <v>38.715555555555561</v>
      </c>
      <c r="J20"/>
    </row>
    <row r="21" spans="1:10" ht="15" x14ac:dyDescent="0.25">
      <c r="A21" s="240" t="s">
        <v>98</v>
      </c>
      <c r="B21" s="240" t="s">
        <v>836</v>
      </c>
      <c r="C21" s="240">
        <v>24.28</v>
      </c>
      <c r="H21" s="2" t="s">
        <v>113</v>
      </c>
      <c r="I21" s="30">
        <v>40.253703703703707</v>
      </c>
    </row>
    <row r="22" spans="1:10" ht="15" x14ac:dyDescent="0.25">
      <c r="A22" s="240" t="s">
        <v>98</v>
      </c>
      <c r="B22" s="240" t="s">
        <v>837</v>
      </c>
      <c r="C22" s="240">
        <v>14.38</v>
      </c>
      <c r="H22" s="2" t="s">
        <v>114</v>
      </c>
      <c r="I22" s="30">
        <v>35.433703703703699</v>
      </c>
    </row>
    <row r="23" spans="1:10" ht="15" x14ac:dyDescent="0.25">
      <c r="A23" s="240" t="s">
        <v>98</v>
      </c>
      <c r="B23" s="240" t="s">
        <v>838</v>
      </c>
      <c r="C23" s="240">
        <v>15.92</v>
      </c>
      <c r="H23" s="2" t="s">
        <v>115</v>
      </c>
      <c r="I23" s="30">
        <v>40.410370370370359</v>
      </c>
    </row>
    <row r="24" spans="1:10" ht="15" x14ac:dyDescent="0.25">
      <c r="A24" s="240" t="s">
        <v>98</v>
      </c>
      <c r="B24" s="240" t="s">
        <v>839</v>
      </c>
      <c r="C24" s="240">
        <v>28.1</v>
      </c>
      <c r="H24" s="2" t="s">
        <v>116</v>
      </c>
      <c r="I24" s="30">
        <v>36.855555555555554</v>
      </c>
    </row>
    <row r="25" spans="1:10" ht="15" x14ac:dyDescent="0.25">
      <c r="A25" s="240" t="s">
        <v>98</v>
      </c>
      <c r="B25" s="240" t="s">
        <v>841</v>
      </c>
      <c r="C25" s="240">
        <v>24.42</v>
      </c>
      <c r="H25" s="2" t="s">
        <v>117</v>
      </c>
      <c r="I25" s="30">
        <v>27.705925925925921</v>
      </c>
    </row>
    <row r="26" spans="1:10" ht="15" x14ac:dyDescent="0.25">
      <c r="A26" s="240" t="s">
        <v>98</v>
      </c>
      <c r="B26" s="240" t="s">
        <v>840</v>
      </c>
      <c r="C26" s="240">
        <v>20.52</v>
      </c>
      <c r="H26" s="2" t="s">
        <v>118</v>
      </c>
      <c r="I26" s="30">
        <v>26.962592592592593</v>
      </c>
    </row>
    <row r="27" spans="1:10" ht="15" x14ac:dyDescent="0.25">
      <c r="A27" s="240" t="s">
        <v>98</v>
      </c>
      <c r="B27" s="240" t="s">
        <v>842</v>
      </c>
      <c r="C27" s="240">
        <v>49.89</v>
      </c>
      <c r="H27" s="2" t="s">
        <v>119</v>
      </c>
      <c r="I27" s="30">
        <v>28.580800000000004</v>
      </c>
    </row>
    <row r="28" spans="1:10" ht="15" x14ac:dyDescent="0.25">
      <c r="A28" s="240" t="s">
        <v>98</v>
      </c>
      <c r="B28" s="240" t="s">
        <v>843</v>
      </c>
      <c r="C28" s="240">
        <v>17.190000000000001</v>
      </c>
      <c r="H28" s="2" t="s">
        <v>120</v>
      </c>
      <c r="I28" s="30">
        <v>17.164444444444442</v>
      </c>
    </row>
    <row r="29" spans="1:10" ht="15" x14ac:dyDescent="0.25">
      <c r="A29" s="240" t="s">
        <v>99</v>
      </c>
      <c r="B29" s="240" t="s">
        <v>817</v>
      </c>
      <c r="C29" s="240">
        <v>11.89</v>
      </c>
      <c r="H29" s="2" t="s">
        <v>121</v>
      </c>
      <c r="I29" s="30">
        <v>24.860370370370372</v>
      </c>
    </row>
    <row r="30" spans="1:10" ht="15" x14ac:dyDescent="0.25">
      <c r="A30" s="240" t="s">
        <v>99</v>
      </c>
      <c r="B30" s="240" t="s">
        <v>818</v>
      </c>
      <c r="C30" s="240">
        <v>33.479999999999997</v>
      </c>
      <c r="H30" s="2" t="s">
        <v>122</v>
      </c>
      <c r="I30" s="30">
        <v>18.261111111111113</v>
      </c>
    </row>
    <row r="31" spans="1:10" ht="15" x14ac:dyDescent="0.25">
      <c r="A31" s="240" t="s">
        <v>99</v>
      </c>
      <c r="B31" s="240" t="s">
        <v>819</v>
      </c>
      <c r="C31" s="240">
        <v>17.59</v>
      </c>
      <c r="H31" s="2" t="s">
        <v>123</v>
      </c>
      <c r="I31" s="30">
        <v>20.138518518518524</v>
      </c>
    </row>
    <row r="32" spans="1:10" ht="15" x14ac:dyDescent="0.25">
      <c r="A32" s="240" t="s">
        <v>99</v>
      </c>
      <c r="B32" s="240" t="s">
        <v>820</v>
      </c>
      <c r="C32" s="240">
        <v>6.65</v>
      </c>
      <c r="H32" s="2" t="s">
        <v>124</v>
      </c>
      <c r="I32" s="30">
        <v>20.085925925925924</v>
      </c>
    </row>
    <row r="33" spans="1:9" ht="15" x14ac:dyDescent="0.25">
      <c r="A33" s="240" t="s">
        <v>99</v>
      </c>
      <c r="B33" s="240" t="s">
        <v>821</v>
      </c>
      <c r="C33" s="240">
        <v>21.53</v>
      </c>
      <c r="H33" s="2" t="s">
        <v>125</v>
      </c>
      <c r="I33" s="30">
        <v>20.08666666666667</v>
      </c>
    </row>
    <row r="34" spans="1:9" ht="15" x14ac:dyDescent="0.25">
      <c r="A34" s="240" t="s">
        <v>99</v>
      </c>
      <c r="B34" s="240" t="s">
        <v>822</v>
      </c>
      <c r="C34" s="240">
        <v>21.25</v>
      </c>
      <c r="H34" s="2" t="s">
        <v>126</v>
      </c>
      <c r="I34" s="30">
        <v>18.231111111111108</v>
      </c>
    </row>
    <row r="35" spans="1:9" ht="15" x14ac:dyDescent="0.25">
      <c r="A35" s="240" t="s">
        <v>99</v>
      </c>
      <c r="B35" s="240" t="s">
        <v>823</v>
      </c>
      <c r="C35" s="240">
        <v>4.71</v>
      </c>
      <c r="H35" s="2" t="s">
        <v>127</v>
      </c>
      <c r="I35" s="30">
        <v>9.2192592592592604</v>
      </c>
    </row>
    <row r="36" spans="1:9" ht="15" x14ac:dyDescent="0.25">
      <c r="A36" s="240" t="s">
        <v>99</v>
      </c>
      <c r="B36" s="240" t="s">
        <v>824</v>
      </c>
      <c r="C36" s="240">
        <v>16.64</v>
      </c>
      <c r="H36" s="2" t="s">
        <v>128</v>
      </c>
      <c r="I36" s="30">
        <v>17.696666666666665</v>
      </c>
    </row>
    <row r="37" spans="1:9" ht="15" x14ac:dyDescent="0.25">
      <c r="A37" s="240" t="s">
        <v>99</v>
      </c>
      <c r="B37" s="240" t="s">
        <v>825</v>
      </c>
      <c r="C37" s="240">
        <v>33.07</v>
      </c>
      <c r="H37" s="2" t="s">
        <v>129</v>
      </c>
      <c r="I37" s="30">
        <v>11.579999999999998</v>
      </c>
    </row>
    <row r="38" spans="1:9" ht="15" x14ac:dyDescent="0.25">
      <c r="A38" s="240" t="s">
        <v>99</v>
      </c>
      <c r="B38" s="240" t="s">
        <v>826</v>
      </c>
      <c r="C38" s="240">
        <v>41.6</v>
      </c>
      <c r="H38" s="2" t="s">
        <v>130</v>
      </c>
      <c r="I38" s="30">
        <v>6.7677777777777788</v>
      </c>
    </row>
    <row r="39" spans="1:9" ht="15" x14ac:dyDescent="0.25">
      <c r="A39" s="240" t="s">
        <v>99</v>
      </c>
      <c r="B39" s="240" t="s">
        <v>827</v>
      </c>
      <c r="C39" s="240">
        <v>41.89</v>
      </c>
      <c r="H39" s="2" t="s">
        <v>131</v>
      </c>
      <c r="I39" s="30">
        <v>11.565555555555555</v>
      </c>
    </row>
    <row r="40" spans="1:9" ht="15" x14ac:dyDescent="0.25">
      <c r="A40" s="240" t="s">
        <v>99</v>
      </c>
      <c r="B40" s="240" t="s">
        <v>828</v>
      </c>
      <c r="C40" s="240">
        <v>25.74</v>
      </c>
      <c r="H40" s="2" t="s">
        <v>132</v>
      </c>
      <c r="I40" s="30">
        <v>15.37037037037037</v>
      </c>
    </row>
    <row r="41" spans="1:9" ht="15" x14ac:dyDescent="0.25">
      <c r="A41" s="240" t="s">
        <v>99</v>
      </c>
      <c r="B41" s="240" t="s">
        <v>829</v>
      </c>
      <c r="C41" s="240">
        <v>24.34</v>
      </c>
      <c r="H41" s="2" t="s">
        <v>849</v>
      </c>
      <c r="I41" s="30">
        <v>27.107414684591518</v>
      </c>
    </row>
    <row r="42" spans="1:9" ht="15" x14ac:dyDescent="0.25">
      <c r="A42" s="240" t="s">
        <v>99</v>
      </c>
      <c r="B42" s="240" t="s">
        <v>830</v>
      </c>
      <c r="C42" s="240">
        <v>31.39</v>
      </c>
      <c r="H42"/>
      <c r="I42"/>
    </row>
    <row r="43" spans="1:9" x14ac:dyDescent="0.2">
      <c r="A43" s="240" t="s">
        <v>99</v>
      </c>
      <c r="B43" s="240" t="s">
        <v>831</v>
      </c>
      <c r="C43" s="240">
        <v>47.44</v>
      </c>
    </row>
    <row r="44" spans="1:9" x14ac:dyDescent="0.2">
      <c r="A44" s="240" t="s">
        <v>99</v>
      </c>
      <c r="B44" s="240" t="s">
        <v>832</v>
      </c>
      <c r="C44" s="240">
        <v>9.98</v>
      </c>
    </row>
    <row r="45" spans="1:9" x14ac:dyDescent="0.2">
      <c r="A45" s="240" t="s">
        <v>99</v>
      </c>
      <c r="B45" s="240" t="s">
        <v>833</v>
      </c>
      <c r="C45" s="240">
        <v>12.77</v>
      </c>
    </row>
    <row r="46" spans="1:9" x14ac:dyDescent="0.2">
      <c r="A46" s="240" t="s">
        <v>99</v>
      </c>
      <c r="B46" s="240" t="s">
        <v>834</v>
      </c>
      <c r="C46" s="240">
        <v>22.14</v>
      </c>
    </row>
    <row r="47" spans="1:9" x14ac:dyDescent="0.2">
      <c r="A47" s="240" t="s">
        <v>99</v>
      </c>
      <c r="B47" s="240" t="s">
        <v>835</v>
      </c>
      <c r="C47" s="240">
        <v>18.600000000000001</v>
      </c>
    </row>
    <row r="48" spans="1:9" x14ac:dyDescent="0.2">
      <c r="A48" s="240" t="s">
        <v>99</v>
      </c>
      <c r="B48" s="240" t="s">
        <v>836</v>
      </c>
      <c r="C48" s="240">
        <v>23.17</v>
      </c>
    </row>
    <row r="49" spans="1:3" x14ac:dyDescent="0.2">
      <c r="A49" s="240" t="s">
        <v>99</v>
      </c>
      <c r="B49" s="240" t="s">
        <v>837</v>
      </c>
      <c r="C49" s="240">
        <v>21.14</v>
      </c>
    </row>
    <row r="50" spans="1:3" x14ac:dyDescent="0.2">
      <c r="A50" s="240" t="s">
        <v>99</v>
      </c>
      <c r="B50" s="240" t="s">
        <v>838</v>
      </c>
      <c r="C50" s="240">
        <v>16.329999999999998</v>
      </c>
    </row>
    <row r="51" spans="1:3" x14ac:dyDescent="0.2">
      <c r="A51" s="240" t="s">
        <v>99</v>
      </c>
      <c r="B51" s="240" t="s">
        <v>839</v>
      </c>
      <c r="C51" s="240">
        <v>7.24</v>
      </c>
    </row>
    <row r="52" spans="1:3" x14ac:dyDescent="0.2">
      <c r="A52" s="240" t="s">
        <v>99</v>
      </c>
      <c r="B52" s="240" t="s">
        <v>841</v>
      </c>
      <c r="C52" s="240">
        <v>35.380000000000003</v>
      </c>
    </row>
    <row r="53" spans="1:3" x14ac:dyDescent="0.2">
      <c r="A53" s="240" t="s">
        <v>99</v>
      </c>
      <c r="B53" s="240" t="s">
        <v>840</v>
      </c>
      <c r="C53" s="240">
        <v>28.75</v>
      </c>
    </row>
    <row r="54" spans="1:3" x14ac:dyDescent="0.2">
      <c r="A54" s="240" t="s">
        <v>99</v>
      </c>
      <c r="B54" s="240" t="s">
        <v>842</v>
      </c>
      <c r="C54" s="240">
        <v>48.42</v>
      </c>
    </row>
    <row r="55" spans="1:3" x14ac:dyDescent="0.2">
      <c r="A55" s="240" t="s">
        <v>99</v>
      </c>
      <c r="B55" s="240" t="s">
        <v>843</v>
      </c>
      <c r="C55" s="240">
        <v>17.309999999999999</v>
      </c>
    </row>
    <row r="56" spans="1:3" x14ac:dyDescent="0.2">
      <c r="A56" s="240" t="s">
        <v>100</v>
      </c>
      <c r="B56" s="240" t="s">
        <v>817</v>
      </c>
      <c r="C56" s="240">
        <v>24.6</v>
      </c>
    </row>
    <row r="57" spans="1:3" x14ac:dyDescent="0.2">
      <c r="A57" s="240" t="s">
        <v>100</v>
      </c>
      <c r="B57" s="240" t="s">
        <v>818</v>
      </c>
      <c r="C57" s="240">
        <v>35.76</v>
      </c>
    </row>
    <row r="58" spans="1:3" x14ac:dyDescent="0.2">
      <c r="A58" s="240" t="s">
        <v>100</v>
      </c>
      <c r="B58" s="240" t="s">
        <v>819</v>
      </c>
      <c r="C58" s="240">
        <v>27.98</v>
      </c>
    </row>
    <row r="59" spans="1:3" x14ac:dyDescent="0.2">
      <c r="A59" s="240" t="s">
        <v>100</v>
      </c>
      <c r="B59" s="240" t="s">
        <v>820</v>
      </c>
      <c r="C59" s="240">
        <v>29.67</v>
      </c>
    </row>
    <row r="60" spans="1:3" x14ac:dyDescent="0.2">
      <c r="A60" s="240" t="s">
        <v>100</v>
      </c>
      <c r="B60" s="240" t="s">
        <v>821</v>
      </c>
      <c r="C60" s="240">
        <v>19.36</v>
      </c>
    </row>
    <row r="61" spans="1:3" x14ac:dyDescent="0.2">
      <c r="A61" s="240" t="s">
        <v>100</v>
      </c>
      <c r="B61" s="240" t="s">
        <v>822</v>
      </c>
      <c r="C61" s="240">
        <v>23.33</v>
      </c>
    </row>
    <row r="62" spans="1:3" x14ac:dyDescent="0.2">
      <c r="A62" s="240" t="s">
        <v>100</v>
      </c>
      <c r="B62" s="240" t="s">
        <v>823</v>
      </c>
      <c r="C62" s="240">
        <v>20.41</v>
      </c>
    </row>
    <row r="63" spans="1:3" x14ac:dyDescent="0.2">
      <c r="A63" s="240" t="s">
        <v>100</v>
      </c>
      <c r="B63" s="240" t="s">
        <v>824</v>
      </c>
      <c r="C63" s="240">
        <v>17.13</v>
      </c>
    </row>
    <row r="64" spans="1:3" x14ac:dyDescent="0.2">
      <c r="A64" s="240" t="s">
        <v>100</v>
      </c>
      <c r="B64" s="240" t="s">
        <v>825</v>
      </c>
      <c r="C64" s="240">
        <v>14.68</v>
      </c>
    </row>
    <row r="65" spans="1:3" x14ac:dyDescent="0.2">
      <c r="A65" s="240" t="s">
        <v>100</v>
      </c>
      <c r="B65" s="240" t="s">
        <v>826</v>
      </c>
      <c r="C65" s="240">
        <v>30.49</v>
      </c>
    </row>
    <row r="66" spans="1:3" x14ac:dyDescent="0.2">
      <c r="A66" s="240" t="s">
        <v>100</v>
      </c>
      <c r="B66" s="240" t="s">
        <v>827</v>
      </c>
      <c r="C66" s="240">
        <v>37.39</v>
      </c>
    </row>
    <row r="67" spans="1:3" x14ac:dyDescent="0.2">
      <c r="A67" s="240" t="s">
        <v>100</v>
      </c>
      <c r="B67" s="240" t="s">
        <v>828</v>
      </c>
      <c r="C67" s="240">
        <v>14.45</v>
      </c>
    </row>
    <row r="68" spans="1:3" x14ac:dyDescent="0.2">
      <c r="A68" s="240" t="s">
        <v>100</v>
      </c>
      <c r="B68" s="240" t="s">
        <v>829</v>
      </c>
      <c r="C68" s="240">
        <v>19.61</v>
      </c>
    </row>
    <row r="69" spans="1:3" x14ac:dyDescent="0.2">
      <c r="A69" s="240" t="s">
        <v>100</v>
      </c>
      <c r="B69" s="240" t="s">
        <v>830</v>
      </c>
      <c r="C69" s="240">
        <v>26.97</v>
      </c>
    </row>
    <row r="70" spans="1:3" x14ac:dyDescent="0.2">
      <c r="A70" s="240" t="s">
        <v>100</v>
      </c>
      <c r="B70" s="240" t="s">
        <v>831</v>
      </c>
      <c r="C70" s="240">
        <v>44.34</v>
      </c>
    </row>
    <row r="71" spans="1:3" x14ac:dyDescent="0.2">
      <c r="A71" s="240" t="s">
        <v>100</v>
      </c>
      <c r="B71" s="240" t="s">
        <v>832</v>
      </c>
      <c r="C71" s="240">
        <v>24.06</v>
      </c>
    </row>
    <row r="72" spans="1:3" x14ac:dyDescent="0.2">
      <c r="A72" s="240" t="s">
        <v>100</v>
      </c>
      <c r="B72" s="240" t="s">
        <v>833</v>
      </c>
      <c r="C72" s="240">
        <v>17.84</v>
      </c>
    </row>
    <row r="73" spans="1:3" x14ac:dyDescent="0.2">
      <c r="A73" s="240" t="s">
        <v>100</v>
      </c>
      <c r="B73" s="240" t="s">
        <v>834</v>
      </c>
      <c r="C73" s="240">
        <v>19.010000000000002</v>
      </c>
    </row>
    <row r="74" spans="1:3" x14ac:dyDescent="0.2">
      <c r="A74" s="240" t="s">
        <v>100</v>
      </c>
      <c r="B74" s="240" t="s">
        <v>835</v>
      </c>
      <c r="C74" s="240">
        <v>18.079999999999998</v>
      </c>
    </row>
    <row r="75" spans="1:3" x14ac:dyDescent="0.2">
      <c r="A75" s="240" t="s">
        <v>100</v>
      </c>
      <c r="B75" s="240" t="s">
        <v>836</v>
      </c>
      <c r="C75" s="240">
        <v>24.1</v>
      </c>
    </row>
    <row r="76" spans="1:3" x14ac:dyDescent="0.2">
      <c r="A76" s="240" t="s">
        <v>100</v>
      </c>
      <c r="B76" s="240" t="s">
        <v>837</v>
      </c>
      <c r="C76" s="240">
        <v>18.91</v>
      </c>
    </row>
    <row r="77" spans="1:3" x14ac:dyDescent="0.2">
      <c r="A77" s="240" t="s">
        <v>100</v>
      </c>
      <c r="B77" s="240" t="s">
        <v>838</v>
      </c>
      <c r="C77" s="240">
        <v>18.899999999999999</v>
      </c>
    </row>
    <row r="78" spans="1:3" x14ac:dyDescent="0.2">
      <c r="A78" s="240" t="s">
        <v>100</v>
      </c>
      <c r="B78" s="240" t="s">
        <v>839</v>
      </c>
      <c r="C78" s="240">
        <v>22.75</v>
      </c>
    </row>
    <row r="79" spans="1:3" x14ac:dyDescent="0.2">
      <c r="A79" s="240" t="s">
        <v>100</v>
      </c>
      <c r="B79" s="240" t="s">
        <v>841</v>
      </c>
      <c r="C79" s="240">
        <v>35.049999999999997</v>
      </c>
    </row>
    <row r="80" spans="1:3" x14ac:dyDescent="0.2">
      <c r="A80" s="240" t="s">
        <v>100</v>
      </c>
      <c r="B80" s="240" t="s">
        <v>840</v>
      </c>
      <c r="C80" s="240">
        <v>29.01</v>
      </c>
    </row>
    <row r="81" spans="1:3" x14ac:dyDescent="0.2">
      <c r="A81" s="240" t="s">
        <v>100</v>
      </c>
      <c r="B81" s="240" t="s">
        <v>842</v>
      </c>
      <c r="C81" s="240">
        <v>36.14</v>
      </c>
    </row>
    <row r="82" spans="1:3" x14ac:dyDescent="0.2">
      <c r="A82" s="240" t="s">
        <v>100</v>
      </c>
      <c r="B82" s="240" t="s">
        <v>843</v>
      </c>
      <c r="C82" s="240">
        <v>20.89</v>
      </c>
    </row>
    <row r="83" spans="1:3" x14ac:dyDescent="0.2">
      <c r="A83" s="240" t="s">
        <v>101</v>
      </c>
      <c r="B83" s="240" t="s">
        <v>817</v>
      </c>
      <c r="C83" s="240">
        <v>23.98</v>
      </c>
    </row>
    <row r="84" spans="1:3" x14ac:dyDescent="0.2">
      <c r="A84" s="240" t="s">
        <v>101</v>
      </c>
      <c r="B84" s="240" t="s">
        <v>818</v>
      </c>
      <c r="C84" s="240">
        <v>51.46</v>
      </c>
    </row>
    <row r="85" spans="1:3" x14ac:dyDescent="0.2">
      <c r="A85" s="240" t="s">
        <v>101</v>
      </c>
      <c r="B85" s="240" t="s">
        <v>819</v>
      </c>
      <c r="C85" s="240">
        <v>26.58</v>
      </c>
    </row>
    <row r="86" spans="1:3" x14ac:dyDescent="0.2">
      <c r="A86" s="240" t="s">
        <v>101</v>
      </c>
      <c r="B86" s="240" t="s">
        <v>820</v>
      </c>
      <c r="C86" s="240">
        <v>17.489999999999998</v>
      </c>
    </row>
    <row r="87" spans="1:3" x14ac:dyDescent="0.2">
      <c r="A87" s="240" t="s">
        <v>101</v>
      </c>
      <c r="B87" s="240" t="s">
        <v>821</v>
      </c>
      <c r="C87" s="240">
        <v>20.7</v>
      </c>
    </row>
    <row r="88" spans="1:3" x14ac:dyDescent="0.2">
      <c r="A88" s="240" t="s">
        <v>101</v>
      </c>
      <c r="B88" s="240" t="s">
        <v>822</v>
      </c>
      <c r="C88" s="240">
        <v>25.84</v>
      </c>
    </row>
    <row r="89" spans="1:3" x14ac:dyDescent="0.2">
      <c r="A89" s="240" t="s">
        <v>101</v>
      </c>
      <c r="B89" s="240" t="s">
        <v>823</v>
      </c>
      <c r="C89" s="240">
        <v>4.07</v>
      </c>
    </row>
    <row r="90" spans="1:3" x14ac:dyDescent="0.2">
      <c r="A90" s="240" t="s">
        <v>101</v>
      </c>
      <c r="B90" s="240" t="s">
        <v>824</v>
      </c>
      <c r="C90" s="240">
        <v>22.89</v>
      </c>
    </row>
    <row r="91" spans="1:3" x14ac:dyDescent="0.2">
      <c r="A91" s="240" t="s">
        <v>101</v>
      </c>
      <c r="B91" s="240" t="s">
        <v>825</v>
      </c>
      <c r="C91" s="240">
        <v>12.3</v>
      </c>
    </row>
    <row r="92" spans="1:3" x14ac:dyDescent="0.2">
      <c r="A92" s="240" t="s">
        <v>101</v>
      </c>
      <c r="B92" s="240" t="s">
        <v>826</v>
      </c>
      <c r="C92" s="240">
        <v>41.92</v>
      </c>
    </row>
    <row r="93" spans="1:3" x14ac:dyDescent="0.2">
      <c r="A93" s="240" t="s">
        <v>101</v>
      </c>
      <c r="B93" s="240" t="s">
        <v>827</v>
      </c>
      <c r="C93" s="240">
        <v>38.03</v>
      </c>
    </row>
    <row r="94" spans="1:3" x14ac:dyDescent="0.2">
      <c r="A94" s="240" t="s">
        <v>101</v>
      </c>
      <c r="B94" s="240" t="s">
        <v>828</v>
      </c>
      <c r="C94" s="240">
        <v>7.52</v>
      </c>
    </row>
    <row r="95" spans="1:3" x14ac:dyDescent="0.2">
      <c r="A95" s="240" t="s">
        <v>101</v>
      </c>
      <c r="B95" s="240" t="s">
        <v>829</v>
      </c>
      <c r="C95" s="240">
        <v>23.96</v>
      </c>
    </row>
    <row r="96" spans="1:3" x14ac:dyDescent="0.2">
      <c r="A96" s="240" t="s">
        <v>101</v>
      </c>
      <c r="B96" s="240" t="s">
        <v>830</v>
      </c>
      <c r="C96" s="240">
        <v>26.37</v>
      </c>
    </row>
    <row r="97" spans="1:3" x14ac:dyDescent="0.2">
      <c r="A97" s="240" t="s">
        <v>101</v>
      </c>
      <c r="B97" s="240" t="s">
        <v>831</v>
      </c>
      <c r="C97" s="240">
        <v>46.45</v>
      </c>
    </row>
    <row r="98" spans="1:3" x14ac:dyDescent="0.2">
      <c r="A98" s="240" t="s">
        <v>101</v>
      </c>
      <c r="B98" s="240" t="s">
        <v>832</v>
      </c>
      <c r="C98" s="240">
        <v>37.94</v>
      </c>
    </row>
    <row r="99" spans="1:3" x14ac:dyDescent="0.2">
      <c r="A99" s="240" t="s">
        <v>101</v>
      </c>
      <c r="B99" s="240" t="s">
        <v>833</v>
      </c>
      <c r="C99" s="240">
        <v>11.86</v>
      </c>
    </row>
    <row r="100" spans="1:3" x14ac:dyDescent="0.2">
      <c r="A100" s="240" t="s">
        <v>101</v>
      </c>
      <c r="B100" s="240" t="s">
        <v>834</v>
      </c>
      <c r="C100" s="240">
        <v>18.239999999999998</v>
      </c>
    </row>
    <row r="101" spans="1:3" x14ac:dyDescent="0.2">
      <c r="A101" s="240" t="s">
        <v>101</v>
      </c>
      <c r="B101" s="240" t="s">
        <v>835</v>
      </c>
      <c r="C101" s="240">
        <v>18.12</v>
      </c>
    </row>
    <row r="102" spans="1:3" x14ac:dyDescent="0.2">
      <c r="A102" s="240" t="s">
        <v>101</v>
      </c>
      <c r="B102" s="240" t="s">
        <v>836</v>
      </c>
      <c r="C102" s="240">
        <v>24.62</v>
      </c>
    </row>
    <row r="103" spans="1:3" x14ac:dyDescent="0.2">
      <c r="A103" s="240" t="s">
        <v>101</v>
      </c>
      <c r="B103" s="240" t="s">
        <v>837</v>
      </c>
      <c r="C103" s="240">
        <v>17.48</v>
      </c>
    </row>
    <row r="104" spans="1:3" x14ac:dyDescent="0.2">
      <c r="A104" s="240" t="s">
        <v>101</v>
      </c>
      <c r="B104" s="240" t="s">
        <v>838</v>
      </c>
      <c r="C104" s="240">
        <v>17.329999999999998</v>
      </c>
    </row>
    <row r="105" spans="1:3" x14ac:dyDescent="0.2">
      <c r="A105" s="240" t="s">
        <v>101</v>
      </c>
      <c r="B105" s="240" t="s">
        <v>839</v>
      </c>
      <c r="C105" s="240">
        <v>55.56</v>
      </c>
    </row>
    <row r="106" spans="1:3" x14ac:dyDescent="0.2">
      <c r="A106" s="240" t="s">
        <v>101</v>
      </c>
      <c r="B106" s="240" t="s">
        <v>841</v>
      </c>
      <c r="C106" s="240">
        <v>34.44</v>
      </c>
    </row>
    <row r="107" spans="1:3" x14ac:dyDescent="0.2">
      <c r="A107" s="240" t="s">
        <v>101</v>
      </c>
      <c r="B107" s="240" t="s">
        <v>840</v>
      </c>
      <c r="C107" s="240">
        <v>29.52</v>
      </c>
    </row>
    <row r="108" spans="1:3" x14ac:dyDescent="0.2">
      <c r="A108" s="240" t="s">
        <v>101</v>
      </c>
      <c r="B108" s="240" t="s">
        <v>842</v>
      </c>
      <c r="C108" s="240">
        <v>41.46</v>
      </c>
    </row>
    <row r="109" spans="1:3" x14ac:dyDescent="0.2">
      <c r="A109" s="240" t="s">
        <v>101</v>
      </c>
      <c r="B109" s="240" t="s">
        <v>843</v>
      </c>
      <c r="C109" s="240">
        <v>25.72</v>
      </c>
    </row>
    <row r="110" spans="1:3" x14ac:dyDescent="0.2">
      <c r="A110" s="240" t="s">
        <v>102</v>
      </c>
      <c r="B110" s="240" t="s">
        <v>817</v>
      </c>
      <c r="C110" s="240">
        <v>29.11</v>
      </c>
    </row>
    <row r="111" spans="1:3" x14ac:dyDescent="0.2">
      <c r="A111" s="240" t="s">
        <v>102</v>
      </c>
      <c r="B111" s="240" t="s">
        <v>818</v>
      </c>
      <c r="C111" s="240">
        <v>41.67</v>
      </c>
    </row>
    <row r="112" spans="1:3" x14ac:dyDescent="0.2">
      <c r="A112" s="240" t="s">
        <v>102</v>
      </c>
      <c r="B112" s="240" t="s">
        <v>819</v>
      </c>
      <c r="C112" s="240">
        <v>32.47</v>
      </c>
    </row>
    <row r="113" spans="1:3" x14ac:dyDescent="0.2">
      <c r="A113" s="240" t="s">
        <v>102</v>
      </c>
      <c r="B113" s="240" t="s">
        <v>820</v>
      </c>
      <c r="C113" s="240">
        <v>35.6</v>
      </c>
    </row>
    <row r="114" spans="1:3" x14ac:dyDescent="0.2">
      <c r="A114" s="240" t="s">
        <v>102</v>
      </c>
      <c r="B114" s="240" t="s">
        <v>821</v>
      </c>
      <c r="C114" s="240">
        <v>35.21</v>
      </c>
    </row>
    <row r="115" spans="1:3" x14ac:dyDescent="0.2">
      <c r="A115" s="240" t="s">
        <v>102</v>
      </c>
      <c r="B115" s="240" t="s">
        <v>822</v>
      </c>
      <c r="C115" s="240">
        <v>25.95</v>
      </c>
    </row>
    <row r="116" spans="1:3" x14ac:dyDescent="0.2">
      <c r="A116" s="240" t="s">
        <v>102</v>
      </c>
      <c r="B116" s="240" t="s">
        <v>823</v>
      </c>
      <c r="C116" s="240">
        <v>19.61</v>
      </c>
    </row>
    <row r="117" spans="1:3" x14ac:dyDescent="0.2">
      <c r="A117" s="240" t="s">
        <v>102</v>
      </c>
      <c r="B117" s="240" t="s">
        <v>824</v>
      </c>
      <c r="C117" s="240">
        <v>26.11</v>
      </c>
    </row>
    <row r="118" spans="1:3" x14ac:dyDescent="0.2">
      <c r="A118" s="240" t="s">
        <v>102</v>
      </c>
      <c r="B118" s="240" t="s">
        <v>825</v>
      </c>
      <c r="C118" s="240">
        <v>18.12</v>
      </c>
    </row>
    <row r="119" spans="1:3" x14ac:dyDescent="0.2">
      <c r="A119" s="240" t="s">
        <v>102</v>
      </c>
      <c r="B119" s="240" t="s">
        <v>826</v>
      </c>
      <c r="C119" s="240">
        <v>36.01</v>
      </c>
    </row>
    <row r="120" spans="1:3" x14ac:dyDescent="0.2">
      <c r="A120" s="240" t="s">
        <v>102</v>
      </c>
      <c r="B120" s="240" t="s">
        <v>827</v>
      </c>
      <c r="C120" s="240">
        <v>29.9</v>
      </c>
    </row>
    <row r="121" spans="1:3" x14ac:dyDescent="0.2">
      <c r="A121" s="240" t="s">
        <v>102</v>
      </c>
      <c r="B121" s="240" t="s">
        <v>828</v>
      </c>
      <c r="C121" s="240">
        <v>20.51</v>
      </c>
    </row>
    <row r="122" spans="1:3" x14ac:dyDescent="0.2">
      <c r="A122" s="240" t="s">
        <v>102</v>
      </c>
      <c r="B122" s="240" t="s">
        <v>829</v>
      </c>
      <c r="C122" s="240">
        <v>29.13</v>
      </c>
    </row>
    <row r="123" spans="1:3" x14ac:dyDescent="0.2">
      <c r="A123" s="240" t="s">
        <v>102</v>
      </c>
      <c r="B123" s="240" t="s">
        <v>830</v>
      </c>
      <c r="C123" s="240">
        <v>27.79</v>
      </c>
    </row>
    <row r="124" spans="1:3" x14ac:dyDescent="0.2">
      <c r="A124" s="240" t="s">
        <v>102</v>
      </c>
      <c r="B124" s="240" t="s">
        <v>831</v>
      </c>
      <c r="C124" s="240">
        <v>51.45</v>
      </c>
    </row>
    <row r="125" spans="1:3" x14ac:dyDescent="0.2">
      <c r="A125" s="240" t="s">
        <v>102</v>
      </c>
      <c r="B125" s="240" t="s">
        <v>832</v>
      </c>
      <c r="C125" s="240">
        <v>33.729999999999997</v>
      </c>
    </row>
    <row r="126" spans="1:3" x14ac:dyDescent="0.2">
      <c r="A126" s="240" t="s">
        <v>102</v>
      </c>
      <c r="B126" s="240" t="s">
        <v>833</v>
      </c>
      <c r="C126" s="240">
        <v>24.08</v>
      </c>
    </row>
    <row r="127" spans="1:3" x14ac:dyDescent="0.2">
      <c r="A127" s="240" t="s">
        <v>102</v>
      </c>
      <c r="B127" s="240" t="s">
        <v>834</v>
      </c>
      <c r="C127" s="240">
        <v>28.31</v>
      </c>
    </row>
    <row r="128" spans="1:3" x14ac:dyDescent="0.2">
      <c r="A128" s="240" t="s">
        <v>102</v>
      </c>
      <c r="B128" s="240" t="s">
        <v>835</v>
      </c>
      <c r="C128" s="240">
        <v>30.64</v>
      </c>
    </row>
    <row r="129" spans="1:3" x14ac:dyDescent="0.2">
      <c r="A129" s="240" t="s">
        <v>102</v>
      </c>
      <c r="B129" s="240" t="s">
        <v>836</v>
      </c>
      <c r="C129" s="240">
        <v>32.619999999999997</v>
      </c>
    </row>
    <row r="130" spans="1:3" x14ac:dyDescent="0.2">
      <c r="A130" s="240" t="s">
        <v>102</v>
      </c>
      <c r="B130" s="240" t="s">
        <v>837</v>
      </c>
      <c r="C130" s="240">
        <v>22.32</v>
      </c>
    </row>
    <row r="131" spans="1:3" x14ac:dyDescent="0.2">
      <c r="A131" s="240" t="s">
        <v>102</v>
      </c>
      <c r="B131" s="240" t="s">
        <v>838</v>
      </c>
      <c r="C131" s="240">
        <v>23.18</v>
      </c>
    </row>
    <row r="132" spans="1:3" x14ac:dyDescent="0.2">
      <c r="A132" s="240" t="s">
        <v>102</v>
      </c>
      <c r="B132" s="240" t="s">
        <v>839</v>
      </c>
      <c r="C132" s="240">
        <v>32.090000000000003</v>
      </c>
    </row>
    <row r="133" spans="1:3" x14ac:dyDescent="0.2">
      <c r="A133" s="240" t="s">
        <v>102</v>
      </c>
      <c r="B133" s="240" t="s">
        <v>841</v>
      </c>
      <c r="C133" s="240">
        <v>32.799999999999997</v>
      </c>
    </row>
    <row r="134" spans="1:3" x14ac:dyDescent="0.2">
      <c r="A134" s="240" t="s">
        <v>102</v>
      </c>
      <c r="B134" s="240" t="s">
        <v>840</v>
      </c>
      <c r="C134" s="240">
        <v>23.39</v>
      </c>
    </row>
    <row r="135" spans="1:3" x14ac:dyDescent="0.2">
      <c r="A135" s="240" t="s">
        <v>102</v>
      </c>
      <c r="B135" s="240" t="s">
        <v>842</v>
      </c>
      <c r="C135" s="240">
        <v>40.770000000000003</v>
      </c>
    </row>
    <row r="136" spans="1:3" x14ac:dyDescent="0.2">
      <c r="A136" s="240" t="s">
        <v>102</v>
      </c>
      <c r="B136" s="240" t="s">
        <v>843</v>
      </c>
      <c r="C136" s="240">
        <v>17.670000000000002</v>
      </c>
    </row>
    <row r="137" spans="1:3" x14ac:dyDescent="0.2">
      <c r="A137" s="240" t="s">
        <v>103</v>
      </c>
      <c r="B137" s="240" t="s">
        <v>817</v>
      </c>
      <c r="C137" s="240">
        <v>32.49</v>
      </c>
    </row>
    <row r="138" spans="1:3" x14ac:dyDescent="0.2">
      <c r="A138" s="240" t="s">
        <v>103</v>
      </c>
      <c r="B138" s="240" t="s">
        <v>818</v>
      </c>
      <c r="C138" s="240">
        <v>40.5</v>
      </c>
    </row>
    <row r="139" spans="1:3" x14ac:dyDescent="0.2">
      <c r="A139" s="240" t="s">
        <v>103</v>
      </c>
      <c r="B139" s="240" t="s">
        <v>819</v>
      </c>
      <c r="C139" s="240">
        <v>38.86</v>
      </c>
    </row>
    <row r="140" spans="1:3" x14ac:dyDescent="0.2">
      <c r="A140" s="240" t="s">
        <v>103</v>
      </c>
      <c r="B140" s="240" t="s">
        <v>820</v>
      </c>
      <c r="C140" s="240">
        <v>31.29</v>
      </c>
    </row>
    <row r="141" spans="1:3" x14ac:dyDescent="0.2">
      <c r="A141" s="240" t="s">
        <v>103</v>
      </c>
      <c r="B141" s="240" t="s">
        <v>821</v>
      </c>
      <c r="C141" s="240">
        <v>38.950000000000003</v>
      </c>
    </row>
    <row r="142" spans="1:3" x14ac:dyDescent="0.2">
      <c r="A142" s="240" t="s">
        <v>103</v>
      </c>
      <c r="B142" s="240" t="s">
        <v>822</v>
      </c>
      <c r="C142" s="240">
        <v>26.19</v>
      </c>
    </row>
    <row r="143" spans="1:3" x14ac:dyDescent="0.2">
      <c r="A143" s="240" t="s">
        <v>103</v>
      </c>
      <c r="B143" s="240" t="s">
        <v>823</v>
      </c>
      <c r="C143" s="240">
        <v>27.11</v>
      </c>
    </row>
    <row r="144" spans="1:3" x14ac:dyDescent="0.2">
      <c r="A144" s="240" t="s">
        <v>103</v>
      </c>
      <c r="B144" s="240" t="s">
        <v>824</v>
      </c>
      <c r="C144" s="240">
        <v>26.59</v>
      </c>
    </row>
    <row r="145" spans="1:3" x14ac:dyDescent="0.2">
      <c r="A145" s="240" t="s">
        <v>103</v>
      </c>
      <c r="B145" s="240" t="s">
        <v>825</v>
      </c>
      <c r="C145" s="240">
        <v>24.24</v>
      </c>
    </row>
    <row r="146" spans="1:3" x14ac:dyDescent="0.2">
      <c r="A146" s="240" t="s">
        <v>103</v>
      </c>
      <c r="B146" s="240" t="s">
        <v>826</v>
      </c>
      <c r="C146" s="240">
        <v>41.77</v>
      </c>
    </row>
    <row r="147" spans="1:3" x14ac:dyDescent="0.2">
      <c r="A147" s="240" t="s">
        <v>103</v>
      </c>
      <c r="B147" s="240" t="s">
        <v>827</v>
      </c>
      <c r="C147" s="240">
        <v>34.83</v>
      </c>
    </row>
    <row r="148" spans="1:3" x14ac:dyDescent="0.2">
      <c r="A148" s="240" t="s">
        <v>103</v>
      </c>
      <c r="B148" s="240" t="s">
        <v>828</v>
      </c>
      <c r="C148" s="240">
        <v>21.63</v>
      </c>
    </row>
    <row r="149" spans="1:3" x14ac:dyDescent="0.2">
      <c r="A149" s="240" t="s">
        <v>103</v>
      </c>
      <c r="B149" s="240" t="s">
        <v>829</v>
      </c>
      <c r="C149" s="240">
        <v>34.340000000000003</v>
      </c>
    </row>
    <row r="150" spans="1:3" x14ac:dyDescent="0.2">
      <c r="A150" s="240" t="s">
        <v>103</v>
      </c>
      <c r="B150" s="240" t="s">
        <v>830</v>
      </c>
      <c r="C150" s="240">
        <v>25.08</v>
      </c>
    </row>
    <row r="151" spans="1:3" x14ac:dyDescent="0.2">
      <c r="A151" s="240" t="s">
        <v>103</v>
      </c>
      <c r="B151" s="240" t="s">
        <v>831</v>
      </c>
      <c r="C151" s="240">
        <v>41.35</v>
      </c>
    </row>
    <row r="152" spans="1:3" x14ac:dyDescent="0.2">
      <c r="A152" s="240" t="s">
        <v>103</v>
      </c>
      <c r="B152" s="240" t="s">
        <v>832</v>
      </c>
      <c r="C152" s="240">
        <v>29.13</v>
      </c>
    </row>
    <row r="153" spans="1:3" x14ac:dyDescent="0.2">
      <c r="A153" s="240" t="s">
        <v>103</v>
      </c>
      <c r="B153" s="240" t="s">
        <v>833</v>
      </c>
      <c r="C153" s="240">
        <v>29.02</v>
      </c>
    </row>
    <row r="154" spans="1:3" x14ac:dyDescent="0.2">
      <c r="A154" s="240" t="s">
        <v>103</v>
      </c>
      <c r="B154" s="240" t="s">
        <v>834</v>
      </c>
      <c r="C154" s="240">
        <v>28.68</v>
      </c>
    </row>
    <row r="155" spans="1:3" x14ac:dyDescent="0.2">
      <c r="A155" s="240" t="s">
        <v>103</v>
      </c>
      <c r="B155" s="240" t="s">
        <v>835</v>
      </c>
      <c r="C155" s="240">
        <v>39.18</v>
      </c>
    </row>
    <row r="156" spans="1:3" x14ac:dyDescent="0.2">
      <c r="A156" s="240" t="s">
        <v>103</v>
      </c>
      <c r="B156" s="240" t="s">
        <v>836</v>
      </c>
      <c r="C156" s="240">
        <v>39.04</v>
      </c>
    </row>
    <row r="157" spans="1:3" x14ac:dyDescent="0.2">
      <c r="A157" s="240" t="s">
        <v>103</v>
      </c>
      <c r="B157" s="240" t="s">
        <v>837</v>
      </c>
      <c r="C157" s="240">
        <v>29.12</v>
      </c>
    </row>
    <row r="158" spans="1:3" x14ac:dyDescent="0.2">
      <c r="A158" s="240" t="s">
        <v>103</v>
      </c>
      <c r="B158" s="240" t="s">
        <v>838</v>
      </c>
      <c r="C158" s="240">
        <v>24.05</v>
      </c>
    </row>
    <row r="159" spans="1:3" x14ac:dyDescent="0.2">
      <c r="A159" s="240" t="s">
        <v>103</v>
      </c>
      <c r="B159" s="240" t="s">
        <v>839</v>
      </c>
      <c r="C159" s="240">
        <v>29.71</v>
      </c>
    </row>
    <row r="160" spans="1:3" x14ac:dyDescent="0.2">
      <c r="A160" s="240" t="s">
        <v>103</v>
      </c>
      <c r="B160" s="240" t="s">
        <v>841</v>
      </c>
      <c r="C160" s="240">
        <v>32.479999999999997</v>
      </c>
    </row>
    <row r="161" spans="1:3" x14ac:dyDescent="0.2">
      <c r="A161" s="240" t="s">
        <v>103</v>
      </c>
      <c r="B161" s="240" t="s">
        <v>840</v>
      </c>
      <c r="C161" s="240">
        <v>31.71</v>
      </c>
    </row>
    <row r="162" spans="1:3" x14ac:dyDescent="0.2">
      <c r="A162" s="240" t="s">
        <v>103</v>
      </c>
      <c r="B162" s="240" t="s">
        <v>842</v>
      </c>
      <c r="C162" s="240">
        <v>44.71</v>
      </c>
    </row>
    <row r="163" spans="1:3" x14ac:dyDescent="0.2">
      <c r="A163" s="240" t="s">
        <v>103</v>
      </c>
      <c r="B163" s="240" t="s">
        <v>843</v>
      </c>
      <c r="C163" s="240">
        <v>24.71</v>
      </c>
    </row>
    <row r="164" spans="1:3" x14ac:dyDescent="0.2">
      <c r="A164" s="240" t="s">
        <v>104</v>
      </c>
      <c r="B164" s="240" t="s">
        <v>817</v>
      </c>
      <c r="C164" s="240">
        <v>28.52</v>
      </c>
    </row>
    <row r="165" spans="1:3" x14ac:dyDescent="0.2">
      <c r="A165" s="240" t="s">
        <v>104</v>
      </c>
      <c r="B165" s="240" t="s">
        <v>818</v>
      </c>
      <c r="C165" s="240">
        <v>39.909999999999997</v>
      </c>
    </row>
    <row r="166" spans="1:3" x14ac:dyDescent="0.2">
      <c r="A166" s="240" t="s">
        <v>104</v>
      </c>
      <c r="B166" s="240" t="s">
        <v>819</v>
      </c>
      <c r="C166" s="240">
        <v>30.7</v>
      </c>
    </row>
    <row r="167" spans="1:3" x14ac:dyDescent="0.2">
      <c r="A167" s="240" t="s">
        <v>104</v>
      </c>
      <c r="B167" s="240" t="s">
        <v>820</v>
      </c>
      <c r="C167" s="240">
        <v>27.91</v>
      </c>
    </row>
    <row r="168" spans="1:3" x14ac:dyDescent="0.2">
      <c r="A168" s="240" t="s">
        <v>104</v>
      </c>
      <c r="B168" s="240" t="s">
        <v>821</v>
      </c>
      <c r="C168" s="240">
        <v>34.119999999999997</v>
      </c>
    </row>
    <row r="169" spans="1:3" x14ac:dyDescent="0.2">
      <c r="A169" s="240" t="s">
        <v>104</v>
      </c>
      <c r="B169" s="240" t="s">
        <v>822</v>
      </c>
      <c r="C169" s="240">
        <v>21.08</v>
      </c>
    </row>
    <row r="170" spans="1:3" x14ac:dyDescent="0.2">
      <c r="A170" s="240" t="s">
        <v>104</v>
      </c>
      <c r="B170" s="240" t="s">
        <v>823</v>
      </c>
      <c r="C170" s="240">
        <v>19.63</v>
      </c>
    </row>
    <row r="171" spans="1:3" x14ac:dyDescent="0.2">
      <c r="A171" s="240" t="s">
        <v>104</v>
      </c>
      <c r="B171" s="240" t="s">
        <v>824</v>
      </c>
      <c r="C171" s="240">
        <v>23.95</v>
      </c>
    </row>
    <row r="172" spans="1:3" x14ac:dyDescent="0.2">
      <c r="A172" s="240" t="s">
        <v>104</v>
      </c>
      <c r="B172" s="240" t="s">
        <v>825</v>
      </c>
      <c r="C172" s="240">
        <v>31.23</v>
      </c>
    </row>
    <row r="173" spans="1:3" x14ac:dyDescent="0.2">
      <c r="A173" s="240" t="s">
        <v>104</v>
      </c>
      <c r="B173" s="240" t="s">
        <v>826</v>
      </c>
      <c r="C173" s="240">
        <v>41.08</v>
      </c>
    </row>
    <row r="174" spans="1:3" x14ac:dyDescent="0.2">
      <c r="A174" s="240" t="s">
        <v>104</v>
      </c>
      <c r="B174" s="240" t="s">
        <v>827</v>
      </c>
      <c r="C174" s="240">
        <v>41.58</v>
      </c>
    </row>
    <row r="175" spans="1:3" x14ac:dyDescent="0.2">
      <c r="A175" s="240" t="s">
        <v>104</v>
      </c>
      <c r="B175" s="240" t="s">
        <v>828</v>
      </c>
      <c r="C175" s="240">
        <v>19.12</v>
      </c>
    </row>
    <row r="176" spans="1:3" x14ac:dyDescent="0.2">
      <c r="A176" s="240" t="s">
        <v>104</v>
      </c>
      <c r="B176" s="240" t="s">
        <v>829</v>
      </c>
      <c r="C176" s="240">
        <v>23.36</v>
      </c>
    </row>
    <row r="177" spans="1:3" x14ac:dyDescent="0.2">
      <c r="A177" s="240" t="s">
        <v>104</v>
      </c>
      <c r="B177" s="240" t="s">
        <v>830</v>
      </c>
      <c r="C177" s="240">
        <v>26.17</v>
      </c>
    </row>
    <row r="178" spans="1:3" x14ac:dyDescent="0.2">
      <c r="A178" s="240" t="s">
        <v>104</v>
      </c>
      <c r="B178" s="240" t="s">
        <v>831</v>
      </c>
      <c r="C178" s="240">
        <v>60.67</v>
      </c>
    </row>
    <row r="179" spans="1:3" x14ac:dyDescent="0.2">
      <c r="A179" s="240" t="s">
        <v>104</v>
      </c>
      <c r="B179" s="240" t="s">
        <v>832</v>
      </c>
      <c r="C179" s="240">
        <v>27.17</v>
      </c>
    </row>
    <row r="180" spans="1:3" x14ac:dyDescent="0.2">
      <c r="A180" s="240" t="s">
        <v>104</v>
      </c>
      <c r="B180" s="240" t="s">
        <v>833</v>
      </c>
      <c r="C180" s="240">
        <v>23.25</v>
      </c>
    </row>
    <row r="181" spans="1:3" x14ac:dyDescent="0.2">
      <c r="A181" s="240" t="s">
        <v>104</v>
      </c>
      <c r="B181" s="240" t="s">
        <v>834</v>
      </c>
      <c r="C181" s="240">
        <v>24.44</v>
      </c>
    </row>
    <row r="182" spans="1:3" x14ac:dyDescent="0.2">
      <c r="A182" s="240" t="s">
        <v>104</v>
      </c>
      <c r="B182" s="240" t="s">
        <v>835</v>
      </c>
      <c r="C182" s="240">
        <v>19.579999999999998</v>
      </c>
    </row>
    <row r="183" spans="1:3" x14ac:dyDescent="0.2">
      <c r="A183" s="240" t="s">
        <v>104</v>
      </c>
      <c r="B183" s="240" t="s">
        <v>836</v>
      </c>
      <c r="C183" s="240">
        <v>36.26</v>
      </c>
    </row>
    <row r="184" spans="1:3" x14ac:dyDescent="0.2">
      <c r="A184" s="240" t="s">
        <v>104</v>
      </c>
      <c r="B184" s="240" t="s">
        <v>837</v>
      </c>
      <c r="C184" s="240">
        <v>20.45</v>
      </c>
    </row>
    <row r="185" spans="1:3" x14ac:dyDescent="0.2">
      <c r="A185" s="240" t="s">
        <v>104</v>
      </c>
      <c r="B185" s="240" t="s">
        <v>838</v>
      </c>
      <c r="C185" s="240">
        <v>19.809999999999999</v>
      </c>
    </row>
    <row r="186" spans="1:3" x14ac:dyDescent="0.2">
      <c r="A186" s="240" t="s">
        <v>104</v>
      </c>
      <c r="B186" s="240" t="s">
        <v>839</v>
      </c>
      <c r="C186" s="240">
        <v>28.25</v>
      </c>
    </row>
    <row r="187" spans="1:3" x14ac:dyDescent="0.2">
      <c r="A187" s="240" t="s">
        <v>104</v>
      </c>
      <c r="B187" s="240" t="s">
        <v>841</v>
      </c>
      <c r="C187" s="240">
        <v>22.67</v>
      </c>
    </row>
    <row r="188" spans="1:3" x14ac:dyDescent="0.2">
      <c r="A188" s="240" t="s">
        <v>104</v>
      </c>
      <c r="B188" s="240" t="s">
        <v>840</v>
      </c>
      <c r="C188" s="240">
        <v>28.34</v>
      </c>
    </row>
    <row r="189" spans="1:3" x14ac:dyDescent="0.2">
      <c r="A189" s="240" t="s">
        <v>104</v>
      </c>
      <c r="B189" s="240" t="s">
        <v>842</v>
      </c>
      <c r="C189" s="240">
        <v>36.6</v>
      </c>
    </row>
    <row r="190" spans="1:3" x14ac:dyDescent="0.2">
      <c r="A190" s="240" t="s">
        <v>104</v>
      </c>
      <c r="B190" s="240" t="s">
        <v>843</v>
      </c>
      <c r="C190" s="240">
        <v>22.08</v>
      </c>
    </row>
    <row r="191" spans="1:3" x14ac:dyDescent="0.2">
      <c r="A191" s="240" t="s">
        <v>105</v>
      </c>
      <c r="B191" s="240" t="s">
        <v>817</v>
      </c>
      <c r="C191" s="240">
        <v>30.8</v>
      </c>
    </row>
    <row r="192" spans="1:3" x14ac:dyDescent="0.2">
      <c r="A192" s="240" t="s">
        <v>105</v>
      </c>
      <c r="B192" s="240" t="s">
        <v>818</v>
      </c>
      <c r="C192" s="240">
        <v>39.380000000000003</v>
      </c>
    </row>
    <row r="193" spans="1:3" x14ac:dyDescent="0.2">
      <c r="A193" s="240" t="s">
        <v>105</v>
      </c>
      <c r="B193" s="240" t="s">
        <v>819</v>
      </c>
      <c r="C193" s="240">
        <v>39.840000000000003</v>
      </c>
    </row>
    <row r="194" spans="1:3" x14ac:dyDescent="0.2">
      <c r="A194" s="240" t="s">
        <v>105</v>
      </c>
      <c r="B194" s="240" t="s">
        <v>820</v>
      </c>
      <c r="C194" s="240">
        <v>27.85</v>
      </c>
    </row>
    <row r="195" spans="1:3" x14ac:dyDescent="0.2">
      <c r="A195" s="240" t="s">
        <v>105</v>
      </c>
      <c r="B195" s="240" t="s">
        <v>821</v>
      </c>
      <c r="C195" s="240">
        <v>38.49</v>
      </c>
    </row>
    <row r="196" spans="1:3" x14ac:dyDescent="0.2">
      <c r="A196" s="240" t="s">
        <v>105</v>
      </c>
      <c r="B196" s="240" t="s">
        <v>822</v>
      </c>
      <c r="C196" s="240">
        <v>24.12</v>
      </c>
    </row>
    <row r="197" spans="1:3" x14ac:dyDescent="0.2">
      <c r="A197" s="240" t="s">
        <v>105</v>
      </c>
      <c r="B197" s="240" t="s">
        <v>823</v>
      </c>
      <c r="C197" s="240">
        <v>22.97</v>
      </c>
    </row>
    <row r="198" spans="1:3" x14ac:dyDescent="0.2">
      <c r="A198" s="240" t="s">
        <v>105</v>
      </c>
      <c r="B198" s="240" t="s">
        <v>824</v>
      </c>
      <c r="C198" s="240">
        <v>25.03</v>
      </c>
    </row>
    <row r="199" spans="1:3" x14ac:dyDescent="0.2">
      <c r="A199" s="240" t="s">
        <v>105</v>
      </c>
      <c r="B199" s="240" t="s">
        <v>825</v>
      </c>
      <c r="C199" s="240">
        <v>32.32</v>
      </c>
    </row>
    <row r="200" spans="1:3" x14ac:dyDescent="0.2">
      <c r="A200" s="240" t="s">
        <v>105</v>
      </c>
      <c r="B200" s="240" t="s">
        <v>826</v>
      </c>
      <c r="C200" s="240">
        <v>44.35</v>
      </c>
    </row>
    <row r="201" spans="1:3" x14ac:dyDescent="0.2">
      <c r="A201" s="240" t="s">
        <v>105</v>
      </c>
      <c r="B201" s="240" t="s">
        <v>827</v>
      </c>
      <c r="C201" s="240">
        <v>25.86</v>
      </c>
    </row>
    <row r="202" spans="1:3" x14ac:dyDescent="0.2">
      <c r="A202" s="240" t="s">
        <v>105</v>
      </c>
      <c r="B202" s="240" t="s">
        <v>828</v>
      </c>
      <c r="C202" s="240">
        <v>21.96</v>
      </c>
    </row>
    <row r="203" spans="1:3" x14ac:dyDescent="0.2">
      <c r="A203" s="240" t="s">
        <v>105</v>
      </c>
      <c r="B203" s="240" t="s">
        <v>829</v>
      </c>
      <c r="C203" s="240">
        <v>31.47</v>
      </c>
    </row>
    <row r="204" spans="1:3" x14ac:dyDescent="0.2">
      <c r="A204" s="240" t="s">
        <v>105</v>
      </c>
      <c r="B204" s="240" t="s">
        <v>830</v>
      </c>
      <c r="C204" s="240">
        <v>26.93</v>
      </c>
    </row>
    <row r="205" spans="1:3" x14ac:dyDescent="0.2">
      <c r="A205" s="240" t="s">
        <v>105</v>
      </c>
      <c r="B205" s="240" t="s">
        <v>831</v>
      </c>
      <c r="C205" s="240">
        <v>45.98</v>
      </c>
    </row>
    <row r="206" spans="1:3" x14ac:dyDescent="0.2">
      <c r="A206" s="240" t="s">
        <v>105</v>
      </c>
      <c r="B206" s="240" t="s">
        <v>832</v>
      </c>
      <c r="C206" s="240">
        <v>34.43</v>
      </c>
    </row>
    <row r="207" spans="1:3" x14ac:dyDescent="0.2">
      <c r="A207" s="240" t="s">
        <v>105</v>
      </c>
      <c r="B207" s="240" t="s">
        <v>833</v>
      </c>
      <c r="C207" s="240">
        <v>28.99</v>
      </c>
    </row>
    <row r="208" spans="1:3" x14ac:dyDescent="0.2">
      <c r="A208" s="240" t="s">
        <v>105</v>
      </c>
      <c r="B208" s="240" t="s">
        <v>834</v>
      </c>
      <c r="C208" s="240">
        <v>28.75</v>
      </c>
    </row>
    <row r="209" spans="1:3" x14ac:dyDescent="0.2">
      <c r="A209" s="240" t="s">
        <v>105</v>
      </c>
      <c r="B209" s="240" t="s">
        <v>835</v>
      </c>
      <c r="C209" s="240">
        <v>35.72</v>
      </c>
    </row>
    <row r="210" spans="1:3" x14ac:dyDescent="0.2">
      <c r="A210" s="240" t="s">
        <v>105</v>
      </c>
      <c r="B210" s="240" t="s">
        <v>836</v>
      </c>
      <c r="C210" s="240">
        <v>41.14</v>
      </c>
    </row>
    <row r="211" spans="1:3" x14ac:dyDescent="0.2">
      <c r="A211" s="240" t="s">
        <v>105</v>
      </c>
      <c r="B211" s="240" t="s">
        <v>837</v>
      </c>
      <c r="C211" s="240">
        <v>23.15</v>
      </c>
    </row>
    <row r="212" spans="1:3" x14ac:dyDescent="0.2">
      <c r="A212" s="240" t="s">
        <v>105</v>
      </c>
      <c r="B212" s="240" t="s">
        <v>838</v>
      </c>
      <c r="C212" s="240">
        <v>22.38</v>
      </c>
    </row>
    <row r="213" spans="1:3" x14ac:dyDescent="0.2">
      <c r="A213" s="240" t="s">
        <v>105</v>
      </c>
      <c r="B213" s="240" t="s">
        <v>839</v>
      </c>
      <c r="C213" s="240">
        <v>37.99</v>
      </c>
    </row>
    <row r="214" spans="1:3" x14ac:dyDescent="0.2">
      <c r="A214" s="240" t="s">
        <v>105</v>
      </c>
      <c r="B214" s="240" t="s">
        <v>841</v>
      </c>
      <c r="C214" s="240">
        <v>34.979999999999997</v>
      </c>
    </row>
    <row r="215" spans="1:3" x14ac:dyDescent="0.2">
      <c r="A215" s="240" t="s">
        <v>105</v>
      </c>
      <c r="B215" s="240" t="s">
        <v>840</v>
      </c>
      <c r="C215" s="240">
        <v>27.95</v>
      </c>
    </row>
    <row r="216" spans="1:3" x14ac:dyDescent="0.2">
      <c r="A216" s="240" t="s">
        <v>105</v>
      </c>
      <c r="B216" s="240" t="s">
        <v>842</v>
      </c>
      <c r="C216" s="240">
        <v>44.03</v>
      </c>
    </row>
    <row r="217" spans="1:3" x14ac:dyDescent="0.2">
      <c r="A217" s="240" t="s">
        <v>105</v>
      </c>
      <c r="B217" s="240" t="s">
        <v>843</v>
      </c>
      <c r="C217" s="240">
        <v>27.3</v>
      </c>
    </row>
    <row r="218" spans="1:3" x14ac:dyDescent="0.2">
      <c r="A218" s="240" t="s">
        <v>106</v>
      </c>
      <c r="B218" s="240" t="s">
        <v>817</v>
      </c>
      <c r="C218" s="240">
        <v>70.36</v>
      </c>
    </row>
    <row r="219" spans="1:3" x14ac:dyDescent="0.2">
      <c r="A219" s="240" t="s">
        <v>106</v>
      </c>
      <c r="B219" s="240" t="s">
        <v>818</v>
      </c>
      <c r="C219" s="240">
        <v>63.01</v>
      </c>
    </row>
    <row r="220" spans="1:3" x14ac:dyDescent="0.2">
      <c r="A220" s="240" t="s">
        <v>106</v>
      </c>
      <c r="B220" s="240" t="s">
        <v>819</v>
      </c>
      <c r="C220" s="240">
        <v>77.92</v>
      </c>
    </row>
    <row r="221" spans="1:3" x14ac:dyDescent="0.2">
      <c r="A221" s="240" t="s">
        <v>106</v>
      </c>
      <c r="B221" s="240" t="s">
        <v>820</v>
      </c>
      <c r="C221" s="240">
        <v>38.700000000000003</v>
      </c>
    </row>
    <row r="222" spans="1:3" x14ac:dyDescent="0.2">
      <c r="A222" s="240" t="s">
        <v>106</v>
      </c>
      <c r="B222" s="240" t="s">
        <v>821</v>
      </c>
      <c r="C222" s="240">
        <v>29.16</v>
      </c>
    </row>
    <row r="223" spans="1:3" x14ac:dyDescent="0.2">
      <c r="A223" s="240" t="s">
        <v>106</v>
      </c>
      <c r="B223" s="240" t="s">
        <v>822</v>
      </c>
      <c r="C223" s="240">
        <v>56.54</v>
      </c>
    </row>
    <row r="224" spans="1:3" x14ac:dyDescent="0.2">
      <c r="A224" s="240" t="s">
        <v>106</v>
      </c>
      <c r="B224" s="240" t="s">
        <v>823</v>
      </c>
      <c r="C224" s="240">
        <v>62.77</v>
      </c>
    </row>
    <row r="225" spans="1:3" x14ac:dyDescent="0.2">
      <c r="A225" s="240" t="s">
        <v>106</v>
      </c>
      <c r="B225" s="240" t="s">
        <v>824</v>
      </c>
      <c r="C225" s="240">
        <v>55.51</v>
      </c>
    </row>
    <row r="226" spans="1:3" x14ac:dyDescent="0.2">
      <c r="A226" s="240" t="s">
        <v>106</v>
      </c>
      <c r="B226" s="240" t="s">
        <v>825</v>
      </c>
      <c r="C226" s="240">
        <v>71.349999999999994</v>
      </c>
    </row>
    <row r="227" spans="1:3" x14ac:dyDescent="0.2">
      <c r="A227" s="240" t="s">
        <v>106</v>
      </c>
      <c r="B227" s="240" t="s">
        <v>826</v>
      </c>
      <c r="C227" s="240">
        <v>66.47</v>
      </c>
    </row>
    <row r="228" spans="1:3" x14ac:dyDescent="0.2">
      <c r="A228" s="240" t="s">
        <v>106</v>
      </c>
      <c r="B228" s="240" t="s">
        <v>827</v>
      </c>
      <c r="C228" s="240">
        <v>70.739999999999995</v>
      </c>
    </row>
    <row r="229" spans="1:3" x14ac:dyDescent="0.2">
      <c r="A229" s="240" t="s">
        <v>106</v>
      </c>
      <c r="B229" s="240" t="s">
        <v>828</v>
      </c>
      <c r="C229" s="240">
        <v>68.53</v>
      </c>
    </row>
    <row r="230" spans="1:3" x14ac:dyDescent="0.2">
      <c r="A230" s="240" t="s">
        <v>106</v>
      </c>
      <c r="B230" s="240" t="s">
        <v>829</v>
      </c>
      <c r="C230" s="240">
        <v>23.74</v>
      </c>
    </row>
    <row r="231" spans="1:3" x14ac:dyDescent="0.2">
      <c r="A231" s="240" t="s">
        <v>106</v>
      </c>
      <c r="B231" s="240" t="s">
        <v>830</v>
      </c>
      <c r="C231" s="240">
        <v>78.47</v>
      </c>
    </row>
    <row r="232" spans="1:3" x14ac:dyDescent="0.2">
      <c r="A232" s="240" t="s">
        <v>106</v>
      </c>
      <c r="B232" s="240" t="s">
        <v>831</v>
      </c>
      <c r="C232" s="240">
        <v>56.44</v>
      </c>
    </row>
    <row r="233" spans="1:3" x14ac:dyDescent="0.2">
      <c r="A233" s="240" t="s">
        <v>106</v>
      </c>
      <c r="B233" s="240" t="s">
        <v>832</v>
      </c>
      <c r="C233" s="240">
        <v>66.709999999999994</v>
      </c>
    </row>
    <row r="234" spans="1:3" x14ac:dyDescent="0.2">
      <c r="A234" s="240" t="s">
        <v>106</v>
      </c>
      <c r="B234" s="240" t="s">
        <v>833</v>
      </c>
      <c r="C234" s="240">
        <v>53.5</v>
      </c>
    </row>
    <row r="235" spans="1:3" x14ac:dyDescent="0.2">
      <c r="A235" s="240" t="s">
        <v>106</v>
      </c>
      <c r="B235" s="240" t="s">
        <v>834</v>
      </c>
      <c r="C235" s="240">
        <v>72.959999999999994</v>
      </c>
    </row>
    <row r="236" spans="1:3" x14ac:dyDescent="0.2">
      <c r="A236" s="240" t="s">
        <v>106</v>
      </c>
      <c r="B236" s="240" t="s">
        <v>835</v>
      </c>
      <c r="C236" s="240">
        <v>69.02</v>
      </c>
    </row>
    <row r="237" spans="1:3" x14ac:dyDescent="0.2">
      <c r="A237" s="240" t="s">
        <v>106</v>
      </c>
      <c r="B237" s="240" t="s">
        <v>836</v>
      </c>
      <c r="C237" s="240">
        <v>55.3</v>
      </c>
    </row>
    <row r="238" spans="1:3" x14ac:dyDescent="0.2">
      <c r="A238" s="240" t="s">
        <v>106</v>
      </c>
      <c r="B238" s="240" t="s">
        <v>837</v>
      </c>
      <c r="C238" s="240">
        <v>67.83</v>
      </c>
    </row>
    <row r="239" spans="1:3" x14ac:dyDescent="0.2">
      <c r="A239" s="240" t="s">
        <v>106</v>
      </c>
      <c r="B239" s="240" t="s">
        <v>838</v>
      </c>
      <c r="C239" s="240">
        <v>59.28</v>
      </c>
    </row>
    <row r="240" spans="1:3" x14ac:dyDescent="0.2">
      <c r="A240" s="240" t="s">
        <v>106</v>
      </c>
      <c r="B240" s="240" t="s">
        <v>839</v>
      </c>
      <c r="C240" s="240">
        <v>77.73</v>
      </c>
    </row>
    <row r="241" spans="1:3" x14ac:dyDescent="0.2">
      <c r="A241" s="240" t="s">
        <v>106</v>
      </c>
      <c r="B241" s="240" t="s">
        <v>841</v>
      </c>
      <c r="C241" s="240">
        <v>45.9</v>
      </c>
    </row>
    <row r="242" spans="1:3" x14ac:dyDescent="0.2">
      <c r="A242" s="240" t="s">
        <v>106</v>
      </c>
      <c r="B242" s="240" t="s">
        <v>840</v>
      </c>
      <c r="C242" s="240">
        <v>31.1</v>
      </c>
    </row>
    <row r="243" spans="1:3" x14ac:dyDescent="0.2">
      <c r="A243" s="240" t="s">
        <v>106</v>
      </c>
      <c r="B243" s="240" t="s">
        <v>842</v>
      </c>
      <c r="C243" s="240">
        <v>18.57</v>
      </c>
    </row>
    <row r="244" spans="1:3" x14ac:dyDescent="0.2">
      <c r="A244" s="240" t="s">
        <v>106</v>
      </c>
      <c r="B244" s="240" t="s">
        <v>843</v>
      </c>
      <c r="C244" s="240">
        <v>27.04</v>
      </c>
    </row>
    <row r="245" spans="1:3" x14ac:dyDescent="0.2">
      <c r="A245" s="240" t="s">
        <v>107</v>
      </c>
      <c r="B245" s="240" t="s">
        <v>817</v>
      </c>
      <c r="C245" s="240">
        <v>36.979999999999997</v>
      </c>
    </row>
    <row r="246" spans="1:3" x14ac:dyDescent="0.2">
      <c r="A246" s="240" t="s">
        <v>107</v>
      </c>
      <c r="B246" s="240" t="s">
        <v>818</v>
      </c>
      <c r="C246" s="240">
        <v>38.159999999999997</v>
      </c>
    </row>
    <row r="247" spans="1:3" x14ac:dyDescent="0.2">
      <c r="A247" s="240" t="s">
        <v>107</v>
      </c>
      <c r="B247" s="240" t="s">
        <v>819</v>
      </c>
      <c r="C247" s="240">
        <v>38.159999999999997</v>
      </c>
    </row>
    <row r="248" spans="1:3" x14ac:dyDescent="0.2">
      <c r="A248" s="240" t="s">
        <v>107</v>
      </c>
      <c r="B248" s="240" t="s">
        <v>820</v>
      </c>
      <c r="C248" s="240">
        <v>15.55</v>
      </c>
    </row>
    <row r="249" spans="1:3" x14ac:dyDescent="0.2">
      <c r="A249" s="240" t="s">
        <v>107</v>
      </c>
      <c r="B249" s="240" t="s">
        <v>821</v>
      </c>
      <c r="C249" s="240">
        <v>48.63</v>
      </c>
    </row>
    <row r="250" spans="1:3" x14ac:dyDescent="0.2">
      <c r="A250" s="240" t="s">
        <v>107</v>
      </c>
      <c r="B250" s="240" t="s">
        <v>822</v>
      </c>
      <c r="C250" s="240">
        <v>28.28</v>
      </c>
    </row>
    <row r="251" spans="1:3" x14ac:dyDescent="0.2">
      <c r="A251" s="240" t="s">
        <v>107</v>
      </c>
      <c r="B251" s="240" t="s">
        <v>823</v>
      </c>
      <c r="C251" s="240">
        <v>25.31</v>
      </c>
    </row>
    <row r="252" spans="1:3" x14ac:dyDescent="0.2">
      <c r="A252" s="240" t="s">
        <v>107</v>
      </c>
      <c r="B252" s="240" t="s">
        <v>824</v>
      </c>
      <c r="C252" s="240">
        <v>25.51</v>
      </c>
    </row>
    <row r="253" spans="1:3" x14ac:dyDescent="0.2">
      <c r="A253" s="240" t="s">
        <v>107</v>
      </c>
      <c r="B253" s="240" t="s">
        <v>825</v>
      </c>
      <c r="C253" s="240">
        <v>24.75</v>
      </c>
    </row>
    <row r="254" spans="1:3" x14ac:dyDescent="0.2">
      <c r="A254" s="240" t="s">
        <v>107</v>
      </c>
      <c r="B254" s="240" t="s">
        <v>826</v>
      </c>
      <c r="C254" s="240">
        <v>43.06</v>
      </c>
    </row>
    <row r="255" spans="1:3" x14ac:dyDescent="0.2">
      <c r="A255" s="240" t="s">
        <v>107</v>
      </c>
      <c r="B255" s="240" t="s">
        <v>827</v>
      </c>
      <c r="C255" s="240">
        <v>34.17</v>
      </c>
    </row>
    <row r="256" spans="1:3" x14ac:dyDescent="0.2">
      <c r="A256" s="240" t="s">
        <v>107</v>
      </c>
      <c r="B256" s="240" t="s">
        <v>828</v>
      </c>
      <c r="C256" s="240">
        <v>30.49</v>
      </c>
    </row>
    <row r="257" spans="1:3" x14ac:dyDescent="0.2">
      <c r="A257" s="240" t="s">
        <v>107</v>
      </c>
      <c r="B257" s="240" t="s">
        <v>829</v>
      </c>
      <c r="C257" s="240">
        <v>32.9</v>
      </c>
    </row>
    <row r="258" spans="1:3" x14ac:dyDescent="0.2">
      <c r="A258" s="240" t="s">
        <v>107</v>
      </c>
      <c r="B258" s="240" t="s">
        <v>830</v>
      </c>
      <c r="C258" s="240">
        <v>45.07</v>
      </c>
    </row>
    <row r="259" spans="1:3" x14ac:dyDescent="0.2">
      <c r="A259" s="240" t="s">
        <v>107</v>
      </c>
      <c r="B259" s="240" t="s">
        <v>831</v>
      </c>
      <c r="C259" s="240">
        <v>50.84</v>
      </c>
    </row>
    <row r="260" spans="1:3" x14ac:dyDescent="0.2">
      <c r="A260" s="240" t="s">
        <v>107</v>
      </c>
      <c r="B260" s="240" t="s">
        <v>832</v>
      </c>
      <c r="C260" s="240">
        <v>37.94</v>
      </c>
    </row>
    <row r="261" spans="1:3" x14ac:dyDescent="0.2">
      <c r="A261" s="240" t="s">
        <v>107</v>
      </c>
      <c r="B261" s="240" t="s">
        <v>833</v>
      </c>
      <c r="C261" s="240">
        <v>34.06</v>
      </c>
    </row>
    <row r="262" spans="1:3" x14ac:dyDescent="0.2">
      <c r="A262" s="240" t="s">
        <v>107</v>
      </c>
      <c r="B262" s="240" t="s">
        <v>834</v>
      </c>
      <c r="C262" s="240">
        <v>38.26</v>
      </c>
    </row>
    <row r="263" spans="1:3" x14ac:dyDescent="0.2">
      <c r="A263" s="240" t="s">
        <v>107</v>
      </c>
      <c r="B263" s="240" t="s">
        <v>835</v>
      </c>
      <c r="C263" s="240">
        <v>43.5</v>
      </c>
    </row>
    <row r="264" spans="1:3" x14ac:dyDescent="0.2">
      <c r="A264" s="240" t="s">
        <v>107</v>
      </c>
      <c r="B264" s="240" t="s">
        <v>836</v>
      </c>
      <c r="C264" s="240">
        <v>33.06</v>
      </c>
    </row>
    <row r="265" spans="1:3" x14ac:dyDescent="0.2">
      <c r="A265" s="240" t="s">
        <v>107</v>
      </c>
      <c r="B265" s="240" t="s">
        <v>837</v>
      </c>
      <c r="C265" s="240">
        <v>29.59</v>
      </c>
    </row>
    <row r="266" spans="1:3" x14ac:dyDescent="0.2">
      <c r="A266" s="240" t="s">
        <v>107</v>
      </c>
      <c r="B266" s="240" t="s">
        <v>838</v>
      </c>
      <c r="C266" s="240">
        <v>20.329999999999998</v>
      </c>
    </row>
    <row r="267" spans="1:3" x14ac:dyDescent="0.2">
      <c r="A267" s="240" t="s">
        <v>107</v>
      </c>
      <c r="B267" s="240" t="s">
        <v>839</v>
      </c>
      <c r="C267" s="240">
        <v>45.73</v>
      </c>
    </row>
    <row r="268" spans="1:3" x14ac:dyDescent="0.2">
      <c r="A268" s="240" t="s">
        <v>107</v>
      </c>
      <c r="B268" s="240" t="s">
        <v>841</v>
      </c>
      <c r="C268" s="240">
        <v>28.64</v>
      </c>
    </row>
    <row r="269" spans="1:3" x14ac:dyDescent="0.2">
      <c r="A269" s="240" t="s">
        <v>107</v>
      </c>
      <c r="B269" s="240" t="s">
        <v>840</v>
      </c>
      <c r="C269" s="240">
        <v>30.9</v>
      </c>
    </row>
    <row r="270" spans="1:3" x14ac:dyDescent="0.2">
      <c r="A270" s="240" t="s">
        <v>107</v>
      </c>
      <c r="B270" s="240" t="s">
        <v>842</v>
      </c>
      <c r="C270" s="240">
        <v>44.71</v>
      </c>
    </row>
    <row r="271" spans="1:3" x14ac:dyDescent="0.2">
      <c r="A271" s="240" t="s">
        <v>107</v>
      </c>
      <c r="B271" s="240" t="s">
        <v>843</v>
      </c>
      <c r="C271" s="240">
        <v>28.55</v>
      </c>
    </row>
    <row r="272" spans="1:3" x14ac:dyDescent="0.2">
      <c r="A272" s="240" t="s">
        <v>108</v>
      </c>
      <c r="B272" s="240" t="s">
        <v>817</v>
      </c>
      <c r="C272" s="240">
        <v>32.31</v>
      </c>
    </row>
    <row r="273" spans="1:3" x14ac:dyDescent="0.2">
      <c r="A273" s="240" t="s">
        <v>108</v>
      </c>
      <c r="B273" s="240" t="s">
        <v>818</v>
      </c>
      <c r="C273" s="240">
        <v>40.049999999999997</v>
      </c>
    </row>
    <row r="274" spans="1:3" x14ac:dyDescent="0.2">
      <c r="A274" s="240" t="s">
        <v>108</v>
      </c>
      <c r="B274" s="240" t="s">
        <v>819</v>
      </c>
      <c r="C274" s="240">
        <v>44.34</v>
      </c>
    </row>
    <row r="275" spans="1:3" x14ac:dyDescent="0.2">
      <c r="A275" s="240" t="s">
        <v>108</v>
      </c>
      <c r="B275" s="240" t="s">
        <v>820</v>
      </c>
      <c r="C275" s="240">
        <v>32.049999999999997</v>
      </c>
    </row>
    <row r="276" spans="1:3" x14ac:dyDescent="0.2">
      <c r="A276" s="240" t="s">
        <v>108</v>
      </c>
      <c r="B276" s="240" t="s">
        <v>821</v>
      </c>
      <c r="C276" s="240">
        <v>48.03</v>
      </c>
    </row>
    <row r="277" spans="1:3" x14ac:dyDescent="0.2">
      <c r="A277" s="240" t="s">
        <v>108</v>
      </c>
      <c r="B277" s="240" t="s">
        <v>822</v>
      </c>
      <c r="C277" s="240">
        <v>30.58</v>
      </c>
    </row>
    <row r="278" spans="1:3" x14ac:dyDescent="0.2">
      <c r="A278" s="240" t="s">
        <v>108</v>
      </c>
      <c r="B278" s="240" t="s">
        <v>823</v>
      </c>
      <c r="C278" s="240">
        <v>25.32</v>
      </c>
    </row>
    <row r="279" spans="1:3" x14ac:dyDescent="0.2">
      <c r="A279" s="240" t="s">
        <v>108</v>
      </c>
      <c r="B279" s="240" t="s">
        <v>824</v>
      </c>
      <c r="C279" s="240">
        <v>27.06</v>
      </c>
    </row>
    <row r="280" spans="1:3" x14ac:dyDescent="0.2">
      <c r="A280" s="240" t="s">
        <v>108</v>
      </c>
      <c r="B280" s="240" t="s">
        <v>825</v>
      </c>
      <c r="C280" s="240">
        <v>40.06</v>
      </c>
    </row>
    <row r="281" spans="1:3" x14ac:dyDescent="0.2">
      <c r="A281" s="240" t="s">
        <v>108</v>
      </c>
      <c r="B281" s="240" t="s">
        <v>826</v>
      </c>
      <c r="C281" s="240">
        <v>48.39</v>
      </c>
    </row>
    <row r="282" spans="1:3" x14ac:dyDescent="0.2">
      <c r="A282" s="240" t="s">
        <v>108</v>
      </c>
      <c r="B282" s="240" t="s">
        <v>827</v>
      </c>
      <c r="C282" s="240">
        <v>37.26</v>
      </c>
    </row>
    <row r="283" spans="1:3" x14ac:dyDescent="0.2">
      <c r="A283" s="240" t="s">
        <v>108</v>
      </c>
      <c r="B283" s="240" t="s">
        <v>828</v>
      </c>
      <c r="C283" s="240">
        <v>27.57</v>
      </c>
    </row>
    <row r="284" spans="1:3" x14ac:dyDescent="0.2">
      <c r="A284" s="240" t="s">
        <v>108</v>
      </c>
      <c r="B284" s="240" t="s">
        <v>829</v>
      </c>
      <c r="C284" s="240">
        <v>38.6</v>
      </c>
    </row>
    <row r="285" spans="1:3" x14ac:dyDescent="0.2">
      <c r="A285" s="240" t="s">
        <v>108</v>
      </c>
      <c r="B285" s="240" t="s">
        <v>830</v>
      </c>
      <c r="C285" s="240">
        <v>39.06</v>
      </c>
    </row>
    <row r="286" spans="1:3" x14ac:dyDescent="0.2">
      <c r="A286" s="240" t="s">
        <v>108</v>
      </c>
      <c r="B286" s="240" t="s">
        <v>831</v>
      </c>
      <c r="C286" s="240">
        <v>50.09</v>
      </c>
    </row>
    <row r="287" spans="1:3" x14ac:dyDescent="0.2">
      <c r="A287" s="240" t="s">
        <v>108</v>
      </c>
      <c r="B287" s="240" t="s">
        <v>832</v>
      </c>
      <c r="C287" s="240">
        <v>32.29</v>
      </c>
    </row>
    <row r="288" spans="1:3" x14ac:dyDescent="0.2">
      <c r="A288" s="240" t="s">
        <v>108</v>
      </c>
      <c r="B288" s="240" t="s">
        <v>833</v>
      </c>
      <c r="C288" s="240">
        <v>35.159999999999997</v>
      </c>
    </row>
    <row r="289" spans="1:3" x14ac:dyDescent="0.2">
      <c r="A289" s="240" t="s">
        <v>108</v>
      </c>
      <c r="B289" s="240" t="s">
        <v>834</v>
      </c>
      <c r="C289" s="240">
        <v>35.56</v>
      </c>
    </row>
    <row r="290" spans="1:3" x14ac:dyDescent="0.2">
      <c r="A290" s="240" t="s">
        <v>108</v>
      </c>
      <c r="B290" s="240" t="s">
        <v>835</v>
      </c>
      <c r="C290" s="240">
        <v>45</v>
      </c>
    </row>
    <row r="291" spans="1:3" x14ac:dyDescent="0.2">
      <c r="A291" s="240" t="s">
        <v>108</v>
      </c>
      <c r="B291" s="240" t="s">
        <v>836</v>
      </c>
      <c r="C291" s="240">
        <v>39.99</v>
      </c>
    </row>
    <row r="292" spans="1:3" x14ac:dyDescent="0.2">
      <c r="A292" s="240" t="s">
        <v>108</v>
      </c>
      <c r="B292" s="240" t="s">
        <v>837</v>
      </c>
      <c r="C292" s="240">
        <v>29.2</v>
      </c>
    </row>
    <row r="293" spans="1:3" x14ac:dyDescent="0.2">
      <c r="A293" s="240" t="s">
        <v>108</v>
      </c>
      <c r="B293" s="240" t="s">
        <v>838</v>
      </c>
      <c r="C293" s="240">
        <v>30.33</v>
      </c>
    </row>
    <row r="294" spans="1:3" x14ac:dyDescent="0.2">
      <c r="A294" s="240" t="s">
        <v>108</v>
      </c>
      <c r="B294" s="240" t="s">
        <v>839</v>
      </c>
      <c r="C294" s="240">
        <v>51.76</v>
      </c>
    </row>
    <row r="295" spans="1:3" x14ac:dyDescent="0.2">
      <c r="A295" s="240" t="s">
        <v>108</v>
      </c>
      <c r="B295" s="240" t="s">
        <v>841</v>
      </c>
      <c r="C295" s="240">
        <v>43.57</v>
      </c>
    </row>
    <row r="296" spans="1:3" x14ac:dyDescent="0.2">
      <c r="A296" s="240" t="s">
        <v>108</v>
      </c>
      <c r="B296" s="240" t="s">
        <v>840</v>
      </c>
      <c r="C296" s="240">
        <v>34.83</v>
      </c>
    </row>
    <row r="297" spans="1:3" x14ac:dyDescent="0.2">
      <c r="A297" s="240" t="s">
        <v>108</v>
      </c>
      <c r="B297" s="240" t="s">
        <v>842</v>
      </c>
      <c r="C297" s="240">
        <v>52.88</v>
      </c>
    </row>
    <row r="298" spans="1:3" x14ac:dyDescent="0.2">
      <c r="A298" s="240" t="s">
        <v>108</v>
      </c>
      <c r="B298" s="240" t="s">
        <v>843</v>
      </c>
      <c r="C298" s="240">
        <v>37.97</v>
      </c>
    </row>
    <row r="299" spans="1:3" x14ac:dyDescent="0.2">
      <c r="A299" s="240" t="s">
        <v>109</v>
      </c>
      <c r="B299" s="240" t="s">
        <v>817</v>
      </c>
      <c r="C299" s="240">
        <v>25.99</v>
      </c>
    </row>
    <row r="300" spans="1:3" x14ac:dyDescent="0.2">
      <c r="A300" s="240" t="s">
        <v>109</v>
      </c>
      <c r="B300" s="240" t="s">
        <v>818</v>
      </c>
      <c r="C300" s="240">
        <v>36.75</v>
      </c>
    </row>
    <row r="301" spans="1:3" x14ac:dyDescent="0.2">
      <c r="A301" s="240" t="s">
        <v>109</v>
      </c>
      <c r="B301" s="240" t="s">
        <v>819</v>
      </c>
      <c r="C301" s="240">
        <v>31.1</v>
      </c>
    </row>
    <row r="302" spans="1:3" x14ac:dyDescent="0.2">
      <c r="A302" s="240" t="s">
        <v>109</v>
      </c>
      <c r="B302" s="240" t="s">
        <v>820</v>
      </c>
      <c r="C302" s="240">
        <v>24.63</v>
      </c>
    </row>
    <row r="303" spans="1:3" x14ac:dyDescent="0.2">
      <c r="A303" s="240" t="s">
        <v>109</v>
      </c>
      <c r="B303" s="240" t="s">
        <v>821</v>
      </c>
      <c r="C303" s="240">
        <v>32.229999999999997</v>
      </c>
    </row>
    <row r="304" spans="1:3" x14ac:dyDescent="0.2">
      <c r="A304" s="240" t="s">
        <v>109</v>
      </c>
      <c r="B304" s="240" t="s">
        <v>822</v>
      </c>
      <c r="C304" s="240">
        <v>23.28</v>
      </c>
    </row>
    <row r="305" spans="1:3" x14ac:dyDescent="0.2">
      <c r="A305" s="240" t="s">
        <v>109</v>
      </c>
      <c r="B305" s="240" t="s">
        <v>823</v>
      </c>
      <c r="C305" s="240">
        <v>19.89</v>
      </c>
    </row>
    <row r="306" spans="1:3" x14ac:dyDescent="0.2">
      <c r="A306" s="240" t="s">
        <v>109</v>
      </c>
      <c r="B306" s="240" t="s">
        <v>824</v>
      </c>
      <c r="C306" s="240">
        <v>21.05</v>
      </c>
    </row>
    <row r="307" spans="1:3" x14ac:dyDescent="0.2">
      <c r="A307" s="240" t="s">
        <v>109</v>
      </c>
      <c r="B307" s="240" t="s">
        <v>825</v>
      </c>
      <c r="C307" s="240">
        <v>21.62</v>
      </c>
    </row>
    <row r="308" spans="1:3" x14ac:dyDescent="0.2">
      <c r="A308" s="240" t="s">
        <v>109</v>
      </c>
      <c r="B308" s="240" t="s">
        <v>826</v>
      </c>
      <c r="C308" s="240">
        <v>39.9</v>
      </c>
    </row>
    <row r="309" spans="1:3" x14ac:dyDescent="0.2">
      <c r="A309" s="240" t="s">
        <v>109</v>
      </c>
      <c r="B309" s="240" t="s">
        <v>827</v>
      </c>
      <c r="C309" s="240">
        <v>38.630000000000003</v>
      </c>
    </row>
    <row r="310" spans="1:3" x14ac:dyDescent="0.2">
      <c r="A310" s="240" t="s">
        <v>109</v>
      </c>
      <c r="B310" s="240" t="s">
        <v>828</v>
      </c>
      <c r="C310" s="240">
        <v>20.61</v>
      </c>
    </row>
    <row r="311" spans="1:3" x14ac:dyDescent="0.2">
      <c r="A311" s="240" t="s">
        <v>109</v>
      </c>
      <c r="B311" s="240" t="s">
        <v>829</v>
      </c>
      <c r="C311" s="240">
        <v>27.51</v>
      </c>
    </row>
    <row r="312" spans="1:3" x14ac:dyDescent="0.2">
      <c r="A312" s="240" t="s">
        <v>109</v>
      </c>
      <c r="B312" s="240" t="s">
        <v>830</v>
      </c>
      <c r="C312" s="240">
        <v>32.51</v>
      </c>
    </row>
    <row r="313" spans="1:3" x14ac:dyDescent="0.2">
      <c r="A313" s="240" t="s">
        <v>109</v>
      </c>
      <c r="B313" s="240" t="s">
        <v>831</v>
      </c>
      <c r="C313" s="240">
        <v>40.380000000000003</v>
      </c>
    </row>
    <row r="314" spans="1:3" x14ac:dyDescent="0.2">
      <c r="A314" s="240" t="s">
        <v>109</v>
      </c>
      <c r="B314" s="240" t="s">
        <v>832</v>
      </c>
      <c r="C314" s="240">
        <v>28.98</v>
      </c>
    </row>
    <row r="315" spans="1:3" x14ac:dyDescent="0.2">
      <c r="A315" s="240" t="s">
        <v>109</v>
      </c>
      <c r="B315" s="240" t="s">
        <v>833</v>
      </c>
      <c r="C315" s="240">
        <v>22.92</v>
      </c>
    </row>
    <row r="316" spans="1:3" x14ac:dyDescent="0.2">
      <c r="A316" s="240" t="s">
        <v>109</v>
      </c>
      <c r="B316" s="240" t="s">
        <v>834</v>
      </c>
      <c r="C316" s="240">
        <v>25.58</v>
      </c>
    </row>
    <row r="317" spans="1:3" x14ac:dyDescent="0.2">
      <c r="A317" s="240" t="s">
        <v>109</v>
      </c>
      <c r="B317" s="240" t="s">
        <v>835</v>
      </c>
      <c r="C317" s="240">
        <v>32.75</v>
      </c>
    </row>
    <row r="318" spans="1:3" x14ac:dyDescent="0.2">
      <c r="A318" s="240" t="s">
        <v>109</v>
      </c>
      <c r="B318" s="240" t="s">
        <v>836</v>
      </c>
      <c r="C318" s="240">
        <v>31.2</v>
      </c>
    </row>
    <row r="319" spans="1:3" x14ac:dyDescent="0.2">
      <c r="A319" s="240" t="s">
        <v>109</v>
      </c>
      <c r="B319" s="240" t="s">
        <v>837</v>
      </c>
      <c r="C319" s="240">
        <v>21.58</v>
      </c>
    </row>
    <row r="320" spans="1:3" x14ac:dyDescent="0.2">
      <c r="A320" s="240" t="s">
        <v>109</v>
      </c>
      <c r="B320" s="240" t="s">
        <v>838</v>
      </c>
      <c r="C320" s="240">
        <v>24.05</v>
      </c>
    </row>
    <row r="321" spans="1:3" x14ac:dyDescent="0.2">
      <c r="A321" s="240" t="s">
        <v>109</v>
      </c>
      <c r="B321" s="240" t="s">
        <v>839</v>
      </c>
      <c r="C321" s="240">
        <v>35.049999999999997</v>
      </c>
    </row>
    <row r="322" spans="1:3" x14ac:dyDescent="0.2">
      <c r="A322" s="240" t="s">
        <v>109</v>
      </c>
      <c r="B322" s="240" t="s">
        <v>841</v>
      </c>
      <c r="C322" s="240">
        <v>29.65</v>
      </c>
    </row>
    <row r="323" spans="1:3" x14ac:dyDescent="0.2">
      <c r="A323" s="240" t="s">
        <v>109</v>
      </c>
      <c r="B323" s="240" t="s">
        <v>840</v>
      </c>
      <c r="C323" s="240">
        <v>26.21</v>
      </c>
    </row>
    <row r="324" spans="1:3" x14ac:dyDescent="0.2">
      <c r="A324" s="240" t="s">
        <v>109</v>
      </c>
      <c r="B324" s="240" t="s">
        <v>842</v>
      </c>
      <c r="C324" s="240">
        <v>49.07</v>
      </c>
    </row>
    <row r="325" spans="1:3" x14ac:dyDescent="0.2">
      <c r="A325" s="240" t="s">
        <v>109</v>
      </c>
      <c r="B325" s="240" t="s">
        <v>843</v>
      </c>
      <c r="C325" s="240">
        <v>21.24</v>
      </c>
    </row>
    <row r="326" spans="1:3" x14ac:dyDescent="0.2">
      <c r="A326" s="240" t="s">
        <v>110</v>
      </c>
      <c r="B326" s="240" t="s">
        <v>817</v>
      </c>
      <c r="C326" s="240">
        <v>39.9</v>
      </c>
    </row>
    <row r="327" spans="1:3" x14ac:dyDescent="0.2">
      <c r="A327" s="240" t="s">
        <v>110</v>
      </c>
      <c r="B327" s="240" t="s">
        <v>818</v>
      </c>
      <c r="C327" s="240">
        <v>51.91</v>
      </c>
    </row>
    <row r="328" spans="1:3" x14ac:dyDescent="0.2">
      <c r="A328" s="240" t="s">
        <v>110</v>
      </c>
      <c r="B328" s="240" t="s">
        <v>819</v>
      </c>
      <c r="C328" s="240">
        <v>41.95</v>
      </c>
    </row>
    <row r="329" spans="1:3" x14ac:dyDescent="0.2">
      <c r="A329" s="240" t="s">
        <v>110</v>
      </c>
      <c r="B329" s="240" t="s">
        <v>820</v>
      </c>
      <c r="C329" s="240">
        <v>28.1</v>
      </c>
    </row>
    <row r="330" spans="1:3" x14ac:dyDescent="0.2">
      <c r="A330" s="240" t="s">
        <v>110</v>
      </c>
      <c r="B330" s="240" t="s">
        <v>821</v>
      </c>
      <c r="C330" s="240">
        <v>41.3</v>
      </c>
    </row>
    <row r="331" spans="1:3" x14ac:dyDescent="0.2">
      <c r="A331" s="240" t="s">
        <v>110</v>
      </c>
      <c r="B331" s="240" t="s">
        <v>822</v>
      </c>
      <c r="C331" s="240">
        <v>41.92</v>
      </c>
    </row>
    <row r="332" spans="1:3" x14ac:dyDescent="0.2">
      <c r="A332" s="240" t="s">
        <v>110</v>
      </c>
      <c r="B332" s="240" t="s">
        <v>823</v>
      </c>
      <c r="C332" s="240">
        <v>32.630000000000003</v>
      </c>
    </row>
    <row r="333" spans="1:3" x14ac:dyDescent="0.2">
      <c r="A333" s="240" t="s">
        <v>110</v>
      </c>
      <c r="B333" s="240" t="s">
        <v>824</v>
      </c>
      <c r="C333" s="240">
        <v>33.020000000000003</v>
      </c>
    </row>
    <row r="334" spans="1:3" x14ac:dyDescent="0.2">
      <c r="A334" s="240" t="s">
        <v>110</v>
      </c>
      <c r="B334" s="240" t="s">
        <v>825</v>
      </c>
      <c r="C334" s="240">
        <v>23.17</v>
      </c>
    </row>
    <row r="335" spans="1:3" x14ac:dyDescent="0.2">
      <c r="A335" s="240" t="s">
        <v>110</v>
      </c>
      <c r="B335" s="240" t="s">
        <v>826</v>
      </c>
      <c r="C335" s="240">
        <v>54.26</v>
      </c>
    </row>
    <row r="336" spans="1:3" x14ac:dyDescent="0.2">
      <c r="A336" s="240" t="s">
        <v>110</v>
      </c>
      <c r="B336" s="240" t="s">
        <v>827</v>
      </c>
      <c r="C336" s="240">
        <v>40.28</v>
      </c>
    </row>
    <row r="337" spans="1:3" x14ac:dyDescent="0.2">
      <c r="A337" s="240" t="s">
        <v>110</v>
      </c>
      <c r="B337" s="240" t="s">
        <v>828</v>
      </c>
      <c r="C337" s="240">
        <v>35.47</v>
      </c>
    </row>
    <row r="338" spans="1:3" x14ac:dyDescent="0.2">
      <c r="A338" s="240" t="s">
        <v>110</v>
      </c>
      <c r="B338" s="240" t="s">
        <v>829</v>
      </c>
      <c r="C338" s="240">
        <v>42.94</v>
      </c>
    </row>
    <row r="339" spans="1:3" x14ac:dyDescent="0.2">
      <c r="A339" s="240" t="s">
        <v>110</v>
      </c>
      <c r="B339" s="240" t="s">
        <v>830</v>
      </c>
      <c r="C339" s="240">
        <v>39.83</v>
      </c>
    </row>
    <row r="340" spans="1:3" x14ac:dyDescent="0.2">
      <c r="A340" s="240" t="s">
        <v>110</v>
      </c>
      <c r="B340" s="240" t="s">
        <v>831</v>
      </c>
      <c r="C340" s="240">
        <v>66.739999999999995</v>
      </c>
    </row>
    <row r="341" spans="1:3" x14ac:dyDescent="0.2">
      <c r="A341" s="240" t="s">
        <v>110</v>
      </c>
      <c r="B341" s="240" t="s">
        <v>832</v>
      </c>
      <c r="C341" s="240">
        <v>39.42</v>
      </c>
    </row>
    <row r="342" spans="1:3" x14ac:dyDescent="0.2">
      <c r="A342" s="240" t="s">
        <v>110</v>
      </c>
      <c r="B342" s="240" t="s">
        <v>833</v>
      </c>
      <c r="C342" s="240">
        <v>33.08</v>
      </c>
    </row>
    <row r="343" spans="1:3" x14ac:dyDescent="0.2">
      <c r="A343" s="240" t="s">
        <v>110</v>
      </c>
      <c r="B343" s="240" t="s">
        <v>834</v>
      </c>
      <c r="C343" s="240">
        <v>44.33</v>
      </c>
    </row>
    <row r="344" spans="1:3" x14ac:dyDescent="0.2">
      <c r="A344" s="240" t="s">
        <v>110</v>
      </c>
      <c r="B344" s="240" t="s">
        <v>835</v>
      </c>
      <c r="C344" s="240">
        <v>46.38</v>
      </c>
    </row>
    <row r="345" spans="1:3" x14ac:dyDescent="0.2">
      <c r="A345" s="240" t="s">
        <v>110</v>
      </c>
      <c r="B345" s="240" t="s">
        <v>836</v>
      </c>
      <c r="C345" s="240">
        <v>46.43</v>
      </c>
    </row>
    <row r="346" spans="1:3" x14ac:dyDescent="0.2">
      <c r="A346" s="240" t="s">
        <v>110</v>
      </c>
      <c r="B346" s="240" t="s">
        <v>837</v>
      </c>
      <c r="C346" s="240">
        <v>33.65</v>
      </c>
    </row>
    <row r="347" spans="1:3" x14ac:dyDescent="0.2">
      <c r="A347" s="240" t="s">
        <v>110</v>
      </c>
      <c r="B347" s="240" t="s">
        <v>838</v>
      </c>
      <c r="C347" s="240">
        <v>32.590000000000003</v>
      </c>
    </row>
    <row r="348" spans="1:3" x14ac:dyDescent="0.2">
      <c r="A348" s="240" t="s">
        <v>110</v>
      </c>
      <c r="B348" s="240" t="s">
        <v>839</v>
      </c>
      <c r="C348" s="240">
        <v>63.26</v>
      </c>
    </row>
    <row r="349" spans="1:3" x14ac:dyDescent="0.2">
      <c r="A349" s="240" t="s">
        <v>110</v>
      </c>
      <c r="B349" s="240" t="s">
        <v>841</v>
      </c>
      <c r="C349" s="240">
        <v>29.92</v>
      </c>
    </row>
    <row r="350" spans="1:3" x14ac:dyDescent="0.2">
      <c r="A350" s="240" t="s">
        <v>110</v>
      </c>
      <c r="B350" s="240" t="s">
        <v>840</v>
      </c>
      <c r="C350" s="240">
        <v>37.04</v>
      </c>
    </row>
    <row r="351" spans="1:3" x14ac:dyDescent="0.2">
      <c r="A351" s="240" t="s">
        <v>110</v>
      </c>
      <c r="B351" s="240" t="s">
        <v>842</v>
      </c>
      <c r="C351" s="240">
        <v>20.83</v>
      </c>
    </row>
    <row r="352" spans="1:3" x14ac:dyDescent="0.2">
      <c r="A352" s="240" t="s">
        <v>110</v>
      </c>
      <c r="B352" s="240" t="s">
        <v>843</v>
      </c>
      <c r="C352" s="240">
        <v>31.72</v>
      </c>
    </row>
    <row r="353" spans="1:3" x14ac:dyDescent="0.2">
      <c r="A353" s="240" t="s">
        <v>111</v>
      </c>
      <c r="B353" s="240" t="s">
        <v>817</v>
      </c>
      <c r="C353" s="240">
        <v>31.38</v>
      </c>
    </row>
    <row r="354" spans="1:3" x14ac:dyDescent="0.2">
      <c r="A354" s="240" t="s">
        <v>111</v>
      </c>
      <c r="B354" s="240" t="s">
        <v>818</v>
      </c>
      <c r="C354" s="240">
        <v>39.04</v>
      </c>
    </row>
    <row r="355" spans="1:3" x14ac:dyDescent="0.2">
      <c r="A355" s="240" t="s">
        <v>111</v>
      </c>
      <c r="B355" s="240" t="s">
        <v>819</v>
      </c>
      <c r="C355" s="240">
        <v>37.799999999999997</v>
      </c>
    </row>
    <row r="356" spans="1:3" x14ac:dyDescent="0.2">
      <c r="A356" s="240" t="s">
        <v>111</v>
      </c>
      <c r="B356" s="240" t="s">
        <v>820</v>
      </c>
      <c r="C356" s="240">
        <v>26.83</v>
      </c>
    </row>
    <row r="357" spans="1:3" x14ac:dyDescent="0.2">
      <c r="A357" s="240" t="s">
        <v>111</v>
      </c>
      <c r="B357" s="240" t="s">
        <v>821</v>
      </c>
      <c r="C357" s="240">
        <v>45.88</v>
      </c>
    </row>
    <row r="358" spans="1:3" x14ac:dyDescent="0.2">
      <c r="A358" s="240" t="s">
        <v>111</v>
      </c>
      <c r="B358" s="240" t="s">
        <v>822</v>
      </c>
      <c r="C358" s="240">
        <v>29.77</v>
      </c>
    </row>
    <row r="359" spans="1:3" x14ac:dyDescent="0.2">
      <c r="A359" s="240" t="s">
        <v>111</v>
      </c>
      <c r="B359" s="240" t="s">
        <v>823</v>
      </c>
      <c r="C359" s="240">
        <v>24.63</v>
      </c>
    </row>
    <row r="360" spans="1:3" x14ac:dyDescent="0.2">
      <c r="A360" s="240" t="s">
        <v>111</v>
      </c>
      <c r="B360" s="240" t="s">
        <v>824</v>
      </c>
      <c r="C360" s="240">
        <v>21.98</v>
      </c>
    </row>
    <row r="361" spans="1:3" x14ac:dyDescent="0.2">
      <c r="A361" s="240" t="s">
        <v>111</v>
      </c>
      <c r="B361" s="240" t="s">
        <v>825</v>
      </c>
      <c r="C361" s="240">
        <v>25.99</v>
      </c>
    </row>
    <row r="362" spans="1:3" x14ac:dyDescent="0.2">
      <c r="A362" s="240" t="s">
        <v>111</v>
      </c>
      <c r="B362" s="240" t="s">
        <v>826</v>
      </c>
      <c r="C362" s="240">
        <v>45.74</v>
      </c>
    </row>
    <row r="363" spans="1:3" x14ac:dyDescent="0.2">
      <c r="A363" s="240" t="s">
        <v>111</v>
      </c>
      <c r="B363" s="240" t="s">
        <v>827</v>
      </c>
      <c r="C363" s="240">
        <v>32.01</v>
      </c>
    </row>
    <row r="364" spans="1:3" x14ac:dyDescent="0.2">
      <c r="A364" s="240" t="s">
        <v>111</v>
      </c>
      <c r="B364" s="240" t="s">
        <v>828</v>
      </c>
      <c r="C364" s="240">
        <v>24.69</v>
      </c>
    </row>
    <row r="365" spans="1:3" x14ac:dyDescent="0.2">
      <c r="A365" s="240" t="s">
        <v>111</v>
      </c>
      <c r="B365" s="240" t="s">
        <v>829</v>
      </c>
      <c r="C365" s="240">
        <v>35.909999999999997</v>
      </c>
    </row>
    <row r="366" spans="1:3" x14ac:dyDescent="0.2">
      <c r="A366" s="240" t="s">
        <v>111</v>
      </c>
      <c r="B366" s="240" t="s">
        <v>830</v>
      </c>
      <c r="C366" s="240">
        <v>36.28</v>
      </c>
    </row>
    <row r="367" spans="1:3" x14ac:dyDescent="0.2">
      <c r="A367" s="240" t="s">
        <v>111</v>
      </c>
      <c r="B367" s="240" t="s">
        <v>831</v>
      </c>
      <c r="C367" s="240">
        <v>45.67</v>
      </c>
    </row>
    <row r="368" spans="1:3" x14ac:dyDescent="0.2">
      <c r="A368" s="240" t="s">
        <v>111</v>
      </c>
      <c r="B368" s="240" t="s">
        <v>832</v>
      </c>
      <c r="C368" s="240">
        <v>27.66</v>
      </c>
    </row>
    <row r="369" spans="1:3" x14ac:dyDescent="0.2">
      <c r="A369" s="240" t="s">
        <v>111</v>
      </c>
      <c r="B369" s="240" t="s">
        <v>833</v>
      </c>
      <c r="C369" s="240">
        <v>30.77</v>
      </c>
    </row>
    <row r="370" spans="1:3" x14ac:dyDescent="0.2">
      <c r="A370" s="240" t="s">
        <v>111</v>
      </c>
      <c r="B370" s="240" t="s">
        <v>834</v>
      </c>
      <c r="C370" s="240">
        <v>35.83</v>
      </c>
    </row>
    <row r="371" spans="1:3" x14ac:dyDescent="0.2">
      <c r="A371" s="240" t="s">
        <v>111</v>
      </c>
      <c r="B371" s="240" t="s">
        <v>835</v>
      </c>
      <c r="C371" s="240">
        <v>40.79</v>
      </c>
    </row>
    <row r="372" spans="1:3" x14ac:dyDescent="0.2">
      <c r="A372" s="240" t="s">
        <v>111</v>
      </c>
      <c r="B372" s="240" t="s">
        <v>836</v>
      </c>
      <c r="C372" s="240">
        <v>38.4</v>
      </c>
    </row>
    <row r="373" spans="1:3" x14ac:dyDescent="0.2">
      <c r="A373" s="240" t="s">
        <v>111</v>
      </c>
      <c r="B373" s="240" t="s">
        <v>837</v>
      </c>
      <c r="C373" s="240">
        <v>27.02</v>
      </c>
    </row>
    <row r="374" spans="1:3" x14ac:dyDescent="0.2">
      <c r="A374" s="240" t="s">
        <v>111</v>
      </c>
      <c r="B374" s="240" t="s">
        <v>838</v>
      </c>
      <c r="C374" s="240">
        <v>25.71</v>
      </c>
    </row>
    <row r="375" spans="1:3" x14ac:dyDescent="0.2">
      <c r="A375" s="240" t="s">
        <v>111</v>
      </c>
      <c r="B375" s="240" t="s">
        <v>839</v>
      </c>
      <c r="C375" s="240">
        <v>45.08</v>
      </c>
    </row>
    <row r="376" spans="1:3" x14ac:dyDescent="0.2">
      <c r="A376" s="240" t="s">
        <v>111</v>
      </c>
      <c r="B376" s="240" t="s">
        <v>841</v>
      </c>
      <c r="C376" s="240">
        <v>38.229999999999997</v>
      </c>
    </row>
    <row r="377" spans="1:3" x14ac:dyDescent="0.2">
      <c r="A377" s="240" t="s">
        <v>111</v>
      </c>
      <c r="B377" s="240" t="s">
        <v>840</v>
      </c>
      <c r="C377" s="240">
        <v>29.69</v>
      </c>
    </row>
    <row r="378" spans="1:3" x14ac:dyDescent="0.2">
      <c r="A378" s="240" t="s">
        <v>111</v>
      </c>
      <c r="B378" s="240" t="s">
        <v>842</v>
      </c>
      <c r="C378" s="240">
        <v>55.21</v>
      </c>
    </row>
    <row r="379" spans="1:3" x14ac:dyDescent="0.2">
      <c r="A379" s="240" t="s">
        <v>111</v>
      </c>
      <c r="B379" s="240" t="s">
        <v>843</v>
      </c>
      <c r="C379" s="240">
        <v>30.17</v>
      </c>
    </row>
    <row r="380" spans="1:3" x14ac:dyDescent="0.2">
      <c r="A380" s="240" t="s">
        <v>112</v>
      </c>
      <c r="B380" s="240" t="s">
        <v>817</v>
      </c>
      <c r="C380" s="240">
        <v>29</v>
      </c>
    </row>
    <row r="381" spans="1:3" x14ac:dyDescent="0.2">
      <c r="A381" s="240" t="s">
        <v>112</v>
      </c>
      <c r="B381" s="240" t="s">
        <v>818</v>
      </c>
      <c r="C381" s="240">
        <v>36.630000000000003</v>
      </c>
    </row>
    <row r="382" spans="1:3" x14ac:dyDescent="0.2">
      <c r="A382" s="240" t="s">
        <v>112</v>
      </c>
      <c r="B382" s="240" t="s">
        <v>819</v>
      </c>
      <c r="C382" s="240">
        <v>55.41</v>
      </c>
    </row>
    <row r="383" spans="1:3" x14ac:dyDescent="0.2">
      <c r="A383" s="240" t="s">
        <v>112</v>
      </c>
      <c r="B383" s="240" t="s">
        <v>820</v>
      </c>
      <c r="C383" s="240">
        <v>19.600000000000001</v>
      </c>
    </row>
    <row r="384" spans="1:3" x14ac:dyDescent="0.2">
      <c r="A384" s="240" t="s">
        <v>112</v>
      </c>
      <c r="B384" s="240" t="s">
        <v>821</v>
      </c>
      <c r="C384" s="240">
        <v>65.94</v>
      </c>
    </row>
    <row r="385" spans="1:3" x14ac:dyDescent="0.2">
      <c r="A385" s="240" t="s">
        <v>112</v>
      </c>
      <c r="B385" s="240" t="s">
        <v>822</v>
      </c>
      <c r="C385" s="240">
        <v>32.25</v>
      </c>
    </row>
    <row r="386" spans="1:3" x14ac:dyDescent="0.2">
      <c r="A386" s="240" t="s">
        <v>112</v>
      </c>
      <c r="B386" s="240" t="s">
        <v>823</v>
      </c>
      <c r="C386" s="240">
        <v>24.07</v>
      </c>
    </row>
    <row r="387" spans="1:3" x14ac:dyDescent="0.2">
      <c r="A387" s="240" t="s">
        <v>112</v>
      </c>
      <c r="B387" s="240" t="s">
        <v>824</v>
      </c>
      <c r="C387" s="240">
        <v>24.35</v>
      </c>
    </row>
    <row r="388" spans="1:3" x14ac:dyDescent="0.2">
      <c r="A388" s="240" t="s">
        <v>112</v>
      </c>
      <c r="B388" s="240" t="s">
        <v>825</v>
      </c>
      <c r="C388" s="240">
        <v>26.91</v>
      </c>
    </row>
    <row r="389" spans="1:3" x14ac:dyDescent="0.2">
      <c r="A389" s="240" t="s">
        <v>112</v>
      </c>
      <c r="B389" s="240" t="s">
        <v>826</v>
      </c>
      <c r="C389" s="240">
        <v>64.400000000000006</v>
      </c>
    </row>
    <row r="390" spans="1:3" x14ac:dyDescent="0.2">
      <c r="A390" s="240" t="s">
        <v>112</v>
      </c>
      <c r="B390" s="240" t="s">
        <v>827</v>
      </c>
      <c r="C390" s="240">
        <v>39.43</v>
      </c>
    </row>
    <row r="391" spans="1:3" x14ac:dyDescent="0.2">
      <c r="A391" s="240" t="s">
        <v>112</v>
      </c>
      <c r="B391" s="240" t="s">
        <v>828</v>
      </c>
      <c r="C391" s="240">
        <v>26.35</v>
      </c>
    </row>
    <row r="392" spans="1:3" x14ac:dyDescent="0.2">
      <c r="A392" s="240" t="s">
        <v>112</v>
      </c>
      <c r="B392" s="240" t="s">
        <v>829</v>
      </c>
      <c r="C392" s="240">
        <v>34.36</v>
      </c>
    </row>
    <row r="393" spans="1:3" x14ac:dyDescent="0.2">
      <c r="A393" s="240" t="s">
        <v>112</v>
      </c>
      <c r="B393" s="240" t="s">
        <v>830</v>
      </c>
      <c r="C393" s="240">
        <v>30.25</v>
      </c>
    </row>
    <row r="394" spans="1:3" x14ac:dyDescent="0.2">
      <c r="A394" s="240" t="s">
        <v>112</v>
      </c>
      <c r="B394" s="240" t="s">
        <v>831</v>
      </c>
      <c r="C394" s="240">
        <v>43.42</v>
      </c>
    </row>
    <row r="395" spans="1:3" x14ac:dyDescent="0.2">
      <c r="A395" s="240" t="s">
        <v>112</v>
      </c>
      <c r="B395" s="240" t="s">
        <v>832</v>
      </c>
      <c r="C395" s="240">
        <v>65.39</v>
      </c>
    </row>
    <row r="396" spans="1:3" x14ac:dyDescent="0.2">
      <c r="A396" s="240" t="s">
        <v>112</v>
      </c>
      <c r="B396" s="240" t="s">
        <v>833</v>
      </c>
      <c r="C396" s="240">
        <v>47.08</v>
      </c>
    </row>
    <row r="397" spans="1:3" x14ac:dyDescent="0.2">
      <c r="A397" s="240" t="s">
        <v>112</v>
      </c>
      <c r="B397" s="240" t="s">
        <v>834</v>
      </c>
      <c r="C397" s="240">
        <v>42.42</v>
      </c>
    </row>
    <row r="398" spans="1:3" x14ac:dyDescent="0.2">
      <c r="A398" s="240" t="s">
        <v>112</v>
      </c>
      <c r="B398" s="240" t="s">
        <v>835</v>
      </c>
      <c r="C398" s="240">
        <v>65.94</v>
      </c>
    </row>
    <row r="399" spans="1:3" x14ac:dyDescent="0.2">
      <c r="A399" s="240" t="s">
        <v>112</v>
      </c>
      <c r="B399" s="240" t="s">
        <v>836</v>
      </c>
      <c r="C399" s="240">
        <v>35.53</v>
      </c>
    </row>
    <row r="400" spans="1:3" x14ac:dyDescent="0.2">
      <c r="A400" s="240" t="s">
        <v>112</v>
      </c>
      <c r="B400" s="240" t="s">
        <v>837</v>
      </c>
      <c r="C400" s="240">
        <v>26.99</v>
      </c>
    </row>
    <row r="401" spans="1:3" x14ac:dyDescent="0.2">
      <c r="A401" s="240" t="s">
        <v>112</v>
      </c>
      <c r="B401" s="240" t="s">
        <v>838</v>
      </c>
      <c r="C401" s="240">
        <v>21.19</v>
      </c>
    </row>
    <row r="402" spans="1:3" x14ac:dyDescent="0.2">
      <c r="A402" s="240" t="s">
        <v>112</v>
      </c>
      <c r="B402" s="240" t="s">
        <v>839</v>
      </c>
      <c r="C402" s="240">
        <v>41.94</v>
      </c>
    </row>
    <row r="403" spans="1:3" x14ac:dyDescent="0.2">
      <c r="A403" s="240" t="s">
        <v>112</v>
      </c>
      <c r="B403" s="240" t="s">
        <v>841</v>
      </c>
      <c r="C403" s="240">
        <v>20.399999999999999</v>
      </c>
    </row>
    <row r="404" spans="1:3" x14ac:dyDescent="0.2">
      <c r="A404" s="240" t="s">
        <v>112</v>
      </c>
      <c r="B404" s="240" t="s">
        <v>840</v>
      </c>
      <c r="C404" s="240">
        <v>25.94</v>
      </c>
    </row>
    <row r="405" spans="1:3" x14ac:dyDescent="0.2">
      <c r="A405" s="240" t="s">
        <v>112</v>
      </c>
      <c r="B405" s="240" t="s">
        <v>842</v>
      </c>
      <c r="C405" s="240">
        <v>65.680000000000007</v>
      </c>
    </row>
    <row r="406" spans="1:3" x14ac:dyDescent="0.2">
      <c r="A406" s="240" t="s">
        <v>112</v>
      </c>
      <c r="B406" s="240" t="s">
        <v>843</v>
      </c>
      <c r="C406" s="240">
        <v>34.450000000000003</v>
      </c>
    </row>
    <row r="407" spans="1:3" x14ac:dyDescent="0.2">
      <c r="A407" s="240" t="s">
        <v>113</v>
      </c>
      <c r="B407" s="240" t="s">
        <v>817</v>
      </c>
      <c r="C407" s="240">
        <v>31.78</v>
      </c>
    </row>
    <row r="408" spans="1:3" x14ac:dyDescent="0.2">
      <c r="A408" s="240" t="s">
        <v>113</v>
      </c>
      <c r="B408" s="240" t="s">
        <v>818</v>
      </c>
      <c r="C408" s="240">
        <v>38.51</v>
      </c>
    </row>
    <row r="409" spans="1:3" x14ac:dyDescent="0.2">
      <c r="A409" s="240" t="s">
        <v>113</v>
      </c>
      <c r="B409" s="240" t="s">
        <v>819</v>
      </c>
      <c r="C409" s="240">
        <v>47.54</v>
      </c>
    </row>
    <row r="410" spans="1:3" x14ac:dyDescent="0.2">
      <c r="A410" s="240" t="s">
        <v>113</v>
      </c>
      <c r="B410" s="240" t="s">
        <v>820</v>
      </c>
      <c r="C410" s="240">
        <v>28.5</v>
      </c>
    </row>
    <row r="411" spans="1:3" x14ac:dyDescent="0.2">
      <c r="A411" s="240" t="s">
        <v>113</v>
      </c>
      <c r="B411" s="240" t="s">
        <v>821</v>
      </c>
      <c r="C411" s="240">
        <v>50.21</v>
      </c>
    </row>
    <row r="412" spans="1:3" x14ac:dyDescent="0.2">
      <c r="A412" s="240" t="s">
        <v>113</v>
      </c>
      <c r="B412" s="240" t="s">
        <v>822</v>
      </c>
      <c r="C412" s="240">
        <v>32.090000000000003</v>
      </c>
    </row>
    <row r="413" spans="1:3" x14ac:dyDescent="0.2">
      <c r="A413" s="240" t="s">
        <v>113</v>
      </c>
      <c r="B413" s="240" t="s">
        <v>823</v>
      </c>
      <c r="C413" s="240">
        <v>31.63</v>
      </c>
    </row>
    <row r="414" spans="1:3" x14ac:dyDescent="0.2">
      <c r="A414" s="240" t="s">
        <v>113</v>
      </c>
      <c r="B414" s="240" t="s">
        <v>824</v>
      </c>
      <c r="C414" s="240">
        <v>25.25</v>
      </c>
    </row>
    <row r="415" spans="1:3" x14ac:dyDescent="0.2">
      <c r="A415" s="240" t="s">
        <v>113</v>
      </c>
      <c r="B415" s="240" t="s">
        <v>825</v>
      </c>
      <c r="C415" s="240">
        <v>35.61</v>
      </c>
    </row>
    <row r="416" spans="1:3" x14ac:dyDescent="0.2">
      <c r="A416" s="240" t="s">
        <v>113</v>
      </c>
      <c r="B416" s="240" t="s">
        <v>826</v>
      </c>
      <c r="C416" s="240">
        <v>57.87</v>
      </c>
    </row>
    <row r="417" spans="1:3" x14ac:dyDescent="0.2">
      <c r="A417" s="240" t="s">
        <v>113</v>
      </c>
      <c r="B417" s="240" t="s">
        <v>827</v>
      </c>
      <c r="C417" s="240">
        <v>41.91</v>
      </c>
    </row>
    <row r="418" spans="1:3" x14ac:dyDescent="0.2">
      <c r="A418" s="240" t="s">
        <v>113</v>
      </c>
      <c r="B418" s="240" t="s">
        <v>828</v>
      </c>
      <c r="C418" s="240">
        <v>33.93</v>
      </c>
    </row>
    <row r="419" spans="1:3" x14ac:dyDescent="0.2">
      <c r="A419" s="240" t="s">
        <v>113</v>
      </c>
      <c r="B419" s="240" t="s">
        <v>829</v>
      </c>
      <c r="C419" s="240">
        <v>39.28</v>
      </c>
    </row>
    <row r="420" spans="1:3" x14ac:dyDescent="0.2">
      <c r="A420" s="240" t="s">
        <v>113</v>
      </c>
      <c r="B420" s="240" t="s">
        <v>830</v>
      </c>
      <c r="C420" s="240">
        <v>42.09</v>
      </c>
    </row>
    <row r="421" spans="1:3" x14ac:dyDescent="0.2">
      <c r="A421" s="240" t="s">
        <v>113</v>
      </c>
      <c r="B421" s="240" t="s">
        <v>831</v>
      </c>
      <c r="C421" s="240">
        <v>44.4</v>
      </c>
    </row>
    <row r="422" spans="1:3" x14ac:dyDescent="0.2">
      <c r="A422" s="240" t="s">
        <v>113</v>
      </c>
      <c r="B422" s="240" t="s">
        <v>832</v>
      </c>
      <c r="C422" s="240">
        <v>29.21</v>
      </c>
    </row>
    <row r="423" spans="1:3" x14ac:dyDescent="0.2">
      <c r="A423" s="240" t="s">
        <v>113</v>
      </c>
      <c r="B423" s="240" t="s">
        <v>833</v>
      </c>
      <c r="C423" s="240">
        <v>42.45</v>
      </c>
    </row>
    <row r="424" spans="1:3" x14ac:dyDescent="0.2">
      <c r="A424" s="240" t="s">
        <v>113</v>
      </c>
      <c r="B424" s="240" t="s">
        <v>834</v>
      </c>
      <c r="C424" s="240">
        <v>44.91</v>
      </c>
    </row>
    <row r="425" spans="1:3" x14ac:dyDescent="0.2">
      <c r="A425" s="240" t="s">
        <v>113</v>
      </c>
      <c r="B425" s="240" t="s">
        <v>835</v>
      </c>
      <c r="C425" s="240">
        <v>55.35</v>
      </c>
    </row>
    <row r="426" spans="1:3" x14ac:dyDescent="0.2">
      <c r="A426" s="240" t="s">
        <v>113</v>
      </c>
      <c r="B426" s="240" t="s">
        <v>836</v>
      </c>
      <c r="C426" s="240">
        <v>44.15</v>
      </c>
    </row>
    <row r="427" spans="1:3" x14ac:dyDescent="0.2">
      <c r="A427" s="240" t="s">
        <v>113</v>
      </c>
      <c r="B427" s="240" t="s">
        <v>837</v>
      </c>
      <c r="C427" s="240">
        <v>33.94</v>
      </c>
    </row>
    <row r="428" spans="1:3" x14ac:dyDescent="0.2">
      <c r="A428" s="240" t="s">
        <v>113</v>
      </c>
      <c r="B428" s="240" t="s">
        <v>838</v>
      </c>
      <c r="C428" s="240">
        <v>33.770000000000003</v>
      </c>
    </row>
    <row r="429" spans="1:3" x14ac:dyDescent="0.2">
      <c r="A429" s="240" t="s">
        <v>113</v>
      </c>
      <c r="B429" s="240" t="s">
        <v>839</v>
      </c>
      <c r="C429" s="240">
        <v>52.87</v>
      </c>
    </row>
    <row r="430" spans="1:3" x14ac:dyDescent="0.2">
      <c r="A430" s="240" t="s">
        <v>113</v>
      </c>
      <c r="B430" s="240" t="s">
        <v>841</v>
      </c>
      <c r="C430" s="240">
        <v>45.45</v>
      </c>
    </row>
    <row r="431" spans="1:3" x14ac:dyDescent="0.2">
      <c r="A431" s="240" t="s">
        <v>113</v>
      </c>
      <c r="B431" s="240" t="s">
        <v>840</v>
      </c>
      <c r="C431" s="240">
        <v>37.6</v>
      </c>
    </row>
    <row r="432" spans="1:3" x14ac:dyDescent="0.2">
      <c r="A432" s="240" t="s">
        <v>113</v>
      </c>
      <c r="B432" s="240" t="s">
        <v>842</v>
      </c>
      <c r="C432" s="240">
        <v>55.28</v>
      </c>
    </row>
    <row r="433" spans="1:3" x14ac:dyDescent="0.2">
      <c r="A433" s="240" t="s">
        <v>113</v>
      </c>
      <c r="B433" s="240" t="s">
        <v>843</v>
      </c>
      <c r="C433" s="240">
        <v>31.27</v>
      </c>
    </row>
    <row r="434" spans="1:3" x14ac:dyDescent="0.2">
      <c r="A434" s="240" t="s">
        <v>114</v>
      </c>
      <c r="B434" s="240" t="s">
        <v>817</v>
      </c>
      <c r="C434" s="240">
        <v>35.43</v>
      </c>
    </row>
    <row r="435" spans="1:3" x14ac:dyDescent="0.2">
      <c r="A435" s="240" t="s">
        <v>114</v>
      </c>
      <c r="B435" s="240" t="s">
        <v>818</v>
      </c>
      <c r="C435" s="240">
        <v>36.42</v>
      </c>
    </row>
    <row r="436" spans="1:3" x14ac:dyDescent="0.2">
      <c r="A436" s="240" t="s">
        <v>114</v>
      </c>
      <c r="B436" s="240" t="s">
        <v>819</v>
      </c>
      <c r="C436" s="240">
        <v>39.79</v>
      </c>
    </row>
    <row r="437" spans="1:3" x14ac:dyDescent="0.2">
      <c r="A437" s="240" t="s">
        <v>114</v>
      </c>
      <c r="B437" s="240" t="s">
        <v>820</v>
      </c>
      <c r="C437" s="240">
        <v>29.28</v>
      </c>
    </row>
    <row r="438" spans="1:3" x14ac:dyDescent="0.2">
      <c r="A438" s="240" t="s">
        <v>114</v>
      </c>
      <c r="B438" s="240" t="s">
        <v>821</v>
      </c>
      <c r="C438" s="240">
        <v>46.5</v>
      </c>
    </row>
    <row r="439" spans="1:3" x14ac:dyDescent="0.2">
      <c r="A439" s="240" t="s">
        <v>114</v>
      </c>
      <c r="B439" s="240" t="s">
        <v>822</v>
      </c>
      <c r="C439" s="240">
        <v>34.04</v>
      </c>
    </row>
    <row r="440" spans="1:3" x14ac:dyDescent="0.2">
      <c r="A440" s="240" t="s">
        <v>114</v>
      </c>
      <c r="B440" s="240" t="s">
        <v>823</v>
      </c>
      <c r="C440" s="240">
        <v>29.1</v>
      </c>
    </row>
    <row r="441" spans="1:3" x14ac:dyDescent="0.2">
      <c r="A441" s="240" t="s">
        <v>114</v>
      </c>
      <c r="B441" s="240" t="s">
        <v>824</v>
      </c>
      <c r="C441" s="240">
        <v>23.9</v>
      </c>
    </row>
    <row r="442" spans="1:3" x14ac:dyDescent="0.2">
      <c r="A442" s="240" t="s">
        <v>114</v>
      </c>
      <c r="B442" s="240" t="s">
        <v>825</v>
      </c>
      <c r="C442" s="240">
        <v>25.92</v>
      </c>
    </row>
    <row r="443" spans="1:3" x14ac:dyDescent="0.2">
      <c r="A443" s="240" t="s">
        <v>114</v>
      </c>
      <c r="B443" s="240" t="s">
        <v>826</v>
      </c>
      <c r="C443" s="240">
        <v>43.31</v>
      </c>
    </row>
    <row r="444" spans="1:3" x14ac:dyDescent="0.2">
      <c r="A444" s="240" t="s">
        <v>114</v>
      </c>
      <c r="B444" s="240" t="s">
        <v>827</v>
      </c>
      <c r="C444" s="240">
        <v>28.26</v>
      </c>
    </row>
    <row r="445" spans="1:3" x14ac:dyDescent="0.2">
      <c r="A445" s="240" t="s">
        <v>114</v>
      </c>
      <c r="B445" s="240" t="s">
        <v>828</v>
      </c>
      <c r="C445" s="240">
        <v>28.18</v>
      </c>
    </row>
    <row r="446" spans="1:3" x14ac:dyDescent="0.2">
      <c r="A446" s="240" t="s">
        <v>114</v>
      </c>
      <c r="B446" s="240" t="s">
        <v>829</v>
      </c>
      <c r="C446" s="240">
        <v>36.1</v>
      </c>
    </row>
    <row r="447" spans="1:3" x14ac:dyDescent="0.2">
      <c r="A447" s="240" t="s">
        <v>114</v>
      </c>
      <c r="B447" s="240" t="s">
        <v>830</v>
      </c>
      <c r="C447" s="240">
        <v>32.450000000000003</v>
      </c>
    </row>
    <row r="448" spans="1:3" x14ac:dyDescent="0.2">
      <c r="A448" s="240" t="s">
        <v>114</v>
      </c>
      <c r="B448" s="240" t="s">
        <v>831</v>
      </c>
      <c r="C448" s="240">
        <v>49.54</v>
      </c>
    </row>
    <row r="449" spans="1:3" x14ac:dyDescent="0.2">
      <c r="A449" s="240" t="s">
        <v>114</v>
      </c>
      <c r="B449" s="240" t="s">
        <v>832</v>
      </c>
      <c r="C449" s="240">
        <v>31.87</v>
      </c>
    </row>
    <row r="450" spans="1:3" x14ac:dyDescent="0.2">
      <c r="A450" s="240" t="s">
        <v>114</v>
      </c>
      <c r="B450" s="240" t="s">
        <v>833</v>
      </c>
      <c r="C450" s="240">
        <v>36.43</v>
      </c>
    </row>
    <row r="451" spans="1:3" x14ac:dyDescent="0.2">
      <c r="A451" s="240" t="s">
        <v>114</v>
      </c>
      <c r="B451" s="240" t="s">
        <v>834</v>
      </c>
      <c r="C451" s="240">
        <v>40.04</v>
      </c>
    </row>
    <row r="452" spans="1:3" x14ac:dyDescent="0.2">
      <c r="A452" s="240" t="s">
        <v>114</v>
      </c>
      <c r="B452" s="240" t="s">
        <v>835</v>
      </c>
      <c r="C452" s="240">
        <v>47.95</v>
      </c>
    </row>
    <row r="453" spans="1:3" x14ac:dyDescent="0.2">
      <c r="A453" s="240" t="s">
        <v>114</v>
      </c>
      <c r="B453" s="240" t="s">
        <v>836</v>
      </c>
      <c r="C453" s="240">
        <v>39.020000000000003</v>
      </c>
    </row>
    <row r="454" spans="1:3" x14ac:dyDescent="0.2">
      <c r="A454" s="240" t="s">
        <v>114</v>
      </c>
      <c r="B454" s="240" t="s">
        <v>837</v>
      </c>
      <c r="C454" s="240">
        <v>26.04</v>
      </c>
    </row>
    <row r="455" spans="1:3" x14ac:dyDescent="0.2">
      <c r="A455" s="240" t="s">
        <v>114</v>
      </c>
      <c r="B455" s="240" t="s">
        <v>838</v>
      </c>
      <c r="C455" s="240">
        <v>28.33</v>
      </c>
    </row>
    <row r="456" spans="1:3" x14ac:dyDescent="0.2">
      <c r="A456" s="240" t="s">
        <v>114</v>
      </c>
      <c r="B456" s="240" t="s">
        <v>839</v>
      </c>
      <c r="C456" s="240">
        <v>47</v>
      </c>
    </row>
    <row r="457" spans="1:3" x14ac:dyDescent="0.2">
      <c r="A457" s="240" t="s">
        <v>114</v>
      </c>
      <c r="B457" s="240" t="s">
        <v>841</v>
      </c>
      <c r="C457" s="240">
        <v>41.9</v>
      </c>
    </row>
    <row r="458" spans="1:3" x14ac:dyDescent="0.2">
      <c r="A458" s="240" t="s">
        <v>114</v>
      </c>
      <c r="B458" s="240" t="s">
        <v>840</v>
      </c>
      <c r="C458" s="240">
        <v>32.26</v>
      </c>
    </row>
    <row r="459" spans="1:3" x14ac:dyDescent="0.2">
      <c r="A459" s="240" t="s">
        <v>114</v>
      </c>
      <c r="B459" s="240" t="s">
        <v>842</v>
      </c>
      <c r="C459" s="240">
        <v>35.79</v>
      </c>
    </row>
    <row r="460" spans="1:3" x14ac:dyDescent="0.2">
      <c r="A460" s="240" t="s">
        <v>114</v>
      </c>
      <c r="B460" s="240" t="s">
        <v>843</v>
      </c>
      <c r="C460" s="240">
        <v>31.86</v>
      </c>
    </row>
    <row r="461" spans="1:3" x14ac:dyDescent="0.2">
      <c r="A461" s="240" t="s">
        <v>115</v>
      </c>
      <c r="B461" s="240" t="s">
        <v>817</v>
      </c>
      <c r="C461" s="240">
        <v>41.76</v>
      </c>
    </row>
    <row r="462" spans="1:3" x14ac:dyDescent="0.2">
      <c r="A462" s="240" t="s">
        <v>115</v>
      </c>
      <c r="B462" s="240" t="s">
        <v>818</v>
      </c>
      <c r="C462" s="240">
        <v>57.13</v>
      </c>
    </row>
    <row r="463" spans="1:3" x14ac:dyDescent="0.2">
      <c r="A463" s="240" t="s">
        <v>115</v>
      </c>
      <c r="B463" s="240" t="s">
        <v>819</v>
      </c>
      <c r="C463" s="240">
        <v>54.78</v>
      </c>
    </row>
    <row r="464" spans="1:3" x14ac:dyDescent="0.2">
      <c r="A464" s="240" t="s">
        <v>115</v>
      </c>
      <c r="B464" s="240" t="s">
        <v>820</v>
      </c>
      <c r="C464" s="240">
        <v>30.91</v>
      </c>
    </row>
    <row r="465" spans="1:3" x14ac:dyDescent="0.2">
      <c r="A465" s="240" t="s">
        <v>115</v>
      </c>
      <c r="B465" s="240" t="s">
        <v>821</v>
      </c>
      <c r="C465" s="240">
        <v>45.82</v>
      </c>
    </row>
    <row r="466" spans="1:3" x14ac:dyDescent="0.2">
      <c r="A466" s="240" t="s">
        <v>115</v>
      </c>
      <c r="B466" s="240" t="s">
        <v>822</v>
      </c>
      <c r="C466" s="240">
        <v>36.79</v>
      </c>
    </row>
    <row r="467" spans="1:3" x14ac:dyDescent="0.2">
      <c r="A467" s="240" t="s">
        <v>115</v>
      </c>
      <c r="B467" s="240" t="s">
        <v>823</v>
      </c>
      <c r="C467" s="240">
        <v>32.94</v>
      </c>
    </row>
    <row r="468" spans="1:3" x14ac:dyDescent="0.2">
      <c r="A468" s="240" t="s">
        <v>115</v>
      </c>
      <c r="B468" s="240" t="s">
        <v>824</v>
      </c>
      <c r="C468" s="240">
        <v>25.77</v>
      </c>
    </row>
    <row r="469" spans="1:3" x14ac:dyDescent="0.2">
      <c r="A469" s="240" t="s">
        <v>115</v>
      </c>
      <c r="B469" s="240" t="s">
        <v>825</v>
      </c>
      <c r="C469" s="240">
        <v>25.48</v>
      </c>
    </row>
    <row r="470" spans="1:3" x14ac:dyDescent="0.2">
      <c r="A470" s="240" t="s">
        <v>115</v>
      </c>
      <c r="B470" s="240" t="s">
        <v>826</v>
      </c>
      <c r="C470" s="240">
        <v>54.64</v>
      </c>
    </row>
    <row r="471" spans="1:3" x14ac:dyDescent="0.2">
      <c r="A471" s="240" t="s">
        <v>115</v>
      </c>
      <c r="B471" s="240" t="s">
        <v>827</v>
      </c>
      <c r="C471" s="240">
        <v>41.77</v>
      </c>
    </row>
    <row r="472" spans="1:3" x14ac:dyDescent="0.2">
      <c r="A472" s="240" t="s">
        <v>115</v>
      </c>
      <c r="B472" s="240" t="s">
        <v>828</v>
      </c>
      <c r="C472" s="240">
        <v>35.51</v>
      </c>
    </row>
    <row r="473" spans="1:3" x14ac:dyDescent="0.2">
      <c r="A473" s="240" t="s">
        <v>115</v>
      </c>
      <c r="B473" s="240" t="s">
        <v>829</v>
      </c>
      <c r="C473" s="240">
        <v>37.409999999999997</v>
      </c>
    </row>
    <row r="474" spans="1:3" x14ac:dyDescent="0.2">
      <c r="A474" s="240" t="s">
        <v>115</v>
      </c>
      <c r="B474" s="240" t="s">
        <v>830</v>
      </c>
      <c r="C474" s="240">
        <v>37.380000000000003</v>
      </c>
    </row>
    <row r="475" spans="1:3" x14ac:dyDescent="0.2">
      <c r="A475" s="240" t="s">
        <v>115</v>
      </c>
      <c r="B475" s="240" t="s">
        <v>831</v>
      </c>
      <c r="C475" s="240">
        <v>46.16</v>
      </c>
    </row>
    <row r="476" spans="1:3" x14ac:dyDescent="0.2">
      <c r="A476" s="240" t="s">
        <v>115</v>
      </c>
      <c r="B476" s="240" t="s">
        <v>832</v>
      </c>
      <c r="C476" s="240">
        <v>38.43</v>
      </c>
    </row>
    <row r="477" spans="1:3" x14ac:dyDescent="0.2">
      <c r="A477" s="240" t="s">
        <v>115</v>
      </c>
      <c r="B477" s="240" t="s">
        <v>833</v>
      </c>
      <c r="C477" s="240">
        <v>39.67</v>
      </c>
    </row>
    <row r="478" spans="1:3" x14ac:dyDescent="0.2">
      <c r="A478" s="240" t="s">
        <v>115</v>
      </c>
      <c r="B478" s="240" t="s">
        <v>834</v>
      </c>
      <c r="C478" s="240">
        <v>51.52</v>
      </c>
    </row>
    <row r="479" spans="1:3" x14ac:dyDescent="0.2">
      <c r="A479" s="240" t="s">
        <v>115</v>
      </c>
      <c r="B479" s="240" t="s">
        <v>835</v>
      </c>
      <c r="C479" s="240">
        <v>59.94</v>
      </c>
    </row>
    <row r="480" spans="1:3" x14ac:dyDescent="0.2">
      <c r="A480" s="240" t="s">
        <v>115</v>
      </c>
      <c r="B480" s="240" t="s">
        <v>836</v>
      </c>
      <c r="C480" s="240">
        <v>46.26</v>
      </c>
    </row>
    <row r="481" spans="1:3" x14ac:dyDescent="0.2">
      <c r="A481" s="240" t="s">
        <v>115</v>
      </c>
      <c r="B481" s="240" t="s">
        <v>837</v>
      </c>
      <c r="C481" s="240">
        <v>40.4</v>
      </c>
    </row>
    <row r="482" spans="1:3" x14ac:dyDescent="0.2">
      <c r="A482" s="240" t="s">
        <v>115</v>
      </c>
      <c r="B482" s="240" t="s">
        <v>838</v>
      </c>
      <c r="C482" s="240">
        <v>31.57</v>
      </c>
    </row>
    <row r="483" spans="1:3" x14ac:dyDescent="0.2">
      <c r="A483" s="240" t="s">
        <v>115</v>
      </c>
      <c r="B483" s="240" t="s">
        <v>839</v>
      </c>
      <c r="C483" s="240">
        <v>50.64</v>
      </c>
    </row>
    <row r="484" spans="1:3" x14ac:dyDescent="0.2">
      <c r="A484" s="240" t="s">
        <v>115</v>
      </c>
      <c r="B484" s="240" t="s">
        <v>841</v>
      </c>
      <c r="C484" s="240">
        <v>38.28</v>
      </c>
    </row>
    <row r="485" spans="1:3" x14ac:dyDescent="0.2">
      <c r="A485" s="240" t="s">
        <v>115</v>
      </c>
      <c r="B485" s="240" t="s">
        <v>840</v>
      </c>
      <c r="C485" s="240">
        <v>38.61</v>
      </c>
    </row>
    <row r="486" spans="1:3" x14ac:dyDescent="0.2">
      <c r="A486" s="240" t="s">
        <v>115</v>
      </c>
      <c r="B486" s="240" t="s">
        <v>842</v>
      </c>
      <c r="C486" s="240">
        <v>16.079999999999998</v>
      </c>
    </row>
    <row r="487" spans="1:3" x14ac:dyDescent="0.2">
      <c r="A487" s="240" t="s">
        <v>115</v>
      </c>
      <c r="B487" s="240" t="s">
        <v>843</v>
      </c>
      <c r="C487" s="240">
        <v>35.43</v>
      </c>
    </row>
    <row r="488" spans="1:3" x14ac:dyDescent="0.2">
      <c r="A488" s="240" t="s">
        <v>116</v>
      </c>
      <c r="B488" s="240" t="s">
        <v>817</v>
      </c>
      <c r="C488" s="240">
        <v>40.159999999999997</v>
      </c>
    </row>
    <row r="489" spans="1:3" x14ac:dyDescent="0.2">
      <c r="A489" s="240" t="s">
        <v>116</v>
      </c>
      <c r="B489" s="240" t="s">
        <v>818</v>
      </c>
      <c r="C489" s="240">
        <v>30.49</v>
      </c>
    </row>
    <row r="490" spans="1:3" x14ac:dyDescent="0.2">
      <c r="A490" s="240" t="s">
        <v>116</v>
      </c>
      <c r="B490" s="240" t="s">
        <v>819</v>
      </c>
      <c r="C490" s="240">
        <v>35.92</v>
      </c>
    </row>
    <row r="491" spans="1:3" x14ac:dyDescent="0.2">
      <c r="A491" s="240" t="s">
        <v>116</v>
      </c>
      <c r="B491" s="240" t="s">
        <v>820</v>
      </c>
      <c r="C491" s="240">
        <v>33.79</v>
      </c>
    </row>
    <row r="492" spans="1:3" x14ac:dyDescent="0.2">
      <c r="A492" s="240" t="s">
        <v>116</v>
      </c>
      <c r="B492" s="240" t="s">
        <v>821</v>
      </c>
      <c r="C492" s="240">
        <v>40.159999999999997</v>
      </c>
    </row>
    <row r="493" spans="1:3" x14ac:dyDescent="0.2">
      <c r="A493" s="240" t="s">
        <v>116</v>
      </c>
      <c r="B493" s="240" t="s">
        <v>822</v>
      </c>
      <c r="C493" s="240">
        <v>34.25</v>
      </c>
    </row>
    <row r="494" spans="1:3" x14ac:dyDescent="0.2">
      <c r="A494" s="240" t="s">
        <v>116</v>
      </c>
      <c r="B494" s="240" t="s">
        <v>823</v>
      </c>
      <c r="C494" s="240">
        <v>42.95</v>
      </c>
    </row>
    <row r="495" spans="1:3" x14ac:dyDescent="0.2">
      <c r="A495" s="240" t="s">
        <v>116</v>
      </c>
      <c r="B495" s="240" t="s">
        <v>824</v>
      </c>
      <c r="C495" s="240">
        <v>30.76</v>
      </c>
    </row>
    <row r="496" spans="1:3" x14ac:dyDescent="0.2">
      <c r="A496" s="240" t="s">
        <v>116</v>
      </c>
      <c r="B496" s="240" t="s">
        <v>825</v>
      </c>
      <c r="C496" s="240">
        <v>18.72</v>
      </c>
    </row>
    <row r="497" spans="1:3" x14ac:dyDescent="0.2">
      <c r="A497" s="240" t="s">
        <v>116</v>
      </c>
      <c r="B497" s="240" t="s">
        <v>826</v>
      </c>
      <c r="C497" s="240">
        <v>52.17</v>
      </c>
    </row>
    <row r="498" spans="1:3" x14ac:dyDescent="0.2">
      <c r="A498" s="240" t="s">
        <v>116</v>
      </c>
      <c r="B498" s="240" t="s">
        <v>827</v>
      </c>
      <c r="C498" s="240">
        <v>16.440000000000001</v>
      </c>
    </row>
    <row r="499" spans="1:3" x14ac:dyDescent="0.2">
      <c r="A499" s="240" t="s">
        <v>116</v>
      </c>
      <c r="B499" s="240" t="s">
        <v>828</v>
      </c>
      <c r="C499" s="240">
        <v>29.56</v>
      </c>
    </row>
    <row r="500" spans="1:3" x14ac:dyDescent="0.2">
      <c r="A500" s="240" t="s">
        <v>116</v>
      </c>
      <c r="B500" s="240" t="s">
        <v>829</v>
      </c>
      <c r="C500" s="240">
        <v>37.729999999999997</v>
      </c>
    </row>
    <row r="501" spans="1:3" x14ac:dyDescent="0.2">
      <c r="A501" s="240" t="s">
        <v>116</v>
      </c>
      <c r="B501" s="240" t="s">
        <v>830</v>
      </c>
      <c r="C501" s="240">
        <v>24.16</v>
      </c>
    </row>
    <row r="502" spans="1:3" x14ac:dyDescent="0.2">
      <c r="A502" s="240" t="s">
        <v>116</v>
      </c>
      <c r="B502" s="240" t="s">
        <v>831</v>
      </c>
      <c r="C502" s="240">
        <v>47.24</v>
      </c>
    </row>
    <row r="503" spans="1:3" x14ac:dyDescent="0.2">
      <c r="A503" s="240" t="s">
        <v>116</v>
      </c>
      <c r="B503" s="240" t="s">
        <v>832</v>
      </c>
      <c r="C503" s="240">
        <v>35.090000000000003</v>
      </c>
    </row>
    <row r="504" spans="1:3" x14ac:dyDescent="0.2">
      <c r="A504" s="240" t="s">
        <v>116</v>
      </c>
      <c r="B504" s="240" t="s">
        <v>833</v>
      </c>
      <c r="C504" s="240">
        <v>42.51</v>
      </c>
    </row>
    <row r="505" spans="1:3" x14ac:dyDescent="0.2">
      <c r="A505" s="240" t="s">
        <v>116</v>
      </c>
      <c r="B505" s="240" t="s">
        <v>834</v>
      </c>
      <c r="C505" s="240">
        <v>48.58</v>
      </c>
    </row>
    <row r="506" spans="1:3" x14ac:dyDescent="0.2">
      <c r="A506" s="240" t="s">
        <v>116</v>
      </c>
      <c r="B506" s="240" t="s">
        <v>835</v>
      </c>
      <c r="C506" s="240">
        <v>48.57</v>
      </c>
    </row>
    <row r="507" spans="1:3" x14ac:dyDescent="0.2">
      <c r="A507" s="240" t="s">
        <v>116</v>
      </c>
      <c r="B507" s="240" t="s">
        <v>836</v>
      </c>
      <c r="C507" s="240">
        <v>37.369999999999997</v>
      </c>
    </row>
    <row r="508" spans="1:3" x14ac:dyDescent="0.2">
      <c r="A508" s="240" t="s">
        <v>116</v>
      </c>
      <c r="B508" s="240" t="s">
        <v>837</v>
      </c>
      <c r="C508" s="240">
        <v>28.32</v>
      </c>
    </row>
    <row r="509" spans="1:3" x14ac:dyDescent="0.2">
      <c r="A509" s="240" t="s">
        <v>116</v>
      </c>
      <c r="B509" s="240" t="s">
        <v>838</v>
      </c>
      <c r="C509" s="240">
        <v>20.41</v>
      </c>
    </row>
    <row r="510" spans="1:3" x14ac:dyDescent="0.2">
      <c r="A510" s="240" t="s">
        <v>116</v>
      </c>
      <c r="B510" s="240" t="s">
        <v>839</v>
      </c>
      <c r="C510" s="240">
        <v>51.66</v>
      </c>
    </row>
    <row r="511" spans="1:3" x14ac:dyDescent="0.2">
      <c r="A511" s="240" t="s">
        <v>116</v>
      </c>
      <c r="B511" s="240" t="s">
        <v>841</v>
      </c>
      <c r="C511" s="240">
        <v>31.28</v>
      </c>
    </row>
    <row r="512" spans="1:3" x14ac:dyDescent="0.2">
      <c r="A512" s="240" t="s">
        <v>116</v>
      </c>
      <c r="B512" s="240" t="s">
        <v>840</v>
      </c>
      <c r="C512" s="240">
        <v>36.74</v>
      </c>
    </row>
    <row r="513" spans="1:3" x14ac:dyDescent="0.2">
      <c r="A513" s="240" t="s">
        <v>116</v>
      </c>
      <c r="B513" s="240" t="s">
        <v>842</v>
      </c>
      <c r="C513" s="240">
        <v>71.28</v>
      </c>
    </row>
    <row r="514" spans="1:3" x14ac:dyDescent="0.2">
      <c r="A514" s="240" t="s">
        <v>116</v>
      </c>
      <c r="B514" s="240" t="s">
        <v>843</v>
      </c>
      <c r="C514" s="240">
        <v>28.79</v>
      </c>
    </row>
    <row r="515" spans="1:3" x14ac:dyDescent="0.2">
      <c r="A515" s="240" t="s">
        <v>117</v>
      </c>
      <c r="B515" s="240" t="s">
        <v>817</v>
      </c>
      <c r="C515" s="240">
        <v>28.29</v>
      </c>
    </row>
    <row r="516" spans="1:3" x14ac:dyDescent="0.2">
      <c r="A516" s="240" t="s">
        <v>117</v>
      </c>
      <c r="B516" s="240" t="s">
        <v>818</v>
      </c>
      <c r="C516" s="240">
        <v>33.93</v>
      </c>
    </row>
    <row r="517" spans="1:3" x14ac:dyDescent="0.2">
      <c r="A517" s="240" t="s">
        <v>117</v>
      </c>
      <c r="B517" s="240" t="s">
        <v>819</v>
      </c>
      <c r="C517" s="240">
        <v>33.35</v>
      </c>
    </row>
    <row r="518" spans="1:3" x14ac:dyDescent="0.2">
      <c r="A518" s="240" t="s">
        <v>117</v>
      </c>
      <c r="B518" s="240" t="s">
        <v>820</v>
      </c>
      <c r="C518" s="240">
        <v>20.87</v>
      </c>
    </row>
    <row r="519" spans="1:3" x14ac:dyDescent="0.2">
      <c r="A519" s="240" t="s">
        <v>117</v>
      </c>
      <c r="B519" s="240" t="s">
        <v>821</v>
      </c>
      <c r="C519" s="240">
        <v>35.869999999999997</v>
      </c>
    </row>
    <row r="520" spans="1:3" x14ac:dyDescent="0.2">
      <c r="A520" s="240" t="s">
        <v>117</v>
      </c>
      <c r="B520" s="240" t="s">
        <v>822</v>
      </c>
      <c r="C520" s="240">
        <v>23.76</v>
      </c>
    </row>
    <row r="521" spans="1:3" x14ac:dyDescent="0.2">
      <c r="A521" s="240" t="s">
        <v>117</v>
      </c>
      <c r="B521" s="240" t="s">
        <v>823</v>
      </c>
      <c r="C521" s="240">
        <v>19.34</v>
      </c>
    </row>
    <row r="522" spans="1:3" x14ac:dyDescent="0.2">
      <c r="A522" s="240" t="s">
        <v>117</v>
      </c>
      <c r="B522" s="240" t="s">
        <v>824</v>
      </c>
      <c r="C522" s="240">
        <v>19.73</v>
      </c>
    </row>
    <row r="523" spans="1:3" x14ac:dyDescent="0.2">
      <c r="A523" s="240" t="s">
        <v>117</v>
      </c>
      <c r="B523" s="240" t="s">
        <v>825</v>
      </c>
      <c r="C523" s="240">
        <v>20.29</v>
      </c>
    </row>
    <row r="524" spans="1:3" x14ac:dyDescent="0.2">
      <c r="A524" s="240" t="s">
        <v>117</v>
      </c>
      <c r="B524" s="240" t="s">
        <v>826</v>
      </c>
      <c r="C524" s="240">
        <v>40.24</v>
      </c>
    </row>
    <row r="525" spans="1:3" x14ac:dyDescent="0.2">
      <c r="A525" s="240" t="s">
        <v>117</v>
      </c>
      <c r="B525" s="240" t="s">
        <v>827</v>
      </c>
      <c r="C525" s="240">
        <v>22.26</v>
      </c>
    </row>
    <row r="526" spans="1:3" x14ac:dyDescent="0.2">
      <c r="A526" s="240" t="s">
        <v>117</v>
      </c>
      <c r="B526" s="240" t="s">
        <v>828</v>
      </c>
      <c r="C526" s="240">
        <v>20.87</v>
      </c>
    </row>
    <row r="527" spans="1:3" x14ac:dyDescent="0.2">
      <c r="A527" s="240" t="s">
        <v>117</v>
      </c>
      <c r="B527" s="240" t="s">
        <v>829</v>
      </c>
      <c r="C527" s="240">
        <v>26.67</v>
      </c>
    </row>
    <row r="528" spans="1:3" x14ac:dyDescent="0.2">
      <c r="A528" s="240" t="s">
        <v>117</v>
      </c>
      <c r="B528" s="240" t="s">
        <v>830</v>
      </c>
      <c r="C528" s="240">
        <v>27.45</v>
      </c>
    </row>
    <row r="529" spans="1:3" x14ac:dyDescent="0.2">
      <c r="A529" s="240" t="s">
        <v>117</v>
      </c>
      <c r="B529" s="240" t="s">
        <v>831</v>
      </c>
      <c r="C529" s="240">
        <v>37.57</v>
      </c>
    </row>
    <row r="530" spans="1:3" x14ac:dyDescent="0.2">
      <c r="A530" s="240" t="s">
        <v>117</v>
      </c>
      <c r="B530" s="240" t="s">
        <v>832</v>
      </c>
      <c r="C530" s="240">
        <v>20.82</v>
      </c>
    </row>
    <row r="531" spans="1:3" x14ac:dyDescent="0.2">
      <c r="A531" s="240" t="s">
        <v>117</v>
      </c>
      <c r="B531" s="240" t="s">
        <v>833</v>
      </c>
      <c r="C531" s="240">
        <v>26.42</v>
      </c>
    </row>
    <row r="532" spans="1:3" x14ac:dyDescent="0.2">
      <c r="A532" s="240" t="s">
        <v>117</v>
      </c>
      <c r="B532" s="240" t="s">
        <v>834</v>
      </c>
      <c r="C532" s="240">
        <v>26.32</v>
      </c>
    </row>
    <row r="533" spans="1:3" x14ac:dyDescent="0.2">
      <c r="A533" s="240" t="s">
        <v>117</v>
      </c>
      <c r="B533" s="240" t="s">
        <v>835</v>
      </c>
      <c r="C533" s="240">
        <v>36.549999999999997</v>
      </c>
    </row>
    <row r="534" spans="1:3" x14ac:dyDescent="0.2">
      <c r="A534" s="240" t="s">
        <v>117</v>
      </c>
      <c r="B534" s="240" t="s">
        <v>836</v>
      </c>
      <c r="C534" s="240">
        <v>29.69</v>
      </c>
    </row>
    <row r="535" spans="1:3" x14ac:dyDescent="0.2">
      <c r="A535" s="240" t="s">
        <v>117</v>
      </c>
      <c r="B535" s="240" t="s">
        <v>837</v>
      </c>
      <c r="C535" s="240">
        <v>20</v>
      </c>
    </row>
    <row r="536" spans="1:3" x14ac:dyDescent="0.2">
      <c r="A536" s="240" t="s">
        <v>117</v>
      </c>
      <c r="B536" s="240" t="s">
        <v>838</v>
      </c>
      <c r="C536" s="240">
        <v>21.25</v>
      </c>
    </row>
    <row r="537" spans="1:3" x14ac:dyDescent="0.2">
      <c r="A537" s="240" t="s">
        <v>117</v>
      </c>
      <c r="B537" s="240" t="s">
        <v>839</v>
      </c>
      <c r="C537" s="240">
        <v>36.92</v>
      </c>
    </row>
    <row r="538" spans="1:3" x14ac:dyDescent="0.2">
      <c r="A538" s="240" t="s">
        <v>117</v>
      </c>
      <c r="B538" s="240" t="s">
        <v>841</v>
      </c>
      <c r="C538" s="240">
        <v>28.93</v>
      </c>
    </row>
    <row r="539" spans="1:3" x14ac:dyDescent="0.2">
      <c r="A539" s="240" t="s">
        <v>117</v>
      </c>
      <c r="B539" s="240" t="s">
        <v>840</v>
      </c>
      <c r="C539" s="240">
        <v>26.75</v>
      </c>
    </row>
    <row r="540" spans="1:3" x14ac:dyDescent="0.2">
      <c r="A540" s="240" t="s">
        <v>117</v>
      </c>
      <c r="B540" s="240" t="s">
        <v>842</v>
      </c>
      <c r="C540" s="240">
        <v>41.17</v>
      </c>
    </row>
    <row r="541" spans="1:3" x14ac:dyDescent="0.2">
      <c r="A541" s="240" t="s">
        <v>117</v>
      </c>
      <c r="B541" s="240" t="s">
        <v>843</v>
      </c>
      <c r="C541" s="240">
        <v>22.75</v>
      </c>
    </row>
    <row r="542" spans="1:3" x14ac:dyDescent="0.2">
      <c r="A542" s="240" t="s">
        <v>118</v>
      </c>
      <c r="B542" s="240" t="s">
        <v>817</v>
      </c>
      <c r="C542" s="240">
        <v>33</v>
      </c>
    </row>
    <row r="543" spans="1:3" x14ac:dyDescent="0.2">
      <c r="A543" s="240" t="s">
        <v>118</v>
      </c>
      <c r="B543" s="240" t="s">
        <v>818</v>
      </c>
      <c r="C543" s="240">
        <v>27.11</v>
      </c>
    </row>
    <row r="544" spans="1:3" x14ac:dyDescent="0.2">
      <c r="A544" s="240" t="s">
        <v>118</v>
      </c>
      <c r="B544" s="240" t="s">
        <v>819</v>
      </c>
      <c r="C544" s="240">
        <v>29.97</v>
      </c>
    </row>
    <row r="545" spans="1:3" x14ac:dyDescent="0.2">
      <c r="A545" s="240" t="s">
        <v>118</v>
      </c>
      <c r="B545" s="240" t="s">
        <v>820</v>
      </c>
      <c r="C545" s="240">
        <v>18.809999999999999</v>
      </c>
    </row>
    <row r="546" spans="1:3" x14ac:dyDescent="0.2">
      <c r="A546" s="240" t="s">
        <v>118</v>
      </c>
      <c r="B546" s="240" t="s">
        <v>821</v>
      </c>
      <c r="C546" s="240">
        <v>23.83</v>
      </c>
    </row>
    <row r="547" spans="1:3" x14ac:dyDescent="0.2">
      <c r="A547" s="240" t="s">
        <v>118</v>
      </c>
      <c r="B547" s="240" t="s">
        <v>822</v>
      </c>
      <c r="C547" s="240">
        <v>19.48</v>
      </c>
    </row>
    <row r="548" spans="1:3" x14ac:dyDescent="0.2">
      <c r="A548" s="240" t="s">
        <v>118</v>
      </c>
      <c r="B548" s="240" t="s">
        <v>823</v>
      </c>
      <c r="C548" s="240">
        <v>21</v>
      </c>
    </row>
    <row r="549" spans="1:3" x14ac:dyDescent="0.2">
      <c r="A549" s="240" t="s">
        <v>118</v>
      </c>
      <c r="B549" s="240" t="s">
        <v>824</v>
      </c>
      <c r="C549" s="240">
        <v>20.190000000000001</v>
      </c>
    </row>
    <row r="550" spans="1:3" x14ac:dyDescent="0.2">
      <c r="A550" s="240" t="s">
        <v>118</v>
      </c>
      <c r="B550" s="240" t="s">
        <v>825</v>
      </c>
      <c r="C550" s="240">
        <v>14.53</v>
      </c>
    </row>
    <row r="551" spans="1:3" x14ac:dyDescent="0.2">
      <c r="A551" s="240" t="s">
        <v>118</v>
      </c>
      <c r="B551" s="240" t="s">
        <v>826</v>
      </c>
      <c r="C551" s="240">
        <v>35.909999999999997</v>
      </c>
    </row>
    <row r="552" spans="1:3" x14ac:dyDescent="0.2">
      <c r="A552" s="240" t="s">
        <v>118</v>
      </c>
      <c r="B552" s="240" t="s">
        <v>827</v>
      </c>
      <c r="C552" s="240">
        <v>35.340000000000003</v>
      </c>
    </row>
    <row r="553" spans="1:3" x14ac:dyDescent="0.2">
      <c r="A553" s="240" t="s">
        <v>118</v>
      </c>
      <c r="B553" s="240" t="s">
        <v>828</v>
      </c>
      <c r="C553" s="240">
        <v>28.26</v>
      </c>
    </row>
    <row r="554" spans="1:3" x14ac:dyDescent="0.2">
      <c r="A554" s="240" t="s">
        <v>118</v>
      </c>
      <c r="B554" s="240" t="s">
        <v>829</v>
      </c>
      <c r="C554" s="240">
        <v>29.5</v>
      </c>
    </row>
    <row r="555" spans="1:3" x14ac:dyDescent="0.2">
      <c r="A555" s="240" t="s">
        <v>118</v>
      </c>
      <c r="B555" s="240" t="s">
        <v>830</v>
      </c>
      <c r="C555" s="240">
        <v>38.130000000000003</v>
      </c>
    </row>
    <row r="556" spans="1:3" x14ac:dyDescent="0.2">
      <c r="A556" s="240" t="s">
        <v>118</v>
      </c>
      <c r="B556" s="240" t="s">
        <v>831</v>
      </c>
      <c r="C556" s="240">
        <v>35.729999999999997</v>
      </c>
    </row>
    <row r="557" spans="1:3" x14ac:dyDescent="0.2">
      <c r="A557" s="240" t="s">
        <v>118</v>
      </c>
      <c r="B557" s="240" t="s">
        <v>832</v>
      </c>
      <c r="C557" s="240">
        <v>27.4</v>
      </c>
    </row>
    <row r="558" spans="1:3" x14ac:dyDescent="0.2">
      <c r="A558" s="240" t="s">
        <v>118</v>
      </c>
      <c r="B558" s="240" t="s">
        <v>833</v>
      </c>
      <c r="C558" s="240">
        <v>17.64</v>
      </c>
    </row>
    <row r="559" spans="1:3" x14ac:dyDescent="0.2">
      <c r="A559" s="240" t="s">
        <v>118</v>
      </c>
      <c r="B559" s="240" t="s">
        <v>834</v>
      </c>
      <c r="C559" s="240">
        <v>24.31</v>
      </c>
    </row>
    <row r="560" spans="1:3" x14ac:dyDescent="0.2">
      <c r="A560" s="240" t="s">
        <v>118</v>
      </c>
      <c r="B560" s="240" t="s">
        <v>835</v>
      </c>
      <c r="C560" s="240">
        <v>39.54</v>
      </c>
    </row>
    <row r="561" spans="1:3" x14ac:dyDescent="0.2">
      <c r="A561" s="240" t="s">
        <v>118</v>
      </c>
      <c r="B561" s="240" t="s">
        <v>836</v>
      </c>
      <c r="C561" s="240">
        <v>24.09</v>
      </c>
    </row>
    <row r="562" spans="1:3" x14ac:dyDescent="0.2">
      <c r="A562" s="240" t="s">
        <v>118</v>
      </c>
      <c r="B562" s="240" t="s">
        <v>837</v>
      </c>
      <c r="C562" s="240">
        <v>23.43</v>
      </c>
    </row>
    <row r="563" spans="1:3" x14ac:dyDescent="0.2">
      <c r="A563" s="240" t="s">
        <v>118</v>
      </c>
      <c r="B563" s="240" t="s">
        <v>838</v>
      </c>
      <c r="C563" s="240">
        <v>15.95</v>
      </c>
    </row>
    <row r="564" spans="1:3" x14ac:dyDescent="0.2">
      <c r="A564" s="240" t="s">
        <v>118</v>
      </c>
      <c r="B564" s="240" t="s">
        <v>839</v>
      </c>
      <c r="C564" s="240">
        <v>27.82</v>
      </c>
    </row>
    <row r="565" spans="1:3" x14ac:dyDescent="0.2">
      <c r="A565" s="240" t="s">
        <v>118</v>
      </c>
      <c r="B565" s="240" t="s">
        <v>841</v>
      </c>
      <c r="C565" s="240">
        <v>22.85</v>
      </c>
    </row>
    <row r="566" spans="1:3" x14ac:dyDescent="0.2">
      <c r="A566" s="240" t="s">
        <v>118</v>
      </c>
      <c r="B566" s="240" t="s">
        <v>840</v>
      </c>
      <c r="C566" s="240">
        <v>24.06</v>
      </c>
    </row>
    <row r="567" spans="1:3" x14ac:dyDescent="0.2">
      <c r="A567" s="240" t="s">
        <v>118</v>
      </c>
      <c r="B567" s="240" t="s">
        <v>842</v>
      </c>
      <c r="C567" s="240">
        <v>49.74</v>
      </c>
    </row>
    <row r="568" spans="1:3" x14ac:dyDescent="0.2">
      <c r="A568" s="240" t="s">
        <v>118</v>
      </c>
      <c r="B568" s="240" t="s">
        <v>843</v>
      </c>
      <c r="C568" s="240">
        <v>20.37</v>
      </c>
    </row>
    <row r="569" spans="1:3" x14ac:dyDescent="0.2">
      <c r="A569" s="240" t="s">
        <v>119</v>
      </c>
      <c r="B569" s="240" t="s">
        <v>817</v>
      </c>
      <c r="C569" s="240">
        <v>23.21</v>
      </c>
    </row>
    <row r="570" spans="1:3" x14ac:dyDescent="0.2">
      <c r="A570" s="240" t="s">
        <v>119</v>
      </c>
      <c r="B570" s="240" t="s">
        <v>818</v>
      </c>
      <c r="C570" s="240">
        <v>33.82</v>
      </c>
    </row>
    <row r="571" spans="1:3" x14ac:dyDescent="0.2">
      <c r="A571" s="240" t="s">
        <v>119</v>
      </c>
      <c r="B571" s="240" t="s">
        <v>819</v>
      </c>
      <c r="C571" s="240">
        <v>26.9</v>
      </c>
    </row>
    <row r="572" spans="1:3" x14ac:dyDescent="0.2">
      <c r="A572" s="240" t="s">
        <v>119</v>
      </c>
      <c r="B572" s="240" t="s">
        <v>820</v>
      </c>
      <c r="C572" s="240">
        <v>23.85</v>
      </c>
    </row>
    <row r="573" spans="1:3" x14ac:dyDescent="0.2">
      <c r="A573" s="240" t="s">
        <v>119</v>
      </c>
      <c r="B573" s="240" t="s">
        <v>821</v>
      </c>
      <c r="C573" s="240">
        <v>31.87</v>
      </c>
    </row>
    <row r="574" spans="1:3" x14ac:dyDescent="0.2">
      <c r="A574" s="240" t="s">
        <v>119</v>
      </c>
      <c r="B574" s="240" t="s">
        <v>822</v>
      </c>
      <c r="C574" s="240">
        <v>22.24</v>
      </c>
    </row>
    <row r="575" spans="1:3" x14ac:dyDescent="0.2">
      <c r="A575" s="240" t="s">
        <v>119</v>
      </c>
      <c r="B575" s="240" t="s">
        <v>824</v>
      </c>
      <c r="C575" s="240">
        <v>17.12</v>
      </c>
    </row>
    <row r="576" spans="1:3" x14ac:dyDescent="0.2">
      <c r="A576" s="240" t="s">
        <v>119</v>
      </c>
      <c r="B576" s="240" t="s">
        <v>825</v>
      </c>
      <c r="C576" s="240">
        <v>24.28</v>
      </c>
    </row>
    <row r="577" spans="1:3" x14ac:dyDescent="0.2">
      <c r="A577" s="240" t="s">
        <v>119</v>
      </c>
      <c r="B577" s="240" t="s">
        <v>826</v>
      </c>
      <c r="C577" s="240">
        <v>38.35</v>
      </c>
    </row>
    <row r="578" spans="1:3" x14ac:dyDescent="0.2">
      <c r="A578" s="240" t="s">
        <v>119</v>
      </c>
      <c r="B578" s="240" t="s">
        <v>827</v>
      </c>
      <c r="C578" s="240">
        <v>42.6</v>
      </c>
    </row>
    <row r="579" spans="1:3" x14ac:dyDescent="0.2">
      <c r="A579" s="240" t="s">
        <v>119</v>
      </c>
      <c r="B579" s="240" t="s">
        <v>828</v>
      </c>
      <c r="C579" s="240">
        <v>16.82</v>
      </c>
    </row>
    <row r="580" spans="1:3" x14ac:dyDescent="0.2">
      <c r="A580" s="240" t="s">
        <v>119</v>
      </c>
      <c r="B580" s="240" t="s">
        <v>829</v>
      </c>
      <c r="C580" s="240">
        <v>28.15</v>
      </c>
    </row>
    <row r="581" spans="1:3" x14ac:dyDescent="0.2">
      <c r="A581" s="240" t="s">
        <v>119</v>
      </c>
      <c r="B581" s="240" t="s">
        <v>830</v>
      </c>
      <c r="C581" s="240">
        <v>22.17</v>
      </c>
    </row>
    <row r="582" spans="1:3" x14ac:dyDescent="0.2">
      <c r="A582" s="240" t="s">
        <v>119</v>
      </c>
      <c r="B582" s="240" t="s">
        <v>831</v>
      </c>
      <c r="C582" s="240">
        <v>44.04</v>
      </c>
    </row>
    <row r="583" spans="1:3" x14ac:dyDescent="0.2">
      <c r="A583" s="240" t="s">
        <v>119</v>
      </c>
      <c r="B583" s="240" t="s">
        <v>832</v>
      </c>
      <c r="C583" s="240">
        <v>27.38</v>
      </c>
    </row>
    <row r="584" spans="1:3" x14ac:dyDescent="0.2">
      <c r="A584" s="240" t="s">
        <v>119</v>
      </c>
      <c r="B584" s="240" t="s">
        <v>833</v>
      </c>
      <c r="C584" s="240">
        <v>22.08</v>
      </c>
    </row>
    <row r="585" spans="1:3" x14ac:dyDescent="0.2">
      <c r="A585" s="240" t="s">
        <v>119</v>
      </c>
      <c r="B585" s="240" t="s">
        <v>834</v>
      </c>
      <c r="C585" s="240">
        <v>22.51</v>
      </c>
    </row>
    <row r="586" spans="1:3" x14ac:dyDescent="0.2">
      <c r="A586" s="240" t="s">
        <v>119</v>
      </c>
      <c r="B586" s="240" t="s">
        <v>835</v>
      </c>
      <c r="C586" s="240">
        <v>29.32</v>
      </c>
    </row>
    <row r="587" spans="1:3" x14ac:dyDescent="0.2">
      <c r="A587" s="240" t="s">
        <v>119</v>
      </c>
      <c r="B587" s="240" t="s">
        <v>836</v>
      </c>
      <c r="C587" s="240">
        <v>31.27</v>
      </c>
    </row>
    <row r="588" spans="1:3" x14ac:dyDescent="0.2">
      <c r="A588" s="240" t="s">
        <v>119</v>
      </c>
      <c r="B588" s="240" t="s">
        <v>837</v>
      </c>
      <c r="C588" s="240">
        <v>19.2</v>
      </c>
    </row>
    <row r="589" spans="1:3" x14ac:dyDescent="0.2">
      <c r="A589" s="240" t="s">
        <v>119</v>
      </c>
      <c r="B589" s="240" t="s">
        <v>838</v>
      </c>
      <c r="C589" s="240">
        <v>18.399999999999999</v>
      </c>
    </row>
    <row r="590" spans="1:3" x14ac:dyDescent="0.2">
      <c r="A590" s="240" t="s">
        <v>119</v>
      </c>
      <c r="B590" s="240" t="s">
        <v>839</v>
      </c>
      <c r="C590" s="240">
        <v>41.66</v>
      </c>
    </row>
    <row r="591" spans="1:3" x14ac:dyDescent="0.2">
      <c r="A591" s="240" t="s">
        <v>119</v>
      </c>
      <c r="B591" s="240" t="s">
        <v>841</v>
      </c>
      <c r="C591" s="240">
        <v>36.32</v>
      </c>
    </row>
    <row r="592" spans="1:3" x14ac:dyDescent="0.2">
      <c r="A592" s="240" t="s">
        <v>119</v>
      </c>
      <c r="B592" s="240" t="s">
        <v>840</v>
      </c>
      <c r="C592" s="240">
        <v>25.89</v>
      </c>
    </row>
    <row r="593" spans="1:3" x14ac:dyDescent="0.2">
      <c r="A593" s="240" t="s">
        <v>119</v>
      </c>
      <c r="B593" s="240" t="s">
        <v>842</v>
      </c>
      <c r="C593" s="240">
        <v>45.07</v>
      </c>
    </row>
    <row r="594" spans="1:3" x14ac:dyDescent="0.2">
      <c r="A594" s="240" t="s">
        <v>120</v>
      </c>
      <c r="B594" s="240" t="s">
        <v>817</v>
      </c>
      <c r="C594" s="240">
        <v>13.43</v>
      </c>
    </row>
    <row r="595" spans="1:3" x14ac:dyDescent="0.2">
      <c r="A595" s="240" t="s">
        <v>120</v>
      </c>
      <c r="B595" s="240" t="s">
        <v>818</v>
      </c>
      <c r="C595" s="240">
        <v>23.01</v>
      </c>
    </row>
    <row r="596" spans="1:3" x14ac:dyDescent="0.2">
      <c r="A596" s="240" t="s">
        <v>120</v>
      </c>
      <c r="B596" s="240" t="s">
        <v>819</v>
      </c>
      <c r="C596" s="240">
        <v>19.45</v>
      </c>
    </row>
    <row r="597" spans="1:3" x14ac:dyDescent="0.2">
      <c r="A597" s="240" t="s">
        <v>120</v>
      </c>
      <c r="B597" s="240" t="s">
        <v>820</v>
      </c>
      <c r="C597" s="240">
        <v>12.28</v>
      </c>
    </row>
    <row r="598" spans="1:3" x14ac:dyDescent="0.2">
      <c r="A598" s="240" t="s">
        <v>120</v>
      </c>
      <c r="B598" s="240" t="s">
        <v>821</v>
      </c>
      <c r="C598" s="240">
        <v>15.87</v>
      </c>
    </row>
    <row r="599" spans="1:3" x14ac:dyDescent="0.2">
      <c r="A599" s="240" t="s">
        <v>120</v>
      </c>
      <c r="B599" s="240" t="s">
        <v>822</v>
      </c>
      <c r="C599" s="240">
        <v>14.41</v>
      </c>
    </row>
    <row r="600" spans="1:3" x14ac:dyDescent="0.2">
      <c r="A600" s="240" t="s">
        <v>120</v>
      </c>
      <c r="B600" s="240" t="s">
        <v>823</v>
      </c>
      <c r="C600" s="240">
        <v>11.21</v>
      </c>
    </row>
    <row r="601" spans="1:3" x14ac:dyDescent="0.2">
      <c r="A601" s="240" t="s">
        <v>120</v>
      </c>
      <c r="B601" s="240" t="s">
        <v>824</v>
      </c>
      <c r="C601" s="240">
        <v>9.81</v>
      </c>
    </row>
    <row r="602" spans="1:3" x14ac:dyDescent="0.2">
      <c r="A602" s="240" t="s">
        <v>120</v>
      </c>
      <c r="B602" s="240" t="s">
        <v>825</v>
      </c>
      <c r="C602" s="240">
        <v>12.36</v>
      </c>
    </row>
    <row r="603" spans="1:3" x14ac:dyDescent="0.2">
      <c r="A603" s="240" t="s">
        <v>120</v>
      </c>
      <c r="B603" s="240" t="s">
        <v>826</v>
      </c>
      <c r="C603" s="240">
        <v>23.69</v>
      </c>
    </row>
    <row r="604" spans="1:3" x14ac:dyDescent="0.2">
      <c r="A604" s="240" t="s">
        <v>120</v>
      </c>
      <c r="B604" s="240" t="s">
        <v>827</v>
      </c>
      <c r="C604" s="240">
        <v>34.64</v>
      </c>
    </row>
    <row r="605" spans="1:3" x14ac:dyDescent="0.2">
      <c r="A605" s="240" t="s">
        <v>120</v>
      </c>
      <c r="B605" s="240" t="s">
        <v>828</v>
      </c>
      <c r="C605" s="240">
        <v>9.9</v>
      </c>
    </row>
    <row r="606" spans="1:3" x14ac:dyDescent="0.2">
      <c r="A606" s="240" t="s">
        <v>120</v>
      </c>
      <c r="B606" s="240" t="s">
        <v>829</v>
      </c>
      <c r="C606" s="240">
        <v>12.5</v>
      </c>
    </row>
    <row r="607" spans="1:3" x14ac:dyDescent="0.2">
      <c r="A607" s="240" t="s">
        <v>120</v>
      </c>
      <c r="B607" s="240" t="s">
        <v>830</v>
      </c>
      <c r="C607" s="240">
        <v>10.119999999999999</v>
      </c>
    </row>
    <row r="608" spans="1:3" x14ac:dyDescent="0.2">
      <c r="A608" s="240" t="s">
        <v>120</v>
      </c>
      <c r="B608" s="240" t="s">
        <v>831</v>
      </c>
      <c r="C608" s="240">
        <v>53.3</v>
      </c>
    </row>
    <row r="609" spans="1:3" x14ac:dyDescent="0.2">
      <c r="A609" s="240" t="s">
        <v>120</v>
      </c>
      <c r="B609" s="240" t="s">
        <v>832</v>
      </c>
      <c r="C609" s="240">
        <v>16.809999999999999</v>
      </c>
    </row>
    <row r="610" spans="1:3" x14ac:dyDescent="0.2">
      <c r="A610" s="240" t="s">
        <v>120</v>
      </c>
      <c r="B610" s="240" t="s">
        <v>833</v>
      </c>
      <c r="C610" s="240">
        <v>11.61</v>
      </c>
    </row>
    <row r="611" spans="1:3" x14ac:dyDescent="0.2">
      <c r="A611" s="240" t="s">
        <v>120</v>
      </c>
      <c r="B611" s="240" t="s">
        <v>834</v>
      </c>
      <c r="C611" s="240">
        <v>10.4</v>
      </c>
    </row>
    <row r="612" spans="1:3" x14ac:dyDescent="0.2">
      <c r="A612" s="240" t="s">
        <v>120</v>
      </c>
      <c r="B612" s="240" t="s">
        <v>835</v>
      </c>
      <c r="C612" s="240">
        <v>18.89</v>
      </c>
    </row>
    <row r="613" spans="1:3" x14ac:dyDescent="0.2">
      <c r="A613" s="240" t="s">
        <v>120</v>
      </c>
      <c r="B613" s="240" t="s">
        <v>836</v>
      </c>
      <c r="C613" s="240">
        <v>17.670000000000002</v>
      </c>
    </row>
    <row r="614" spans="1:3" x14ac:dyDescent="0.2">
      <c r="A614" s="240" t="s">
        <v>120</v>
      </c>
      <c r="B614" s="240" t="s">
        <v>837</v>
      </c>
      <c r="C614" s="240">
        <v>10.09</v>
      </c>
    </row>
    <row r="615" spans="1:3" x14ac:dyDescent="0.2">
      <c r="A615" s="240" t="s">
        <v>120</v>
      </c>
      <c r="B615" s="240" t="s">
        <v>838</v>
      </c>
      <c r="C615" s="240">
        <v>9.75</v>
      </c>
    </row>
    <row r="616" spans="1:3" x14ac:dyDescent="0.2">
      <c r="A616" s="240" t="s">
        <v>120</v>
      </c>
      <c r="B616" s="240" t="s">
        <v>839</v>
      </c>
      <c r="C616" s="240">
        <v>18.84</v>
      </c>
    </row>
    <row r="617" spans="1:3" x14ac:dyDescent="0.2">
      <c r="A617" s="240" t="s">
        <v>120</v>
      </c>
      <c r="B617" s="240" t="s">
        <v>841</v>
      </c>
      <c r="C617" s="240">
        <v>18.13</v>
      </c>
    </row>
    <row r="618" spans="1:3" x14ac:dyDescent="0.2">
      <c r="A618" s="240" t="s">
        <v>120</v>
      </c>
      <c r="B618" s="240" t="s">
        <v>840</v>
      </c>
      <c r="C618" s="240">
        <v>13.2</v>
      </c>
    </row>
    <row r="619" spans="1:3" x14ac:dyDescent="0.2">
      <c r="A619" s="240" t="s">
        <v>120</v>
      </c>
      <c r="B619" s="240" t="s">
        <v>842</v>
      </c>
      <c r="C619" s="240">
        <v>25.36</v>
      </c>
    </row>
    <row r="620" spans="1:3" x14ac:dyDescent="0.2">
      <c r="A620" s="240" t="s">
        <v>120</v>
      </c>
      <c r="B620" s="240" t="s">
        <v>843</v>
      </c>
      <c r="C620" s="240">
        <v>16.71</v>
      </c>
    </row>
    <row r="621" spans="1:3" x14ac:dyDescent="0.2">
      <c r="A621" s="240" t="s">
        <v>121</v>
      </c>
      <c r="B621" s="240" t="s">
        <v>817</v>
      </c>
      <c r="C621" s="240">
        <v>16.600000000000001</v>
      </c>
    </row>
    <row r="622" spans="1:3" x14ac:dyDescent="0.2">
      <c r="A622" s="240" t="s">
        <v>121</v>
      </c>
      <c r="B622" s="240" t="s">
        <v>818</v>
      </c>
      <c r="C622" s="240">
        <v>29.52</v>
      </c>
    </row>
    <row r="623" spans="1:3" x14ac:dyDescent="0.2">
      <c r="A623" s="240" t="s">
        <v>121</v>
      </c>
      <c r="B623" s="240" t="s">
        <v>819</v>
      </c>
      <c r="C623" s="240">
        <v>21.16</v>
      </c>
    </row>
    <row r="624" spans="1:3" x14ac:dyDescent="0.2">
      <c r="A624" s="240" t="s">
        <v>121</v>
      </c>
      <c r="B624" s="240" t="s">
        <v>820</v>
      </c>
      <c r="C624" s="240">
        <v>50.08</v>
      </c>
    </row>
    <row r="625" spans="1:3" x14ac:dyDescent="0.2">
      <c r="A625" s="240" t="s">
        <v>121</v>
      </c>
      <c r="B625" s="240" t="s">
        <v>821</v>
      </c>
      <c r="C625" s="240">
        <v>28.43</v>
      </c>
    </row>
    <row r="626" spans="1:3" x14ac:dyDescent="0.2">
      <c r="A626" s="240" t="s">
        <v>121</v>
      </c>
      <c r="B626" s="240" t="s">
        <v>822</v>
      </c>
      <c r="C626" s="240">
        <v>18.98</v>
      </c>
    </row>
    <row r="627" spans="1:3" x14ac:dyDescent="0.2">
      <c r="A627" s="240" t="s">
        <v>121</v>
      </c>
      <c r="B627" s="240" t="s">
        <v>823</v>
      </c>
      <c r="C627" s="240">
        <v>16.68</v>
      </c>
    </row>
    <row r="628" spans="1:3" x14ac:dyDescent="0.2">
      <c r="A628" s="240" t="s">
        <v>121</v>
      </c>
      <c r="B628" s="240" t="s">
        <v>824</v>
      </c>
      <c r="C628" s="240">
        <v>16.059999999999999</v>
      </c>
    </row>
    <row r="629" spans="1:3" x14ac:dyDescent="0.2">
      <c r="A629" s="240" t="s">
        <v>121</v>
      </c>
      <c r="B629" s="240" t="s">
        <v>825</v>
      </c>
      <c r="C629" s="240">
        <v>22.05</v>
      </c>
    </row>
    <row r="630" spans="1:3" x14ac:dyDescent="0.2">
      <c r="A630" s="240" t="s">
        <v>121</v>
      </c>
      <c r="B630" s="240" t="s">
        <v>826</v>
      </c>
      <c r="C630" s="240">
        <v>26.71</v>
      </c>
    </row>
    <row r="631" spans="1:3" x14ac:dyDescent="0.2">
      <c r="A631" s="240" t="s">
        <v>121</v>
      </c>
      <c r="B631" s="240" t="s">
        <v>827</v>
      </c>
      <c r="C631" s="240">
        <v>41.95</v>
      </c>
    </row>
    <row r="632" spans="1:3" x14ac:dyDescent="0.2">
      <c r="A632" s="240" t="s">
        <v>121</v>
      </c>
      <c r="B632" s="240" t="s">
        <v>828</v>
      </c>
      <c r="C632" s="240">
        <v>13.02</v>
      </c>
    </row>
    <row r="633" spans="1:3" x14ac:dyDescent="0.2">
      <c r="A633" s="240" t="s">
        <v>121</v>
      </c>
      <c r="B633" s="240" t="s">
        <v>829</v>
      </c>
      <c r="C633" s="240">
        <v>21.18</v>
      </c>
    </row>
    <row r="634" spans="1:3" x14ac:dyDescent="0.2">
      <c r="A634" s="240" t="s">
        <v>121</v>
      </c>
      <c r="B634" s="240" t="s">
        <v>830</v>
      </c>
      <c r="C634" s="240">
        <v>21.99</v>
      </c>
    </row>
    <row r="635" spans="1:3" x14ac:dyDescent="0.2">
      <c r="A635" s="240" t="s">
        <v>121</v>
      </c>
      <c r="B635" s="240" t="s">
        <v>831</v>
      </c>
      <c r="C635" s="240">
        <v>42.31</v>
      </c>
    </row>
    <row r="636" spans="1:3" x14ac:dyDescent="0.2">
      <c r="A636" s="240" t="s">
        <v>121</v>
      </c>
      <c r="B636" s="240" t="s">
        <v>832</v>
      </c>
      <c r="C636" s="240">
        <v>22.12</v>
      </c>
    </row>
    <row r="637" spans="1:3" x14ac:dyDescent="0.2">
      <c r="A637" s="240" t="s">
        <v>121</v>
      </c>
      <c r="B637" s="240" t="s">
        <v>833</v>
      </c>
      <c r="C637" s="240">
        <v>18.54</v>
      </c>
    </row>
    <row r="638" spans="1:3" x14ac:dyDescent="0.2">
      <c r="A638" s="240" t="s">
        <v>121</v>
      </c>
      <c r="B638" s="240" t="s">
        <v>834</v>
      </c>
      <c r="C638" s="240">
        <v>17.62</v>
      </c>
    </row>
    <row r="639" spans="1:3" x14ac:dyDescent="0.2">
      <c r="A639" s="240" t="s">
        <v>121</v>
      </c>
      <c r="B639" s="240" t="s">
        <v>835</v>
      </c>
      <c r="C639" s="240">
        <v>21.19</v>
      </c>
    </row>
    <row r="640" spans="1:3" x14ac:dyDescent="0.2">
      <c r="A640" s="240" t="s">
        <v>121</v>
      </c>
      <c r="B640" s="240" t="s">
        <v>836</v>
      </c>
      <c r="C640" s="240">
        <v>23.48</v>
      </c>
    </row>
    <row r="641" spans="1:3" x14ac:dyDescent="0.2">
      <c r="A641" s="240" t="s">
        <v>121</v>
      </c>
      <c r="B641" s="240" t="s">
        <v>837</v>
      </c>
      <c r="C641" s="240">
        <v>13.9</v>
      </c>
    </row>
    <row r="642" spans="1:3" x14ac:dyDescent="0.2">
      <c r="A642" s="240" t="s">
        <v>121</v>
      </c>
      <c r="B642" s="240" t="s">
        <v>838</v>
      </c>
      <c r="C642" s="240">
        <v>18.059999999999999</v>
      </c>
    </row>
    <row r="643" spans="1:3" x14ac:dyDescent="0.2">
      <c r="A643" s="240" t="s">
        <v>121</v>
      </c>
      <c r="B643" s="240" t="s">
        <v>839</v>
      </c>
      <c r="C643" s="240">
        <v>29.38</v>
      </c>
    </row>
    <row r="644" spans="1:3" x14ac:dyDescent="0.2">
      <c r="A644" s="240" t="s">
        <v>121</v>
      </c>
      <c r="B644" s="240" t="s">
        <v>841</v>
      </c>
      <c r="C644" s="240">
        <v>42.73</v>
      </c>
    </row>
    <row r="645" spans="1:3" x14ac:dyDescent="0.2">
      <c r="A645" s="240" t="s">
        <v>121</v>
      </c>
      <c r="B645" s="240" t="s">
        <v>840</v>
      </c>
      <c r="C645" s="240">
        <v>19.47</v>
      </c>
    </row>
    <row r="646" spans="1:3" x14ac:dyDescent="0.2">
      <c r="A646" s="240" t="s">
        <v>121</v>
      </c>
      <c r="B646" s="240" t="s">
        <v>842</v>
      </c>
      <c r="C646" s="240">
        <v>42.87</v>
      </c>
    </row>
    <row r="647" spans="1:3" x14ac:dyDescent="0.2">
      <c r="A647" s="240" t="s">
        <v>121</v>
      </c>
      <c r="B647" s="240" t="s">
        <v>843</v>
      </c>
      <c r="C647" s="240">
        <v>15.15</v>
      </c>
    </row>
    <row r="648" spans="1:3" x14ac:dyDescent="0.2">
      <c r="A648" s="240" t="s">
        <v>122</v>
      </c>
      <c r="B648" s="240" t="s">
        <v>817</v>
      </c>
      <c r="C648" s="240">
        <v>11.38</v>
      </c>
    </row>
    <row r="649" spans="1:3" x14ac:dyDescent="0.2">
      <c r="A649" s="240" t="s">
        <v>122</v>
      </c>
      <c r="B649" s="240" t="s">
        <v>818</v>
      </c>
      <c r="C649" s="240">
        <v>27.32</v>
      </c>
    </row>
    <row r="650" spans="1:3" x14ac:dyDescent="0.2">
      <c r="A650" s="240" t="s">
        <v>122</v>
      </c>
      <c r="B650" s="240" t="s">
        <v>819</v>
      </c>
      <c r="C650" s="240">
        <v>20.64</v>
      </c>
    </row>
    <row r="651" spans="1:3" x14ac:dyDescent="0.2">
      <c r="A651" s="240" t="s">
        <v>122</v>
      </c>
      <c r="B651" s="240" t="s">
        <v>820</v>
      </c>
      <c r="C651" s="240">
        <v>18.73</v>
      </c>
    </row>
    <row r="652" spans="1:3" x14ac:dyDescent="0.2">
      <c r="A652" s="240" t="s">
        <v>122</v>
      </c>
      <c r="B652" s="240" t="s">
        <v>821</v>
      </c>
      <c r="C652" s="240">
        <v>27.54</v>
      </c>
    </row>
    <row r="653" spans="1:3" x14ac:dyDescent="0.2">
      <c r="A653" s="240" t="s">
        <v>122</v>
      </c>
      <c r="B653" s="240" t="s">
        <v>822</v>
      </c>
      <c r="C653" s="240">
        <v>17.47</v>
      </c>
    </row>
    <row r="654" spans="1:3" x14ac:dyDescent="0.2">
      <c r="A654" s="240" t="s">
        <v>122</v>
      </c>
      <c r="B654" s="240" t="s">
        <v>823</v>
      </c>
      <c r="C654" s="240">
        <v>11.05</v>
      </c>
    </row>
    <row r="655" spans="1:3" x14ac:dyDescent="0.2">
      <c r="A655" s="240" t="s">
        <v>122</v>
      </c>
      <c r="B655" s="240" t="s">
        <v>824</v>
      </c>
      <c r="C655" s="240">
        <v>14.13</v>
      </c>
    </row>
    <row r="656" spans="1:3" x14ac:dyDescent="0.2">
      <c r="A656" s="240" t="s">
        <v>122</v>
      </c>
      <c r="B656" s="240" t="s">
        <v>825</v>
      </c>
      <c r="C656" s="240">
        <v>11.38</v>
      </c>
    </row>
    <row r="657" spans="1:3" x14ac:dyDescent="0.2">
      <c r="A657" s="240" t="s">
        <v>122</v>
      </c>
      <c r="B657" s="240" t="s">
        <v>826</v>
      </c>
      <c r="C657" s="240">
        <v>26.78</v>
      </c>
    </row>
    <row r="658" spans="1:3" x14ac:dyDescent="0.2">
      <c r="A658" s="240" t="s">
        <v>122</v>
      </c>
      <c r="B658" s="240" t="s">
        <v>827</v>
      </c>
      <c r="C658" s="240">
        <v>20.54</v>
      </c>
    </row>
    <row r="659" spans="1:3" x14ac:dyDescent="0.2">
      <c r="A659" s="240" t="s">
        <v>122</v>
      </c>
      <c r="B659" s="240" t="s">
        <v>828</v>
      </c>
      <c r="C659" s="240">
        <v>10.74</v>
      </c>
    </row>
    <row r="660" spans="1:3" x14ac:dyDescent="0.2">
      <c r="A660" s="240" t="s">
        <v>122</v>
      </c>
      <c r="B660" s="240" t="s">
        <v>829</v>
      </c>
      <c r="C660" s="240">
        <v>20.86</v>
      </c>
    </row>
    <row r="661" spans="1:3" x14ac:dyDescent="0.2">
      <c r="A661" s="240" t="s">
        <v>122</v>
      </c>
      <c r="B661" s="240" t="s">
        <v>830</v>
      </c>
      <c r="C661" s="240">
        <v>15.25</v>
      </c>
    </row>
    <row r="662" spans="1:3" x14ac:dyDescent="0.2">
      <c r="A662" s="240" t="s">
        <v>122</v>
      </c>
      <c r="B662" s="240" t="s">
        <v>831</v>
      </c>
      <c r="C662" s="240">
        <v>30.85</v>
      </c>
    </row>
    <row r="663" spans="1:3" x14ac:dyDescent="0.2">
      <c r="A663" s="240" t="s">
        <v>122</v>
      </c>
      <c r="B663" s="240" t="s">
        <v>832</v>
      </c>
      <c r="C663" s="240">
        <v>19.16</v>
      </c>
    </row>
    <row r="664" spans="1:3" x14ac:dyDescent="0.2">
      <c r="A664" s="240" t="s">
        <v>122</v>
      </c>
      <c r="B664" s="240" t="s">
        <v>833</v>
      </c>
      <c r="C664" s="240">
        <v>15.01</v>
      </c>
    </row>
    <row r="665" spans="1:3" x14ac:dyDescent="0.2">
      <c r="A665" s="240" t="s">
        <v>122</v>
      </c>
      <c r="B665" s="240" t="s">
        <v>834</v>
      </c>
      <c r="C665" s="240">
        <v>12.8</v>
      </c>
    </row>
    <row r="666" spans="1:3" x14ac:dyDescent="0.2">
      <c r="A666" s="240" t="s">
        <v>122</v>
      </c>
      <c r="B666" s="240" t="s">
        <v>835</v>
      </c>
      <c r="C666" s="240">
        <v>21.32</v>
      </c>
    </row>
    <row r="667" spans="1:3" x14ac:dyDescent="0.2">
      <c r="A667" s="240" t="s">
        <v>122</v>
      </c>
      <c r="B667" s="240" t="s">
        <v>836</v>
      </c>
      <c r="C667" s="240">
        <v>21.36</v>
      </c>
    </row>
    <row r="668" spans="1:3" x14ac:dyDescent="0.2">
      <c r="A668" s="240" t="s">
        <v>122</v>
      </c>
      <c r="B668" s="240" t="s">
        <v>837</v>
      </c>
      <c r="C668" s="240">
        <v>10.28</v>
      </c>
    </row>
    <row r="669" spans="1:3" x14ac:dyDescent="0.2">
      <c r="A669" s="240" t="s">
        <v>122</v>
      </c>
      <c r="B669" s="240" t="s">
        <v>838</v>
      </c>
      <c r="C669" s="240">
        <v>14.88</v>
      </c>
    </row>
    <row r="670" spans="1:3" x14ac:dyDescent="0.2">
      <c r="A670" s="240" t="s">
        <v>122</v>
      </c>
      <c r="B670" s="240" t="s">
        <v>839</v>
      </c>
      <c r="C670" s="240">
        <v>18.25</v>
      </c>
    </row>
    <row r="671" spans="1:3" x14ac:dyDescent="0.2">
      <c r="A671" s="240" t="s">
        <v>122</v>
      </c>
      <c r="B671" s="240" t="s">
        <v>841</v>
      </c>
      <c r="C671" s="240">
        <v>18.89</v>
      </c>
    </row>
    <row r="672" spans="1:3" x14ac:dyDescent="0.2">
      <c r="A672" s="240" t="s">
        <v>122</v>
      </c>
      <c r="B672" s="240" t="s">
        <v>840</v>
      </c>
      <c r="C672" s="240">
        <v>13.04</v>
      </c>
    </row>
    <row r="673" spans="1:3" x14ac:dyDescent="0.2">
      <c r="A673" s="240" t="s">
        <v>122</v>
      </c>
      <c r="B673" s="240" t="s">
        <v>842</v>
      </c>
      <c r="C673" s="240">
        <v>32.11</v>
      </c>
    </row>
    <row r="674" spans="1:3" x14ac:dyDescent="0.2">
      <c r="A674" s="240" t="s">
        <v>122</v>
      </c>
      <c r="B674" s="240" t="s">
        <v>843</v>
      </c>
      <c r="C674" s="240">
        <v>11.29</v>
      </c>
    </row>
    <row r="675" spans="1:3" x14ac:dyDescent="0.2">
      <c r="A675" s="240" t="s">
        <v>123</v>
      </c>
      <c r="B675" s="240" t="s">
        <v>817</v>
      </c>
      <c r="C675" s="240">
        <v>18.75</v>
      </c>
    </row>
    <row r="676" spans="1:3" x14ac:dyDescent="0.2">
      <c r="A676" s="240" t="s">
        <v>123</v>
      </c>
      <c r="B676" s="240" t="s">
        <v>818</v>
      </c>
      <c r="C676" s="240">
        <v>25.12</v>
      </c>
    </row>
    <row r="677" spans="1:3" x14ac:dyDescent="0.2">
      <c r="A677" s="240" t="s">
        <v>123</v>
      </c>
      <c r="B677" s="240" t="s">
        <v>819</v>
      </c>
      <c r="C677" s="240">
        <v>21.06</v>
      </c>
    </row>
    <row r="678" spans="1:3" x14ac:dyDescent="0.2">
      <c r="A678" s="240" t="s">
        <v>123</v>
      </c>
      <c r="B678" s="240" t="s">
        <v>820</v>
      </c>
      <c r="C678" s="240">
        <v>11.53</v>
      </c>
    </row>
    <row r="679" spans="1:3" x14ac:dyDescent="0.2">
      <c r="A679" s="240" t="s">
        <v>123</v>
      </c>
      <c r="B679" s="240" t="s">
        <v>821</v>
      </c>
      <c r="C679" s="240">
        <v>22.72</v>
      </c>
    </row>
    <row r="680" spans="1:3" x14ac:dyDescent="0.2">
      <c r="A680" s="240" t="s">
        <v>123</v>
      </c>
      <c r="B680" s="240" t="s">
        <v>822</v>
      </c>
      <c r="C680" s="240">
        <v>16.21</v>
      </c>
    </row>
    <row r="681" spans="1:3" x14ac:dyDescent="0.2">
      <c r="A681" s="240" t="s">
        <v>123</v>
      </c>
      <c r="B681" s="240" t="s">
        <v>823</v>
      </c>
      <c r="C681" s="240">
        <v>11.75</v>
      </c>
    </row>
    <row r="682" spans="1:3" x14ac:dyDescent="0.2">
      <c r="A682" s="240" t="s">
        <v>123</v>
      </c>
      <c r="B682" s="240" t="s">
        <v>824</v>
      </c>
      <c r="C682" s="240">
        <v>12.02</v>
      </c>
    </row>
    <row r="683" spans="1:3" x14ac:dyDescent="0.2">
      <c r="A683" s="240" t="s">
        <v>123</v>
      </c>
      <c r="B683" s="240" t="s">
        <v>825</v>
      </c>
      <c r="C683" s="240">
        <v>14.57</v>
      </c>
    </row>
    <row r="684" spans="1:3" x14ac:dyDescent="0.2">
      <c r="A684" s="240" t="s">
        <v>123</v>
      </c>
      <c r="B684" s="240" t="s">
        <v>826</v>
      </c>
      <c r="C684" s="240">
        <v>26.24</v>
      </c>
    </row>
    <row r="685" spans="1:3" x14ac:dyDescent="0.2">
      <c r="A685" s="240" t="s">
        <v>123</v>
      </c>
      <c r="B685" s="240" t="s">
        <v>827</v>
      </c>
      <c r="C685" s="240">
        <v>32.729999999999997</v>
      </c>
    </row>
    <row r="686" spans="1:3" x14ac:dyDescent="0.2">
      <c r="A686" s="240" t="s">
        <v>123</v>
      </c>
      <c r="B686" s="240" t="s">
        <v>828</v>
      </c>
      <c r="C686" s="240">
        <v>12.68</v>
      </c>
    </row>
    <row r="687" spans="1:3" x14ac:dyDescent="0.2">
      <c r="A687" s="240" t="s">
        <v>123</v>
      </c>
      <c r="B687" s="240" t="s">
        <v>829</v>
      </c>
      <c r="C687" s="240">
        <v>16.579999999999998</v>
      </c>
    </row>
    <row r="688" spans="1:3" x14ac:dyDescent="0.2">
      <c r="A688" s="240" t="s">
        <v>123</v>
      </c>
      <c r="B688" s="240" t="s">
        <v>830</v>
      </c>
      <c r="C688" s="240">
        <v>14.98</v>
      </c>
    </row>
    <row r="689" spans="1:3" x14ac:dyDescent="0.2">
      <c r="A689" s="240" t="s">
        <v>123</v>
      </c>
      <c r="B689" s="240" t="s">
        <v>831</v>
      </c>
      <c r="C689" s="240">
        <v>53.32</v>
      </c>
    </row>
    <row r="690" spans="1:3" x14ac:dyDescent="0.2">
      <c r="A690" s="240" t="s">
        <v>123</v>
      </c>
      <c r="B690" s="240" t="s">
        <v>832</v>
      </c>
      <c r="C690" s="240">
        <v>22.13</v>
      </c>
    </row>
    <row r="691" spans="1:3" x14ac:dyDescent="0.2">
      <c r="A691" s="240" t="s">
        <v>123</v>
      </c>
      <c r="B691" s="240" t="s">
        <v>833</v>
      </c>
      <c r="C691" s="240">
        <v>17.13</v>
      </c>
    </row>
    <row r="692" spans="1:3" x14ac:dyDescent="0.2">
      <c r="A692" s="240" t="s">
        <v>123</v>
      </c>
      <c r="B692" s="240" t="s">
        <v>834</v>
      </c>
      <c r="C692" s="240">
        <v>17.420000000000002</v>
      </c>
    </row>
    <row r="693" spans="1:3" x14ac:dyDescent="0.2">
      <c r="A693" s="240" t="s">
        <v>123</v>
      </c>
      <c r="B693" s="240" t="s">
        <v>835</v>
      </c>
      <c r="C693" s="240">
        <v>23</v>
      </c>
    </row>
    <row r="694" spans="1:3" x14ac:dyDescent="0.2">
      <c r="A694" s="240" t="s">
        <v>123</v>
      </c>
      <c r="B694" s="240" t="s">
        <v>836</v>
      </c>
      <c r="C694" s="240">
        <v>23.74</v>
      </c>
    </row>
    <row r="695" spans="1:3" x14ac:dyDescent="0.2">
      <c r="A695" s="240" t="s">
        <v>123</v>
      </c>
      <c r="B695" s="240" t="s">
        <v>837</v>
      </c>
      <c r="C695" s="240">
        <v>12.92</v>
      </c>
    </row>
    <row r="696" spans="1:3" x14ac:dyDescent="0.2">
      <c r="A696" s="240" t="s">
        <v>123</v>
      </c>
      <c r="B696" s="240" t="s">
        <v>838</v>
      </c>
      <c r="C696" s="240">
        <v>9.14</v>
      </c>
    </row>
    <row r="697" spans="1:3" x14ac:dyDescent="0.2">
      <c r="A697" s="240" t="s">
        <v>123</v>
      </c>
      <c r="B697" s="240" t="s">
        <v>839</v>
      </c>
      <c r="C697" s="240">
        <v>17.5</v>
      </c>
    </row>
    <row r="698" spans="1:3" x14ac:dyDescent="0.2">
      <c r="A698" s="240" t="s">
        <v>123</v>
      </c>
      <c r="B698" s="240" t="s">
        <v>841</v>
      </c>
      <c r="C698" s="240">
        <v>29.15</v>
      </c>
    </row>
    <row r="699" spans="1:3" x14ac:dyDescent="0.2">
      <c r="A699" s="240" t="s">
        <v>123</v>
      </c>
      <c r="B699" s="240" t="s">
        <v>840</v>
      </c>
      <c r="C699" s="240">
        <v>15.4</v>
      </c>
    </row>
    <row r="700" spans="1:3" x14ac:dyDescent="0.2">
      <c r="A700" s="240" t="s">
        <v>123</v>
      </c>
      <c r="B700" s="240" t="s">
        <v>842</v>
      </c>
      <c r="C700" s="240">
        <v>33.76</v>
      </c>
    </row>
    <row r="701" spans="1:3" x14ac:dyDescent="0.2">
      <c r="A701" s="240" t="s">
        <v>123</v>
      </c>
      <c r="B701" s="240" t="s">
        <v>843</v>
      </c>
      <c r="C701" s="240">
        <v>12.19</v>
      </c>
    </row>
    <row r="702" spans="1:3" x14ac:dyDescent="0.2">
      <c r="A702" s="240" t="s">
        <v>124</v>
      </c>
      <c r="B702" s="240" t="s">
        <v>817</v>
      </c>
      <c r="C702" s="240">
        <v>17.68</v>
      </c>
    </row>
    <row r="703" spans="1:3" x14ac:dyDescent="0.2">
      <c r="A703" s="240" t="s">
        <v>124</v>
      </c>
      <c r="B703" s="240" t="s">
        <v>818</v>
      </c>
      <c r="C703" s="240">
        <v>24.89</v>
      </c>
    </row>
    <row r="704" spans="1:3" x14ac:dyDescent="0.2">
      <c r="A704" s="240" t="s">
        <v>124</v>
      </c>
      <c r="B704" s="240" t="s">
        <v>819</v>
      </c>
      <c r="C704" s="240">
        <v>24.07</v>
      </c>
    </row>
    <row r="705" spans="1:3" x14ac:dyDescent="0.2">
      <c r="A705" s="240" t="s">
        <v>124</v>
      </c>
      <c r="B705" s="240" t="s">
        <v>820</v>
      </c>
      <c r="C705" s="240">
        <v>18.93</v>
      </c>
    </row>
    <row r="706" spans="1:3" x14ac:dyDescent="0.2">
      <c r="A706" s="240" t="s">
        <v>124</v>
      </c>
      <c r="B706" s="240" t="s">
        <v>821</v>
      </c>
      <c r="C706" s="240">
        <v>26.77</v>
      </c>
    </row>
    <row r="707" spans="1:3" x14ac:dyDescent="0.2">
      <c r="A707" s="240" t="s">
        <v>124</v>
      </c>
      <c r="B707" s="240" t="s">
        <v>822</v>
      </c>
      <c r="C707" s="240">
        <v>15.81</v>
      </c>
    </row>
    <row r="708" spans="1:3" x14ac:dyDescent="0.2">
      <c r="A708" s="240" t="s">
        <v>124</v>
      </c>
      <c r="B708" s="240" t="s">
        <v>823</v>
      </c>
      <c r="C708" s="240">
        <v>12.46</v>
      </c>
    </row>
    <row r="709" spans="1:3" x14ac:dyDescent="0.2">
      <c r="A709" s="240" t="s">
        <v>124</v>
      </c>
      <c r="B709" s="240" t="s">
        <v>824</v>
      </c>
      <c r="C709" s="240">
        <v>14.72</v>
      </c>
    </row>
    <row r="710" spans="1:3" x14ac:dyDescent="0.2">
      <c r="A710" s="240" t="s">
        <v>124</v>
      </c>
      <c r="B710" s="240" t="s">
        <v>825</v>
      </c>
      <c r="C710" s="240">
        <v>11.71</v>
      </c>
    </row>
    <row r="711" spans="1:3" x14ac:dyDescent="0.2">
      <c r="A711" s="240" t="s">
        <v>124</v>
      </c>
      <c r="B711" s="240" t="s">
        <v>826</v>
      </c>
      <c r="C711" s="240">
        <v>22.86</v>
      </c>
    </row>
    <row r="712" spans="1:3" x14ac:dyDescent="0.2">
      <c r="A712" s="240" t="s">
        <v>124</v>
      </c>
      <c r="B712" s="240" t="s">
        <v>827</v>
      </c>
      <c r="C712" s="240">
        <v>27.87</v>
      </c>
    </row>
    <row r="713" spans="1:3" x14ac:dyDescent="0.2">
      <c r="A713" s="240" t="s">
        <v>124</v>
      </c>
      <c r="B713" s="240" t="s">
        <v>828</v>
      </c>
      <c r="C713" s="240">
        <v>12.79</v>
      </c>
    </row>
    <row r="714" spans="1:3" x14ac:dyDescent="0.2">
      <c r="A714" s="240" t="s">
        <v>124</v>
      </c>
      <c r="B714" s="240" t="s">
        <v>829</v>
      </c>
      <c r="C714" s="240">
        <v>15.88</v>
      </c>
    </row>
    <row r="715" spans="1:3" x14ac:dyDescent="0.2">
      <c r="A715" s="240" t="s">
        <v>124</v>
      </c>
      <c r="B715" s="240" t="s">
        <v>830</v>
      </c>
      <c r="C715" s="240">
        <v>13.31</v>
      </c>
    </row>
    <row r="716" spans="1:3" x14ac:dyDescent="0.2">
      <c r="A716" s="240" t="s">
        <v>124</v>
      </c>
      <c r="B716" s="240" t="s">
        <v>831</v>
      </c>
      <c r="C716" s="240">
        <v>51.38</v>
      </c>
    </row>
    <row r="717" spans="1:3" x14ac:dyDescent="0.2">
      <c r="A717" s="240" t="s">
        <v>124</v>
      </c>
      <c r="B717" s="240" t="s">
        <v>832</v>
      </c>
      <c r="C717" s="240">
        <v>20.78</v>
      </c>
    </row>
    <row r="718" spans="1:3" x14ac:dyDescent="0.2">
      <c r="A718" s="240" t="s">
        <v>124</v>
      </c>
      <c r="B718" s="240" t="s">
        <v>833</v>
      </c>
      <c r="C718" s="240">
        <v>17.239999999999998</v>
      </c>
    </row>
    <row r="719" spans="1:3" x14ac:dyDescent="0.2">
      <c r="A719" s="240" t="s">
        <v>124</v>
      </c>
      <c r="B719" s="240" t="s">
        <v>834</v>
      </c>
      <c r="C719" s="240">
        <v>13.88</v>
      </c>
    </row>
    <row r="720" spans="1:3" x14ac:dyDescent="0.2">
      <c r="A720" s="240" t="s">
        <v>124</v>
      </c>
      <c r="B720" s="240" t="s">
        <v>835</v>
      </c>
      <c r="C720" s="240">
        <v>21.03</v>
      </c>
    </row>
    <row r="721" spans="1:3" x14ac:dyDescent="0.2">
      <c r="A721" s="240" t="s">
        <v>124</v>
      </c>
      <c r="B721" s="240" t="s">
        <v>836</v>
      </c>
      <c r="C721" s="240">
        <v>25.39</v>
      </c>
    </row>
    <row r="722" spans="1:3" x14ac:dyDescent="0.2">
      <c r="A722" s="240" t="s">
        <v>124</v>
      </c>
      <c r="B722" s="240" t="s">
        <v>837</v>
      </c>
      <c r="C722" s="240">
        <v>11.4</v>
      </c>
    </row>
    <row r="723" spans="1:3" x14ac:dyDescent="0.2">
      <c r="A723" s="240" t="s">
        <v>124</v>
      </c>
      <c r="B723" s="240" t="s">
        <v>838</v>
      </c>
      <c r="C723" s="240">
        <v>17.149999999999999</v>
      </c>
    </row>
    <row r="724" spans="1:3" x14ac:dyDescent="0.2">
      <c r="A724" s="240" t="s">
        <v>124</v>
      </c>
      <c r="B724" s="240" t="s">
        <v>839</v>
      </c>
      <c r="C724" s="240">
        <v>18.309999999999999</v>
      </c>
    </row>
    <row r="725" spans="1:3" x14ac:dyDescent="0.2">
      <c r="A725" s="240" t="s">
        <v>124</v>
      </c>
      <c r="B725" s="240" t="s">
        <v>841</v>
      </c>
      <c r="C725" s="240">
        <v>26.2</v>
      </c>
    </row>
    <row r="726" spans="1:3" x14ac:dyDescent="0.2">
      <c r="A726" s="240" t="s">
        <v>124</v>
      </c>
      <c r="B726" s="240" t="s">
        <v>840</v>
      </c>
      <c r="C726" s="240">
        <v>13.73</v>
      </c>
    </row>
    <row r="727" spans="1:3" x14ac:dyDescent="0.2">
      <c r="A727" s="240" t="s">
        <v>124</v>
      </c>
      <c r="B727" s="240" t="s">
        <v>842</v>
      </c>
      <c r="C727" s="240">
        <v>31.44</v>
      </c>
    </row>
    <row r="728" spans="1:3" x14ac:dyDescent="0.2">
      <c r="A728" s="240" t="s">
        <v>124</v>
      </c>
      <c r="B728" s="240" t="s">
        <v>843</v>
      </c>
      <c r="C728" s="240">
        <v>14.64</v>
      </c>
    </row>
    <row r="729" spans="1:3" x14ac:dyDescent="0.2">
      <c r="A729" s="240" t="s">
        <v>125</v>
      </c>
      <c r="B729" s="240" t="s">
        <v>817</v>
      </c>
      <c r="C729" s="240">
        <v>17.03</v>
      </c>
    </row>
    <row r="730" spans="1:3" x14ac:dyDescent="0.2">
      <c r="A730" s="240" t="s">
        <v>125</v>
      </c>
      <c r="B730" s="240" t="s">
        <v>818</v>
      </c>
      <c r="C730" s="240">
        <v>24.35</v>
      </c>
    </row>
    <row r="731" spans="1:3" x14ac:dyDescent="0.2">
      <c r="A731" s="240" t="s">
        <v>125</v>
      </c>
      <c r="B731" s="240" t="s">
        <v>819</v>
      </c>
      <c r="C731" s="240">
        <v>15.23</v>
      </c>
    </row>
    <row r="732" spans="1:3" x14ac:dyDescent="0.2">
      <c r="A732" s="240" t="s">
        <v>125</v>
      </c>
      <c r="B732" s="240" t="s">
        <v>820</v>
      </c>
      <c r="C732" s="240">
        <v>13.71</v>
      </c>
    </row>
    <row r="733" spans="1:3" x14ac:dyDescent="0.2">
      <c r="A733" s="240" t="s">
        <v>125</v>
      </c>
      <c r="B733" s="240" t="s">
        <v>821</v>
      </c>
      <c r="C733" s="240">
        <v>18.12</v>
      </c>
    </row>
    <row r="734" spans="1:3" x14ac:dyDescent="0.2">
      <c r="A734" s="240" t="s">
        <v>125</v>
      </c>
      <c r="B734" s="240" t="s">
        <v>822</v>
      </c>
      <c r="C734" s="240">
        <v>17.04</v>
      </c>
    </row>
    <row r="735" spans="1:3" x14ac:dyDescent="0.2">
      <c r="A735" s="240" t="s">
        <v>125</v>
      </c>
      <c r="B735" s="240" t="s">
        <v>823</v>
      </c>
      <c r="C735" s="240">
        <v>8.6300000000000008</v>
      </c>
    </row>
    <row r="736" spans="1:3" x14ac:dyDescent="0.2">
      <c r="A736" s="240" t="s">
        <v>125</v>
      </c>
      <c r="B736" s="240" t="s">
        <v>824</v>
      </c>
      <c r="C736" s="240">
        <v>10.4</v>
      </c>
    </row>
    <row r="737" spans="1:3" x14ac:dyDescent="0.2">
      <c r="A737" s="240" t="s">
        <v>125</v>
      </c>
      <c r="B737" s="240" t="s">
        <v>825</v>
      </c>
      <c r="C737" s="240">
        <v>11.85</v>
      </c>
    </row>
    <row r="738" spans="1:3" x14ac:dyDescent="0.2">
      <c r="A738" s="240" t="s">
        <v>125</v>
      </c>
      <c r="B738" s="240" t="s">
        <v>826</v>
      </c>
      <c r="C738" s="240">
        <v>18.940000000000001</v>
      </c>
    </row>
    <row r="739" spans="1:3" x14ac:dyDescent="0.2">
      <c r="A739" s="240" t="s">
        <v>125</v>
      </c>
      <c r="B739" s="240" t="s">
        <v>827</v>
      </c>
      <c r="C739" s="240">
        <v>66.069999999999993</v>
      </c>
    </row>
    <row r="740" spans="1:3" x14ac:dyDescent="0.2">
      <c r="A740" s="240" t="s">
        <v>125</v>
      </c>
      <c r="B740" s="240" t="s">
        <v>828</v>
      </c>
      <c r="C740" s="240">
        <v>9.8000000000000007</v>
      </c>
    </row>
    <row r="741" spans="1:3" x14ac:dyDescent="0.2">
      <c r="A741" s="240" t="s">
        <v>125</v>
      </c>
      <c r="B741" s="240" t="s">
        <v>829</v>
      </c>
      <c r="C741" s="240">
        <v>10.28</v>
      </c>
    </row>
    <row r="742" spans="1:3" x14ac:dyDescent="0.2">
      <c r="A742" s="240" t="s">
        <v>125</v>
      </c>
      <c r="B742" s="240" t="s">
        <v>830</v>
      </c>
      <c r="C742" s="240">
        <v>11.77</v>
      </c>
    </row>
    <row r="743" spans="1:3" x14ac:dyDescent="0.2">
      <c r="A743" s="240" t="s">
        <v>125</v>
      </c>
      <c r="B743" s="240" t="s">
        <v>831</v>
      </c>
      <c r="C743" s="240">
        <v>69.66</v>
      </c>
    </row>
    <row r="744" spans="1:3" x14ac:dyDescent="0.2">
      <c r="A744" s="240" t="s">
        <v>125</v>
      </c>
      <c r="B744" s="240" t="s">
        <v>832</v>
      </c>
      <c r="C744" s="240">
        <v>19.87</v>
      </c>
    </row>
    <row r="745" spans="1:3" x14ac:dyDescent="0.2">
      <c r="A745" s="240" t="s">
        <v>125</v>
      </c>
      <c r="B745" s="240" t="s">
        <v>833</v>
      </c>
      <c r="C745" s="240">
        <v>14.31</v>
      </c>
    </row>
    <row r="746" spans="1:3" x14ac:dyDescent="0.2">
      <c r="A746" s="240" t="s">
        <v>125</v>
      </c>
      <c r="B746" s="240" t="s">
        <v>834</v>
      </c>
      <c r="C746" s="240">
        <v>12.28</v>
      </c>
    </row>
    <row r="747" spans="1:3" x14ac:dyDescent="0.2">
      <c r="A747" s="240" t="s">
        <v>125</v>
      </c>
      <c r="B747" s="240" t="s">
        <v>835</v>
      </c>
      <c r="C747" s="240">
        <v>23.01</v>
      </c>
    </row>
    <row r="748" spans="1:3" x14ac:dyDescent="0.2">
      <c r="A748" s="240" t="s">
        <v>125</v>
      </c>
      <c r="B748" s="240" t="s">
        <v>836</v>
      </c>
      <c r="C748" s="240">
        <v>16.09</v>
      </c>
    </row>
    <row r="749" spans="1:3" x14ac:dyDescent="0.2">
      <c r="A749" s="240" t="s">
        <v>125</v>
      </c>
      <c r="B749" s="240" t="s">
        <v>837</v>
      </c>
      <c r="C749" s="240">
        <v>11.11</v>
      </c>
    </row>
    <row r="750" spans="1:3" x14ac:dyDescent="0.2">
      <c r="A750" s="240" t="s">
        <v>125</v>
      </c>
      <c r="B750" s="240" t="s">
        <v>838</v>
      </c>
      <c r="C750" s="240">
        <v>13.35</v>
      </c>
    </row>
    <row r="751" spans="1:3" x14ac:dyDescent="0.2">
      <c r="A751" s="240" t="s">
        <v>125</v>
      </c>
      <c r="B751" s="240" t="s">
        <v>839</v>
      </c>
      <c r="C751" s="240">
        <v>16.809999999999999</v>
      </c>
    </row>
    <row r="752" spans="1:3" x14ac:dyDescent="0.2">
      <c r="A752" s="240" t="s">
        <v>125</v>
      </c>
      <c r="B752" s="240" t="s">
        <v>841</v>
      </c>
      <c r="C752" s="240">
        <v>34.29</v>
      </c>
    </row>
    <row r="753" spans="1:3" x14ac:dyDescent="0.2">
      <c r="A753" s="240" t="s">
        <v>125</v>
      </c>
      <c r="B753" s="240" t="s">
        <v>840</v>
      </c>
      <c r="C753" s="240">
        <v>11.93</v>
      </c>
    </row>
    <row r="754" spans="1:3" x14ac:dyDescent="0.2">
      <c r="A754" s="240" t="s">
        <v>125</v>
      </c>
      <c r="B754" s="240" t="s">
        <v>842</v>
      </c>
      <c r="C754" s="240">
        <v>35.159999999999997</v>
      </c>
    </row>
    <row r="755" spans="1:3" x14ac:dyDescent="0.2">
      <c r="A755" s="240" t="s">
        <v>125</v>
      </c>
      <c r="B755" s="240" t="s">
        <v>843</v>
      </c>
      <c r="C755" s="240">
        <v>11.25</v>
      </c>
    </row>
    <row r="756" spans="1:3" x14ac:dyDescent="0.2">
      <c r="A756" s="240" t="s">
        <v>126</v>
      </c>
      <c r="B756" s="240" t="s">
        <v>817</v>
      </c>
      <c r="C756" s="240">
        <v>12.16</v>
      </c>
    </row>
    <row r="757" spans="1:3" x14ac:dyDescent="0.2">
      <c r="A757" s="240" t="s">
        <v>126</v>
      </c>
      <c r="B757" s="240" t="s">
        <v>818</v>
      </c>
      <c r="C757" s="240">
        <v>21.61</v>
      </c>
    </row>
    <row r="758" spans="1:3" x14ac:dyDescent="0.2">
      <c r="A758" s="240" t="s">
        <v>126</v>
      </c>
      <c r="B758" s="240" t="s">
        <v>819</v>
      </c>
      <c r="C758" s="240">
        <v>14.32</v>
      </c>
    </row>
    <row r="759" spans="1:3" x14ac:dyDescent="0.2">
      <c r="A759" s="240" t="s">
        <v>126</v>
      </c>
      <c r="B759" s="240" t="s">
        <v>820</v>
      </c>
      <c r="C759" s="240">
        <v>8.85</v>
      </c>
    </row>
    <row r="760" spans="1:3" x14ac:dyDescent="0.2">
      <c r="A760" s="240" t="s">
        <v>126</v>
      </c>
      <c r="B760" s="240" t="s">
        <v>821</v>
      </c>
      <c r="C760" s="240">
        <v>12.42</v>
      </c>
    </row>
    <row r="761" spans="1:3" x14ac:dyDescent="0.2">
      <c r="A761" s="240" t="s">
        <v>126</v>
      </c>
      <c r="B761" s="240" t="s">
        <v>822</v>
      </c>
      <c r="C761" s="240">
        <v>14.42</v>
      </c>
    </row>
    <row r="762" spans="1:3" x14ac:dyDescent="0.2">
      <c r="A762" s="240" t="s">
        <v>126</v>
      </c>
      <c r="B762" s="240" t="s">
        <v>823</v>
      </c>
      <c r="C762" s="240">
        <v>10.039999999999999</v>
      </c>
    </row>
    <row r="763" spans="1:3" x14ac:dyDescent="0.2">
      <c r="A763" s="240" t="s">
        <v>126</v>
      </c>
      <c r="B763" s="240" t="s">
        <v>824</v>
      </c>
      <c r="C763" s="240">
        <v>12.47</v>
      </c>
    </row>
    <row r="764" spans="1:3" x14ac:dyDescent="0.2">
      <c r="A764" s="240" t="s">
        <v>126</v>
      </c>
      <c r="B764" s="240" t="s">
        <v>825</v>
      </c>
      <c r="C764" s="240">
        <v>8.19</v>
      </c>
    </row>
    <row r="765" spans="1:3" x14ac:dyDescent="0.2">
      <c r="A765" s="240" t="s">
        <v>126</v>
      </c>
      <c r="B765" s="240" t="s">
        <v>826</v>
      </c>
      <c r="C765" s="240">
        <v>18.02</v>
      </c>
    </row>
    <row r="766" spans="1:3" x14ac:dyDescent="0.2">
      <c r="A766" s="240" t="s">
        <v>126</v>
      </c>
      <c r="B766" s="240" t="s">
        <v>827</v>
      </c>
      <c r="C766" s="240">
        <v>46.65</v>
      </c>
    </row>
    <row r="767" spans="1:3" x14ac:dyDescent="0.2">
      <c r="A767" s="240" t="s">
        <v>126</v>
      </c>
      <c r="B767" s="240" t="s">
        <v>828</v>
      </c>
      <c r="C767" s="240">
        <v>7.53</v>
      </c>
    </row>
    <row r="768" spans="1:3" x14ac:dyDescent="0.2">
      <c r="A768" s="240" t="s">
        <v>126</v>
      </c>
      <c r="B768" s="240" t="s">
        <v>829</v>
      </c>
      <c r="C768" s="240">
        <v>12.75</v>
      </c>
    </row>
    <row r="769" spans="1:3" x14ac:dyDescent="0.2">
      <c r="A769" s="240" t="s">
        <v>126</v>
      </c>
      <c r="B769" s="240" t="s">
        <v>830</v>
      </c>
      <c r="C769" s="240">
        <v>13.15</v>
      </c>
    </row>
    <row r="770" spans="1:3" x14ac:dyDescent="0.2">
      <c r="A770" s="240" t="s">
        <v>126</v>
      </c>
      <c r="B770" s="240" t="s">
        <v>831</v>
      </c>
      <c r="C770" s="240">
        <v>79.09</v>
      </c>
    </row>
    <row r="771" spans="1:3" x14ac:dyDescent="0.2">
      <c r="A771" s="240" t="s">
        <v>126</v>
      </c>
      <c r="B771" s="240" t="s">
        <v>832</v>
      </c>
      <c r="C771" s="240">
        <v>11.25</v>
      </c>
    </row>
    <row r="772" spans="1:3" x14ac:dyDescent="0.2">
      <c r="A772" s="240" t="s">
        <v>126</v>
      </c>
      <c r="B772" s="240" t="s">
        <v>833</v>
      </c>
      <c r="C772" s="240">
        <v>10.85</v>
      </c>
    </row>
    <row r="773" spans="1:3" x14ac:dyDescent="0.2">
      <c r="A773" s="240" t="s">
        <v>126</v>
      </c>
      <c r="B773" s="240" t="s">
        <v>834</v>
      </c>
      <c r="C773" s="240">
        <v>8.59</v>
      </c>
    </row>
    <row r="774" spans="1:3" x14ac:dyDescent="0.2">
      <c r="A774" s="240" t="s">
        <v>126</v>
      </c>
      <c r="B774" s="240" t="s">
        <v>835</v>
      </c>
      <c r="C774" s="240">
        <v>14.8</v>
      </c>
    </row>
    <row r="775" spans="1:3" x14ac:dyDescent="0.2">
      <c r="A775" s="240" t="s">
        <v>126</v>
      </c>
      <c r="B775" s="240" t="s">
        <v>836</v>
      </c>
      <c r="C775" s="240">
        <v>13.08</v>
      </c>
    </row>
    <row r="776" spans="1:3" x14ac:dyDescent="0.2">
      <c r="A776" s="240" t="s">
        <v>126</v>
      </c>
      <c r="B776" s="240" t="s">
        <v>837</v>
      </c>
      <c r="C776" s="240">
        <v>8.08</v>
      </c>
    </row>
    <row r="777" spans="1:3" x14ac:dyDescent="0.2">
      <c r="A777" s="240" t="s">
        <v>126</v>
      </c>
      <c r="B777" s="240" t="s">
        <v>838</v>
      </c>
      <c r="C777" s="240">
        <v>6.83</v>
      </c>
    </row>
    <row r="778" spans="1:3" x14ac:dyDescent="0.2">
      <c r="A778" s="240" t="s">
        <v>126</v>
      </c>
      <c r="B778" s="240" t="s">
        <v>839</v>
      </c>
      <c r="C778" s="240">
        <v>6.9</v>
      </c>
    </row>
    <row r="779" spans="1:3" x14ac:dyDescent="0.2">
      <c r="A779" s="240" t="s">
        <v>126</v>
      </c>
      <c r="B779" s="240" t="s">
        <v>841</v>
      </c>
      <c r="C779" s="240">
        <v>26.31</v>
      </c>
    </row>
    <row r="780" spans="1:3" x14ac:dyDescent="0.2">
      <c r="A780" s="240" t="s">
        <v>126</v>
      </c>
      <c r="B780" s="240" t="s">
        <v>840</v>
      </c>
      <c r="C780" s="240">
        <v>7.51</v>
      </c>
    </row>
    <row r="781" spans="1:3" x14ac:dyDescent="0.2">
      <c r="A781" s="240" t="s">
        <v>126</v>
      </c>
      <c r="B781" s="240" t="s">
        <v>842</v>
      </c>
      <c r="C781" s="240">
        <v>79.39</v>
      </c>
    </row>
    <row r="782" spans="1:3" x14ac:dyDescent="0.2">
      <c r="A782" s="240" t="s">
        <v>126</v>
      </c>
      <c r="B782" s="240" t="s">
        <v>843</v>
      </c>
      <c r="C782" s="240">
        <v>6.98</v>
      </c>
    </row>
    <row r="783" spans="1:3" x14ac:dyDescent="0.2">
      <c r="A783" s="240" t="s">
        <v>127</v>
      </c>
      <c r="B783" s="240" t="s">
        <v>817</v>
      </c>
      <c r="C783" s="240">
        <v>9.0299999999999994</v>
      </c>
    </row>
    <row r="784" spans="1:3" x14ac:dyDescent="0.2">
      <c r="A784" s="240" t="s">
        <v>127</v>
      </c>
      <c r="B784" s="240" t="s">
        <v>818</v>
      </c>
      <c r="C784" s="240">
        <v>11.63</v>
      </c>
    </row>
    <row r="785" spans="1:3" x14ac:dyDescent="0.2">
      <c r="A785" s="240" t="s">
        <v>127</v>
      </c>
      <c r="B785" s="240" t="s">
        <v>819</v>
      </c>
      <c r="C785" s="240">
        <v>14.91</v>
      </c>
    </row>
    <row r="786" spans="1:3" x14ac:dyDescent="0.2">
      <c r="A786" s="240" t="s">
        <v>127</v>
      </c>
      <c r="B786" s="240" t="s">
        <v>820</v>
      </c>
      <c r="C786" s="240">
        <v>7.62</v>
      </c>
    </row>
    <row r="787" spans="1:3" x14ac:dyDescent="0.2">
      <c r="A787" s="240" t="s">
        <v>127</v>
      </c>
      <c r="B787" s="240" t="s">
        <v>821</v>
      </c>
      <c r="C787" s="240">
        <v>9.34</v>
      </c>
    </row>
    <row r="788" spans="1:3" x14ac:dyDescent="0.2">
      <c r="A788" s="240" t="s">
        <v>127</v>
      </c>
      <c r="B788" s="240" t="s">
        <v>822</v>
      </c>
      <c r="C788" s="240">
        <v>8.2799999999999994</v>
      </c>
    </row>
    <row r="789" spans="1:3" x14ac:dyDescent="0.2">
      <c r="A789" s="240" t="s">
        <v>127</v>
      </c>
      <c r="B789" s="240" t="s">
        <v>823</v>
      </c>
      <c r="C789" s="240">
        <v>3.67</v>
      </c>
    </row>
    <row r="790" spans="1:3" x14ac:dyDescent="0.2">
      <c r="A790" s="240" t="s">
        <v>127</v>
      </c>
      <c r="B790" s="240" t="s">
        <v>824</v>
      </c>
      <c r="C790" s="240">
        <v>5.05</v>
      </c>
    </row>
    <row r="791" spans="1:3" x14ac:dyDescent="0.2">
      <c r="A791" s="240" t="s">
        <v>127</v>
      </c>
      <c r="B791" s="240" t="s">
        <v>825</v>
      </c>
      <c r="C791" s="240">
        <v>2.4</v>
      </c>
    </row>
    <row r="792" spans="1:3" x14ac:dyDescent="0.2">
      <c r="A792" s="240" t="s">
        <v>127</v>
      </c>
      <c r="B792" s="240" t="s">
        <v>826</v>
      </c>
      <c r="C792" s="240">
        <v>12.38</v>
      </c>
    </row>
    <row r="793" spans="1:3" x14ac:dyDescent="0.2">
      <c r="A793" s="240" t="s">
        <v>127</v>
      </c>
      <c r="B793" s="240" t="s">
        <v>827</v>
      </c>
      <c r="C793" s="240">
        <v>11.81</v>
      </c>
    </row>
    <row r="794" spans="1:3" x14ac:dyDescent="0.2">
      <c r="A794" s="240" t="s">
        <v>127</v>
      </c>
      <c r="B794" s="240" t="s">
        <v>828</v>
      </c>
      <c r="C794" s="240">
        <v>2.35</v>
      </c>
    </row>
    <row r="795" spans="1:3" x14ac:dyDescent="0.2">
      <c r="A795" s="240" t="s">
        <v>127</v>
      </c>
      <c r="B795" s="240" t="s">
        <v>829</v>
      </c>
      <c r="C795" s="240">
        <v>8.15</v>
      </c>
    </row>
    <row r="796" spans="1:3" x14ac:dyDescent="0.2">
      <c r="A796" s="240" t="s">
        <v>127</v>
      </c>
      <c r="B796" s="240" t="s">
        <v>830</v>
      </c>
      <c r="C796" s="240">
        <v>10.73</v>
      </c>
    </row>
    <row r="797" spans="1:3" x14ac:dyDescent="0.2">
      <c r="A797" s="240" t="s">
        <v>127</v>
      </c>
      <c r="B797" s="240" t="s">
        <v>831</v>
      </c>
      <c r="C797" s="240">
        <v>14.7</v>
      </c>
    </row>
    <row r="798" spans="1:3" x14ac:dyDescent="0.2">
      <c r="A798" s="240" t="s">
        <v>127</v>
      </c>
      <c r="B798" s="240" t="s">
        <v>832</v>
      </c>
      <c r="C798" s="240">
        <v>16.510000000000002</v>
      </c>
    </row>
    <row r="799" spans="1:3" x14ac:dyDescent="0.2">
      <c r="A799" s="240" t="s">
        <v>127</v>
      </c>
      <c r="B799" s="240" t="s">
        <v>833</v>
      </c>
      <c r="C799" s="240">
        <v>11.22</v>
      </c>
    </row>
    <row r="800" spans="1:3" x14ac:dyDescent="0.2">
      <c r="A800" s="240" t="s">
        <v>127</v>
      </c>
      <c r="B800" s="240" t="s">
        <v>834</v>
      </c>
      <c r="C800" s="240">
        <v>2.89</v>
      </c>
    </row>
    <row r="801" spans="1:3" x14ac:dyDescent="0.2">
      <c r="A801" s="240" t="s">
        <v>127</v>
      </c>
      <c r="B801" s="240" t="s">
        <v>835</v>
      </c>
      <c r="C801" s="240">
        <v>13.58</v>
      </c>
    </row>
    <row r="802" spans="1:3" x14ac:dyDescent="0.2">
      <c r="A802" s="240" t="s">
        <v>127</v>
      </c>
      <c r="B802" s="240" t="s">
        <v>836</v>
      </c>
      <c r="C802" s="240">
        <v>5.62</v>
      </c>
    </row>
    <row r="803" spans="1:3" x14ac:dyDescent="0.2">
      <c r="A803" s="240" t="s">
        <v>127</v>
      </c>
      <c r="B803" s="240" t="s">
        <v>837</v>
      </c>
      <c r="C803" s="240">
        <v>2.89</v>
      </c>
    </row>
    <row r="804" spans="1:3" x14ac:dyDescent="0.2">
      <c r="A804" s="240" t="s">
        <v>127</v>
      </c>
      <c r="B804" s="240" t="s">
        <v>838</v>
      </c>
      <c r="C804" s="240">
        <v>10.76</v>
      </c>
    </row>
    <row r="805" spans="1:3" x14ac:dyDescent="0.2">
      <c r="A805" s="240" t="s">
        <v>127</v>
      </c>
      <c r="B805" s="240" t="s">
        <v>839</v>
      </c>
      <c r="C805" s="240">
        <v>9.52</v>
      </c>
    </row>
    <row r="806" spans="1:3" x14ac:dyDescent="0.2">
      <c r="A806" s="240" t="s">
        <v>127</v>
      </c>
      <c r="B806" s="240" t="s">
        <v>841</v>
      </c>
      <c r="C806" s="240">
        <v>11.57</v>
      </c>
    </row>
    <row r="807" spans="1:3" x14ac:dyDescent="0.2">
      <c r="A807" s="240" t="s">
        <v>127</v>
      </c>
      <c r="B807" s="240" t="s">
        <v>840</v>
      </c>
      <c r="C807" s="240">
        <v>3.61</v>
      </c>
    </row>
    <row r="808" spans="1:3" x14ac:dyDescent="0.2">
      <c r="A808" s="240" t="s">
        <v>127</v>
      </c>
      <c r="B808" s="240" t="s">
        <v>842</v>
      </c>
      <c r="C808" s="240">
        <v>23.27</v>
      </c>
    </row>
    <row r="809" spans="1:3" x14ac:dyDescent="0.2">
      <c r="A809" s="240" t="s">
        <v>127</v>
      </c>
      <c r="B809" s="240" t="s">
        <v>843</v>
      </c>
      <c r="C809" s="240">
        <v>5.43</v>
      </c>
    </row>
    <row r="810" spans="1:3" x14ac:dyDescent="0.2">
      <c r="A810" s="240" t="s">
        <v>128</v>
      </c>
      <c r="B810" s="240" t="s">
        <v>817</v>
      </c>
      <c r="C810" s="240">
        <v>13.22</v>
      </c>
    </row>
    <row r="811" spans="1:3" x14ac:dyDescent="0.2">
      <c r="A811" s="240" t="s">
        <v>128</v>
      </c>
      <c r="B811" s="240" t="s">
        <v>818</v>
      </c>
      <c r="C811" s="240">
        <v>23.14</v>
      </c>
    </row>
    <row r="812" spans="1:3" x14ac:dyDescent="0.2">
      <c r="A812" s="240" t="s">
        <v>128</v>
      </c>
      <c r="B812" s="240" t="s">
        <v>819</v>
      </c>
      <c r="C812" s="240">
        <v>21.4</v>
      </c>
    </row>
    <row r="813" spans="1:3" x14ac:dyDescent="0.2">
      <c r="A813" s="240" t="s">
        <v>128</v>
      </c>
      <c r="B813" s="240" t="s">
        <v>820</v>
      </c>
      <c r="C813" s="240">
        <v>15.23</v>
      </c>
    </row>
    <row r="814" spans="1:3" x14ac:dyDescent="0.2">
      <c r="A814" s="240" t="s">
        <v>128</v>
      </c>
      <c r="B814" s="240" t="s">
        <v>821</v>
      </c>
      <c r="C814" s="240">
        <v>18.440000000000001</v>
      </c>
    </row>
    <row r="815" spans="1:3" x14ac:dyDescent="0.2">
      <c r="A815" s="240" t="s">
        <v>128</v>
      </c>
      <c r="B815" s="240" t="s">
        <v>822</v>
      </c>
      <c r="C815" s="240">
        <v>13.87</v>
      </c>
    </row>
    <row r="816" spans="1:3" x14ac:dyDescent="0.2">
      <c r="A816" s="240" t="s">
        <v>128</v>
      </c>
      <c r="B816" s="240" t="s">
        <v>823</v>
      </c>
      <c r="C816" s="240">
        <v>10.53</v>
      </c>
    </row>
    <row r="817" spans="1:3" x14ac:dyDescent="0.2">
      <c r="A817" s="240" t="s">
        <v>128</v>
      </c>
      <c r="B817" s="240" t="s">
        <v>824</v>
      </c>
      <c r="C817" s="240">
        <v>8.83</v>
      </c>
    </row>
    <row r="818" spans="1:3" x14ac:dyDescent="0.2">
      <c r="A818" s="240" t="s">
        <v>128</v>
      </c>
      <c r="B818" s="240" t="s">
        <v>825</v>
      </c>
      <c r="C818" s="240">
        <v>11.41</v>
      </c>
    </row>
    <row r="819" spans="1:3" x14ac:dyDescent="0.2">
      <c r="A819" s="240" t="s">
        <v>128</v>
      </c>
      <c r="B819" s="240" t="s">
        <v>826</v>
      </c>
      <c r="C819" s="240">
        <v>21.2</v>
      </c>
    </row>
    <row r="820" spans="1:3" x14ac:dyDescent="0.2">
      <c r="A820" s="240" t="s">
        <v>128</v>
      </c>
      <c r="B820" s="240" t="s">
        <v>827</v>
      </c>
      <c r="C820" s="240">
        <v>31.45</v>
      </c>
    </row>
    <row r="821" spans="1:3" x14ac:dyDescent="0.2">
      <c r="A821" s="240" t="s">
        <v>128</v>
      </c>
      <c r="B821" s="240" t="s">
        <v>828</v>
      </c>
      <c r="C821" s="240">
        <v>8.6999999999999993</v>
      </c>
    </row>
    <row r="822" spans="1:3" x14ac:dyDescent="0.2">
      <c r="A822" s="240" t="s">
        <v>128</v>
      </c>
      <c r="B822" s="240" t="s">
        <v>829</v>
      </c>
      <c r="C822" s="240">
        <v>14.04</v>
      </c>
    </row>
    <row r="823" spans="1:3" x14ac:dyDescent="0.2">
      <c r="A823" s="240" t="s">
        <v>128</v>
      </c>
      <c r="B823" s="240" t="s">
        <v>830</v>
      </c>
      <c r="C823" s="240">
        <v>14.5</v>
      </c>
    </row>
    <row r="824" spans="1:3" x14ac:dyDescent="0.2">
      <c r="A824" s="240" t="s">
        <v>128</v>
      </c>
      <c r="B824" s="240" t="s">
        <v>831</v>
      </c>
      <c r="C824" s="240">
        <v>53.53</v>
      </c>
    </row>
    <row r="825" spans="1:3" x14ac:dyDescent="0.2">
      <c r="A825" s="240" t="s">
        <v>128</v>
      </c>
      <c r="B825" s="240" t="s">
        <v>832</v>
      </c>
      <c r="C825" s="240">
        <v>15.99</v>
      </c>
    </row>
    <row r="826" spans="1:3" x14ac:dyDescent="0.2">
      <c r="A826" s="240" t="s">
        <v>128</v>
      </c>
      <c r="B826" s="240" t="s">
        <v>833</v>
      </c>
      <c r="C826" s="240">
        <v>12.96</v>
      </c>
    </row>
    <row r="827" spans="1:3" x14ac:dyDescent="0.2">
      <c r="A827" s="240" t="s">
        <v>128</v>
      </c>
      <c r="B827" s="240" t="s">
        <v>834</v>
      </c>
      <c r="C827" s="240">
        <v>10.8</v>
      </c>
    </row>
    <row r="828" spans="1:3" x14ac:dyDescent="0.2">
      <c r="A828" s="240" t="s">
        <v>128</v>
      </c>
      <c r="B828" s="240" t="s">
        <v>835</v>
      </c>
      <c r="C828" s="240">
        <v>24.16</v>
      </c>
    </row>
    <row r="829" spans="1:3" x14ac:dyDescent="0.2">
      <c r="A829" s="240" t="s">
        <v>128</v>
      </c>
      <c r="B829" s="240" t="s">
        <v>836</v>
      </c>
      <c r="C829" s="240">
        <v>16.45</v>
      </c>
    </row>
    <row r="830" spans="1:3" x14ac:dyDescent="0.2">
      <c r="A830" s="240" t="s">
        <v>128</v>
      </c>
      <c r="B830" s="240" t="s">
        <v>837</v>
      </c>
      <c r="C830" s="240">
        <v>9.58</v>
      </c>
    </row>
    <row r="831" spans="1:3" x14ac:dyDescent="0.2">
      <c r="A831" s="240" t="s">
        <v>128</v>
      </c>
      <c r="B831" s="240" t="s">
        <v>838</v>
      </c>
      <c r="C831" s="240">
        <v>11.24</v>
      </c>
    </row>
    <row r="832" spans="1:3" x14ac:dyDescent="0.2">
      <c r="A832" s="240" t="s">
        <v>128</v>
      </c>
      <c r="B832" s="240" t="s">
        <v>839</v>
      </c>
      <c r="C832" s="240">
        <v>19.89</v>
      </c>
    </row>
    <row r="833" spans="1:3" x14ac:dyDescent="0.2">
      <c r="A833" s="240" t="s">
        <v>128</v>
      </c>
      <c r="B833" s="240" t="s">
        <v>841</v>
      </c>
      <c r="C833" s="240">
        <v>15.62</v>
      </c>
    </row>
    <row r="834" spans="1:3" x14ac:dyDescent="0.2">
      <c r="A834" s="240" t="s">
        <v>128</v>
      </c>
      <c r="B834" s="240" t="s">
        <v>840</v>
      </c>
      <c r="C834" s="240">
        <v>14.05</v>
      </c>
    </row>
    <row r="835" spans="1:3" x14ac:dyDescent="0.2">
      <c r="A835" s="240" t="s">
        <v>128</v>
      </c>
      <c r="B835" s="240" t="s">
        <v>842</v>
      </c>
      <c r="C835" s="240">
        <v>32.9</v>
      </c>
    </row>
    <row r="836" spans="1:3" x14ac:dyDescent="0.2">
      <c r="A836" s="240" t="s">
        <v>128</v>
      </c>
      <c r="B836" s="240" t="s">
        <v>843</v>
      </c>
      <c r="C836" s="240">
        <v>14.68</v>
      </c>
    </row>
    <row r="837" spans="1:3" x14ac:dyDescent="0.2">
      <c r="A837" s="240" t="s">
        <v>129</v>
      </c>
      <c r="B837" s="240" t="s">
        <v>817</v>
      </c>
      <c r="C837" s="240">
        <v>11.1</v>
      </c>
    </row>
    <row r="838" spans="1:3" x14ac:dyDescent="0.2">
      <c r="A838" s="240" t="s">
        <v>129</v>
      </c>
      <c r="B838" s="240" t="s">
        <v>818</v>
      </c>
      <c r="C838" s="240">
        <v>11.01</v>
      </c>
    </row>
    <row r="839" spans="1:3" x14ac:dyDescent="0.2">
      <c r="A839" s="240" t="s">
        <v>129</v>
      </c>
      <c r="B839" s="240" t="s">
        <v>819</v>
      </c>
      <c r="C839" s="240">
        <v>9.9</v>
      </c>
    </row>
    <row r="840" spans="1:3" x14ac:dyDescent="0.2">
      <c r="A840" s="240" t="s">
        <v>129</v>
      </c>
      <c r="B840" s="240" t="s">
        <v>820</v>
      </c>
      <c r="C840" s="240">
        <v>12.51</v>
      </c>
    </row>
    <row r="841" spans="1:3" x14ac:dyDescent="0.2">
      <c r="A841" s="240" t="s">
        <v>129</v>
      </c>
      <c r="B841" s="240" t="s">
        <v>821</v>
      </c>
      <c r="C841" s="240">
        <v>13.22</v>
      </c>
    </row>
    <row r="842" spans="1:3" x14ac:dyDescent="0.2">
      <c r="A842" s="240" t="s">
        <v>129</v>
      </c>
      <c r="B842" s="240" t="s">
        <v>822</v>
      </c>
      <c r="C842" s="240">
        <v>14.55</v>
      </c>
    </row>
    <row r="843" spans="1:3" x14ac:dyDescent="0.2">
      <c r="A843" s="240" t="s">
        <v>129</v>
      </c>
      <c r="B843" s="240" t="s">
        <v>823</v>
      </c>
      <c r="C843" s="240">
        <v>6.9</v>
      </c>
    </row>
    <row r="844" spans="1:3" x14ac:dyDescent="0.2">
      <c r="A844" s="240" t="s">
        <v>129</v>
      </c>
      <c r="B844" s="240" t="s">
        <v>824</v>
      </c>
      <c r="C844" s="240">
        <v>9.27</v>
      </c>
    </row>
    <row r="845" spans="1:3" x14ac:dyDescent="0.2">
      <c r="A845" s="240" t="s">
        <v>129</v>
      </c>
      <c r="B845" s="240" t="s">
        <v>825</v>
      </c>
      <c r="C845" s="240">
        <v>6.57</v>
      </c>
    </row>
    <row r="846" spans="1:3" x14ac:dyDescent="0.2">
      <c r="A846" s="240" t="s">
        <v>129</v>
      </c>
      <c r="B846" s="240" t="s">
        <v>826</v>
      </c>
      <c r="C846" s="240">
        <v>13.94</v>
      </c>
    </row>
    <row r="847" spans="1:3" x14ac:dyDescent="0.2">
      <c r="A847" s="240" t="s">
        <v>129</v>
      </c>
      <c r="B847" s="240" t="s">
        <v>828</v>
      </c>
      <c r="C847" s="240">
        <v>4.74</v>
      </c>
    </row>
    <row r="848" spans="1:3" x14ac:dyDescent="0.2">
      <c r="A848" s="240" t="s">
        <v>129</v>
      </c>
      <c r="B848" s="240" t="s">
        <v>829</v>
      </c>
      <c r="C848" s="240">
        <v>10.52</v>
      </c>
    </row>
    <row r="849" spans="1:3" x14ac:dyDescent="0.2">
      <c r="A849" s="240" t="s">
        <v>129</v>
      </c>
      <c r="B849" s="240" t="s">
        <v>830</v>
      </c>
      <c r="C849" s="240">
        <v>11.97</v>
      </c>
    </row>
    <row r="850" spans="1:3" x14ac:dyDescent="0.2">
      <c r="A850" s="240" t="s">
        <v>129</v>
      </c>
      <c r="B850" s="240" t="s">
        <v>831</v>
      </c>
      <c r="C850" s="240">
        <v>17.02</v>
      </c>
    </row>
    <row r="851" spans="1:3" x14ac:dyDescent="0.2">
      <c r="A851" s="240" t="s">
        <v>129</v>
      </c>
      <c r="B851" s="240" t="s">
        <v>832</v>
      </c>
      <c r="C851" s="240">
        <v>10.23</v>
      </c>
    </row>
    <row r="852" spans="1:3" x14ac:dyDescent="0.2">
      <c r="A852" s="240" t="s">
        <v>129</v>
      </c>
      <c r="B852" s="240" t="s">
        <v>833</v>
      </c>
      <c r="C852" s="240">
        <v>9.2799999999999994</v>
      </c>
    </row>
    <row r="853" spans="1:3" x14ac:dyDescent="0.2">
      <c r="A853" s="240" t="s">
        <v>129</v>
      </c>
      <c r="B853" s="240" t="s">
        <v>834</v>
      </c>
      <c r="C853" s="240">
        <v>6.62</v>
      </c>
    </row>
    <row r="854" spans="1:3" x14ac:dyDescent="0.2">
      <c r="A854" s="240" t="s">
        <v>129</v>
      </c>
      <c r="B854" s="240" t="s">
        <v>835</v>
      </c>
      <c r="C854" s="240">
        <v>14.41</v>
      </c>
    </row>
    <row r="855" spans="1:3" x14ac:dyDescent="0.2">
      <c r="A855" s="240" t="s">
        <v>129</v>
      </c>
      <c r="B855" s="240" t="s">
        <v>836</v>
      </c>
      <c r="C855" s="240">
        <v>12.04</v>
      </c>
    </row>
    <row r="856" spans="1:3" x14ac:dyDescent="0.2">
      <c r="A856" s="240" t="s">
        <v>129</v>
      </c>
      <c r="B856" s="240" t="s">
        <v>837</v>
      </c>
      <c r="C856" s="240">
        <v>6.2</v>
      </c>
    </row>
    <row r="857" spans="1:3" x14ac:dyDescent="0.2">
      <c r="A857" s="240" t="s">
        <v>129</v>
      </c>
      <c r="B857" s="240" t="s">
        <v>838</v>
      </c>
      <c r="C857" s="240">
        <v>9.76</v>
      </c>
    </row>
    <row r="858" spans="1:3" x14ac:dyDescent="0.2">
      <c r="A858" s="240" t="s">
        <v>129</v>
      </c>
      <c r="B858" s="240" t="s">
        <v>839</v>
      </c>
      <c r="C858" s="240">
        <v>10.37</v>
      </c>
    </row>
    <row r="859" spans="1:3" x14ac:dyDescent="0.2">
      <c r="A859" s="240" t="s">
        <v>129</v>
      </c>
      <c r="B859" s="240" t="s">
        <v>840</v>
      </c>
      <c r="C859" s="240">
        <v>16.170000000000002</v>
      </c>
    </row>
    <row r="860" spans="1:3" x14ac:dyDescent="0.2">
      <c r="A860" s="240" t="s">
        <v>129</v>
      </c>
      <c r="B860" s="240" t="s">
        <v>842</v>
      </c>
      <c r="C860" s="240">
        <v>29.62</v>
      </c>
    </row>
    <row r="861" spans="1:3" x14ac:dyDescent="0.2">
      <c r="A861" s="240" t="s">
        <v>130</v>
      </c>
      <c r="B861" s="240" t="s">
        <v>817</v>
      </c>
      <c r="C861" s="240">
        <v>5.38</v>
      </c>
    </row>
    <row r="862" spans="1:3" x14ac:dyDescent="0.2">
      <c r="A862" s="240" t="s">
        <v>130</v>
      </c>
      <c r="B862" s="240" t="s">
        <v>818</v>
      </c>
      <c r="C862" s="240">
        <v>6.19</v>
      </c>
    </row>
    <row r="863" spans="1:3" x14ac:dyDescent="0.2">
      <c r="A863" s="240" t="s">
        <v>130</v>
      </c>
      <c r="B863" s="240" t="s">
        <v>819</v>
      </c>
      <c r="C863" s="240">
        <v>8.6199999999999992</v>
      </c>
    </row>
    <row r="864" spans="1:3" x14ac:dyDescent="0.2">
      <c r="A864" s="240" t="s">
        <v>130</v>
      </c>
      <c r="B864" s="240" t="s">
        <v>820</v>
      </c>
      <c r="C864" s="240">
        <v>7.83</v>
      </c>
    </row>
    <row r="865" spans="1:3" x14ac:dyDescent="0.2">
      <c r="A865" s="240" t="s">
        <v>130</v>
      </c>
      <c r="B865" s="240" t="s">
        <v>821</v>
      </c>
      <c r="C865" s="240">
        <v>9.7200000000000006</v>
      </c>
    </row>
    <row r="866" spans="1:3" x14ac:dyDescent="0.2">
      <c r="A866" s="240" t="s">
        <v>130</v>
      </c>
      <c r="B866" s="240" t="s">
        <v>822</v>
      </c>
      <c r="C866" s="240">
        <v>7.51</v>
      </c>
    </row>
    <row r="867" spans="1:3" x14ac:dyDescent="0.2">
      <c r="A867" s="240" t="s">
        <v>130</v>
      </c>
      <c r="B867" s="240" t="s">
        <v>823</v>
      </c>
      <c r="C867" s="240">
        <v>4.1900000000000004</v>
      </c>
    </row>
    <row r="868" spans="1:3" x14ac:dyDescent="0.2">
      <c r="A868" s="240" t="s">
        <v>130</v>
      </c>
      <c r="B868" s="240" t="s">
        <v>824</v>
      </c>
      <c r="C868" s="240">
        <v>5.09</v>
      </c>
    </row>
    <row r="869" spans="1:3" x14ac:dyDescent="0.2">
      <c r="A869" s="240" t="s">
        <v>130</v>
      </c>
      <c r="B869" s="240" t="s">
        <v>825</v>
      </c>
      <c r="C869" s="240">
        <v>2.2200000000000002</v>
      </c>
    </row>
    <row r="870" spans="1:3" x14ac:dyDescent="0.2">
      <c r="A870" s="240" t="s">
        <v>130</v>
      </c>
      <c r="B870" s="240" t="s">
        <v>826</v>
      </c>
      <c r="C870" s="240">
        <v>9.8699999999999992</v>
      </c>
    </row>
    <row r="871" spans="1:3" x14ac:dyDescent="0.2">
      <c r="A871" s="240" t="s">
        <v>130</v>
      </c>
      <c r="B871" s="240" t="s">
        <v>827</v>
      </c>
      <c r="C871" s="240">
        <v>8.89</v>
      </c>
    </row>
    <row r="872" spans="1:3" x14ac:dyDescent="0.2">
      <c r="A872" s="240" t="s">
        <v>130</v>
      </c>
      <c r="B872" s="240" t="s">
        <v>828</v>
      </c>
      <c r="C872" s="240">
        <v>2.81</v>
      </c>
    </row>
    <row r="873" spans="1:3" x14ac:dyDescent="0.2">
      <c r="A873" s="240" t="s">
        <v>130</v>
      </c>
      <c r="B873" s="240" t="s">
        <v>829</v>
      </c>
      <c r="C873" s="240">
        <v>7.25</v>
      </c>
    </row>
    <row r="874" spans="1:3" x14ac:dyDescent="0.2">
      <c r="A874" s="240" t="s">
        <v>130</v>
      </c>
      <c r="B874" s="240" t="s">
        <v>830</v>
      </c>
      <c r="C874" s="240">
        <v>6.89</v>
      </c>
    </row>
    <row r="875" spans="1:3" x14ac:dyDescent="0.2">
      <c r="A875" s="240" t="s">
        <v>130</v>
      </c>
      <c r="B875" s="240" t="s">
        <v>831</v>
      </c>
      <c r="C875" s="240">
        <v>9.57</v>
      </c>
    </row>
    <row r="876" spans="1:3" x14ac:dyDescent="0.2">
      <c r="A876" s="240" t="s">
        <v>130</v>
      </c>
      <c r="B876" s="240" t="s">
        <v>832</v>
      </c>
      <c r="C876" s="240">
        <v>6.7</v>
      </c>
    </row>
    <row r="877" spans="1:3" x14ac:dyDescent="0.2">
      <c r="A877" s="240" t="s">
        <v>130</v>
      </c>
      <c r="B877" s="240" t="s">
        <v>833</v>
      </c>
      <c r="C877" s="240">
        <v>6.41</v>
      </c>
    </row>
    <row r="878" spans="1:3" x14ac:dyDescent="0.2">
      <c r="A878" s="240" t="s">
        <v>130</v>
      </c>
      <c r="B878" s="240" t="s">
        <v>834</v>
      </c>
      <c r="C878" s="240">
        <v>2.96</v>
      </c>
    </row>
    <row r="879" spans="1:3" x14ac:dyDescent="0.2">
      <c r="A879" s="240" t="s">
        <v>130</v>
      </c>
      <c r="B879" s="240" t="s">
        <v>835</v>
      </c>
      <c r="C879" s="240">
        <v>11.03</v>
      </c>
    </row>
    <row r="880" spans="1:3" x14ac:dyDescent="0.2">
      <c r="A880" s="240" t="s">
        <v>130</v>
      </c>
      <c r="B880" s="240" t="s">
        <v>836</v>
      </c>
      <c r="C880" s="240">
        <v>8.5</v>
      </c>
    </row>
    <row r="881" spans="1:3" x14ac:dyDescent="0.2">
      <c r="A881" s="240" t="s">
        <v>130</v>
      </c>
      <c r="B881" s="240" t="s">
        <v>837</v>
      </c>
      <c r="C881" s="240">
        <v>2.74</v>
      </c>
    </row>
    <row r="882" spans="1:3" x14ac:dyDescent="0.2">
      <c r="A882" s="240" t="s">
        <v>130</v>
      </c>
      <c r="B882" s="240" t="s">
        <v>838</v>
      </c>
      <c r="C882" s="240">
        <v>7.03</v>
      </c>
    </row>
    <row r="883" spans="1:3" x14ac:dyDescent="0.2">
      <c r="A883" s="240" t="s">
        <v>130</v>
      </c>
      <c r="B883" s="240" t="s">
        <v>839</v>
      </c>
      <c r="C883" s="240">
        <v>7.37</v>
      </c>
    </row>
    <row r="884" spans="1:3" x14ac:dyDescent="0.2">
      <c r="A884" s="240" t="s">
        <v>130</v>
      </c>
      <c r="B884" s="240" t="s">
        <v>841</v>
      </c>
      <c r="C884" s="240">
        <v>4.5</v>
      </c>
    </row>
    <row r="885" spans="1:3" x14ac:dyDescent="0.2">
      <c r="A885" s="240" t="s">
        <v>130</v>
      </c>
      <c r="B885" s="240" t="s">
        <v>840</v>
      </c>
      <c r="C885" s="240">
        <v>7.16</v>
      </c>
    </row>
    <row r="886" spans="1:3" x14ac:dyDescent="0.2">
      <c r="A886" s="240" t="s">
        <v>130</v>
      </c>
      <c r="B886" s="240" t="s">
        <v>842</v>
      </c>
      <c r="C886" s="240">
        <v>10.81</v>
      </c>
    </row>
    <row r="887" spans="1:3" x14ac:dyDescent="0.2">
      <c r="A887" s="240" t="s">
        <v>130</v>
      </c>
      <c r="B887" s="240" t="s">
        <v>843</v>
      </c>
      <c r="C887" s="240">
        <v>5.49</v>
      </c>
    </row>
    <row r="888" spans="1:3" x14ac:dyDescent="0.2">
      <c r="A888" s="240" t="s">
        <v>131</v>
      </c>
      <c r="B888" s="240" t="s">
        <v>817</v>
      </c>
      <c r="C888" s="240">
        <v>9.2200000000000006</v>
      </c>
    </row>
    <row r="889" spans="1:3" x14ac:dyDescent="0.2">
      <c r="A889" s="240" t="s">
        <v>131</v>
      </c>
      <c r="B889" s="240" t="s">
        <v>818</v>
      </c>
      <c r="C889" s="240">
        <v>16.64</v>
      </c>
    </row>
    <row r="890" spans="1:3" x14ac:dyDescent="0.2">
      <c r="A890" s="240" t="s">
        <v>131</v>
      </c>
      <c r="B890" s="240" t="s">
        <v>819</v>
      </c>
      <c r="C890" s="240">
        <v>14.14</v>
      </c>
    </row>
    <row r="891" spans="1:3" x14ac:dyDescent="0.2">
      <c r="A891" s="240" t="s">
        <v>131</v>
      </c>
      <c r="B891" s="240" t="s">
        <v>820</v>
      </c>
      <c r="C891" s="240">
        <v>5.97</v>
      </c>
    </row>
    <row r="892" spans="1:3" x14ac:dyDescent="0.2">
      <c r="A892" s="240" t="s">
        <v>131</v>
      </c>
      <c r="B892" s="240" t="s">
        <v>821</v>
      </c>
      <c r="C892" s="240">
        <v>15.48</v>
      </c>
    </row>
    <row r="893" spans="1:3" x14ac:dyDescent="0.2">
      <c r="A893" s="240" t="s">
        <v>131</v>
      </c>
      <c r="B893" s="240" t="s">
        <v>822</v>
      </c>
      <c r="C893" s="240">
        <v>7.12</v>
      </c>
    </row>
    <row r="894" spans="1:3" x14ac:dyDescent="0.2">
      <c r="A894" s="240" t="s">
        <v>131</v>
      </c>
      <c r="B894" s="240" t="s">
        <v>823</v>
      </c>
      <c r="C894" s="240">
        <v>5.16</v>
      </c>
    </row>
    <row r="895" spans="1:3" x14ac:dyDescent="0.2">
      <c r="A895" s="240" t="s">
        <v>131</v>
      </c>
      <c r="B895" s="240" t="s">
        <v>824</v>
      </c>
      <c r="C895" s="240">
        <v>6.16</v>
      </c>
    </row>
    <row r="896" spans="1:3" x14ac:dyDescent="0.2">
      <c r="A896" s="240" t="s">
        <v>131</v>
      </c>
      <c r="B896" s="240" t="s">
        <v>825</v>
      </c>
      <c r="C896" s="240">
        <v>8.93</v>
      </c>
    </row>
    <row r="897" spans="1:3" x14ac:dyDescent="0.2">
      <c r="A897" s="240" t="s">
        <v>131</v>
      </c>
      <c r="B897" s="240" t="s">
        <v>826</v>
      </c>
      <c r="C897" s="240">
        <v>18.78</v>
      </c>
    </row>
    <row r="898" spans="1:3" x14ac:dyDescent="0.2">
      <c r="A898" s="240" t="s">
        <v>131</v>
      </c>
      <c r="B898" s="240" t="s">
        <v>827</v>
      </c>
      <c r="C898" s="240">
        <v>15.5</v>
      </c>
    </row>
    <row r="899" spans="1:3" x14ac:dyDescent="0.2">
      <c r="A899" s="240" t="s">
        <v>131</v>
      </c>
      <c r="B899" s="240" t="s">
        <v>828</v>
      </c>
      <c r="C899" s="240">
        <v>7.95</v>
      </c>
    </row>
    <row r="900" spans="1:3" x14ac:dyDescent="0.2">
      <c r="A900" s="240" t="s">
        <v>131</v>
      </c>
      <c r="B900" s="240" t="s">
        <v>829</v>
      </c>
      <c r="C900" s="240">
        <v>12.54</v>
      </c>
    </row>
    <row r="901" spans="1:3" x14ac:dyDescent="0.2">
      <c r="A901" s="240" t="s">
        <v>131</v>
      </c>
      <c r="B901" s="240" t="s">
        <v>830</v>
      </c>
      <c r="C901" s="240">
        <v>11.48</v>
      </c>
    </row>
    <row r="902" spans="1:3" x14ac:dyDescent="0.2">
      <c r="A902" s="240" t="s">
        <v>131</v>
      </c>
      <c r="B902" s="240" t="s">
        <v>831</v>
      </c>
      <c r="C902" s="240">
        <v>10.41</v>
      </c>
    </row>
    <row r="903" spans="1:3" x14ac:dyDescent="0.2">
      <c r="A903" s="240" t="s">
        <v>131</v>
      </c>
      <c r="B903" s="240" t="s">
        <v>832</v>
      </c>
      <c r="C903" s="240">
        <v>7.22</v>
      </c>
    </row>
    <row r="904" spans="1:3" x14ac:dyDescent="0.2">
      <c r="A904" s="240" t="s">
        <v>131</v>
      </c>
      <c r="B904" s="240" t="s">
        <v>833</v>
      </c>
      <c r="C904" s="240">
        <v>12.83</v>
      </c>
    </row>
    <row r="905" spans="1:3" x14ac:dyDescent="0.2">
      <c r="A905" s="240" t="s">
        <v>131</v>
      </c>
      <c r="B905" s="240" t="s">
        <v>834</v>
      </c>
      <c r="C905" s="240">
        <v>12.57</v>
      </c>
    </row>
    <row r="906" spans="1:3" x14ac:dyDescent="0.2">
      <c r="A906" s="240" t="s">
        <v>131</v>
      </c>
      <c r="B906" s="240" t="s">
        <v>835</v>
      </c>
      <c r="C906" s="240">
        <v>16.399999999999999</v>
      </c>
    </row>
    <row r="907" spans="1:3" x14ac:dyDescent="0.2">
      <c r="A907" s="240" t="s">
        <v>131</v>
      </c>
      <c r="B907" s="240" t="s">
        <v>836</v>
      </c>
      <c r="C907" s="240">
        <v>13.9</v>
      </c>
    </row>
    <row r="908" spans="1:3" x14ac:dyDescent="0.2">
      <c r="A908" s="240" t="s">
        <v>131</v>
      </c>
      <c r="B908" s="240" t="s">
        <v>837</v>
      </c>
      <c r="C908" s="240">
        <v>8.39</v>
      </c>
    </row>
    <row r="909" spans="1:3" x14ac:dyDescent="0.2">
      <c r="A909" s="240" t="s">
        <v>131</v>
      </c>
      <c r="B909" s="240" t="s">
        <v>838</v>
      </c>
      <c r="C909" s="240">
        <v>5.41</v>
      </c>
    </row>
    <row r="910" spans="1:3" x14ac:dyDescent="0.2">
      <c r="A910" s="240" t="s">
        <v>131</v>
      </c>
      <c r="B910" s="240" t="s">
        <v>839</v>
      </c>
      <c r="C910" s="240">
        <v>14.78</v>
      </c>
    </row>
    <row r="911" spans="1:3" x14ac:dyDescent="0.2">
      <c r="A911" s="240" t="s">
        <v>131</v>
      </c>
      <c r="B911" s="240" t="s">
        <v>841</v>
      </c>
      <c r="C911" s="240">
        <v>13.26</v>
      </c>
    </row>
    <row r="912" spans="1:3" x14ac:dyDescent="0.2">
      <c r="A912" s="240" t="s">
        <v>131</v>
      </c>
      <c r="B912" s="240" t="s">
        <v>840</v>
      </c>
      <c r="C912" s="240">
        <v>12.02</v>
      </c>
    </row>
    <row r="913" spans="1:3" x14ac:dyDescent="0.2">
      <c r="A913" s="240" t="s">
        <v>131</v>
      </c>
      <c r="B913" s="240" t="s">
        <v>842</v>
      </c>
      <c r="C913" s="240">
        <v>15.16</v>
      </c>
    </row>
    <row r="914" spans="1:3" x14ac:dyDescent="0.2">
      <c r="A914" s="240" t="s">
        <v>131</v>
      </c>
      <c r="B914" s="240" t="s">
        <v>843</v>
      </c>
      <c r="C914" s="240">
        <v>14.85</v>
      </c>
    </row>
    <row r="915" spans="1:3" x14ac:dyDescent="0.2">
      <c r="A915" s="240" t="s">
        <v>132</v>
      </c>
      <c r="B915" s="240" t="s">
        <v>817</v>
      </c>
      <c r="C915" s="240">
        <v>10.28</v>
      </c>
    </row>
    <row r="916" spans="1:3" x14ac:dyDescent="0.2">
      <c r="A916" s="240" t="s">
        <v>132</v>
      </c>
      <c r="B916" s="240" t="s">
        <v>818</v>
      </c>
      <c r="C916" s="240">
        <v>21.81</v>
      </c>
    </row>
    <row r="917" spans="1:3" x14ac:dyDescent="0.2">
      <c r="A917" s="240" t="s">
        <v>132</v>
      </c>
      <c r="B917" s="240" t="s">
        <v>819</v>
      </c>
      <c r="C917" s="240">
        <v>16.670000000000002</v>
      </c>
    </row>
    <row r="918" spans="1:3" x14ac:dyDescent="0.2">
      <c r="A918" s="240" t="s">
        <v>132</v>
      </c>
      <c r="B918" s="240" t="s">
        <v>820</v>
      </c>
      <c r="C918" s="240">
        <v>11.32</v>
      </c>
    </row>
    <row r="919" spans="1:3" x14ac:dyDescent="0.2">
      <c r="A919" s="240" t="s">
        <v>132</v>
      </c>
      <c r="B919" s="240" t="s">
        <v>821</v>
      </c>
      <c r="C919" s="240">
        <v>20.149999999999999</v>
      </c>
    </row>
    <row r="920" spans="1:3" x14ac:dyDescent="0.2">
      <c r="A920" s="240" t="s">
        <v>132</v>
      </c>
      <c r="B920" s="240" t="s">
        <v>822</v>
      </c>
      <c r="C920" s="240">
        <v>13.51</v>
      </c>
    </row>
    <row r="921" spans="1:3" x14ac:dyDescent="0.2">
      <c r="A921" s="240" t="s">
        <v>132</v>
      </c>
      <c r="B921" s="240" t="s">
        <v>823</v>
      </c>
      <c r="C921" s="240">
        <v>9.08</v>
      </c>
    </row>
    <row r="922" spans="1:3" x14ac:dyDescent="0.2">
      <c r="A922" s="240" t="s">
        <v>132</v>
      </c>
      <c r="B922" s="240" t="s">
        <v>824</v>
      </c>
      <c r="C922" s="240">
        <v>6.97</v>
      </c>
    </row>
    <row r="923" spans="1:3" x14ac:dyDescent="0.2">
      <c r="A923" s="240" t="s">
        <v>132</v>
      </c>
      <c r="B923" s="240" t="s">
        <v>825</v>
      </c>
      <c r="C923" s="240">
        <v>8.8699999999999992</v>
      </c>
    </row>
    <row r="924" spans="1:3" x14ac:dyDescent="0.2">
      <c r="A924" s="240" t="s">
        <v>132</v>
      </c>
      <c r="B924" s="240" t="s">
        <v>826</v>
      </c>
      <c r="C924" s="240">
        <v>21.63</v>
      </c>
    </row>
    <row r="925" spans="1:3" x14ac:dyDescent="0.2">
      <c r="A925" s="240" t="s">
        <v>132</v>
      </c>
      <c r="B925" s="240" t="s">
        <v>827</v>
      </c>
      <c r="C925" s="240">
        <v>24.92</v>
      </c>
    </row>
    <row r="926" spans="1:3" x14ac:dyDescent="0.2">
      <c r="A926" s="240" t="s">
        <v>132</v>
      </c>
      <c r="B926" s="240" t="s">
        <v>828</v>
      </c>
      <c r="C926" s="240">
        <v>9.8699999999999992</v>
      </c>
    </row>
    <row r="927" spans="1:3" x14ac:dyDescent="0.2">
      <c r="A927" s="240" t="s">
        <v>132</v>
      </c>
      <c r="B927" s="240" t="s">
        <v>829</v>
      </c>
      <c r="C927" s="240">
        <v>13.68</v>
      </c>
    </row>
    <row r="928" spans="1:3" x14ac:dyDescent="0.2">
      <c r="A928" s="240" t="s">
        <v>132</v>
      </c>
      <c r="B928" s="240" t="s">
        <v>830</v>
      </c>
      <c r="C928" s="240">
        <v>15.13</v>
      </c>
    </row>
    <row r="929" spans="1:3" x14ac:dyDescent="0.2">
      <c r="A929" s="240" t="s">
        <v>132</v>
      </c>
      <c r="B929" s="240" t="s">
        <v>831</v>
      </c>
      <c r="C929" s="240">
        <v>26.57</v>
      </c>
    </row>
    <row r="930" spans="1:3" x14ac:dyDescent="0.2">
      <c r="A930" s="240" t="s">
        <v>132</v>
      </c>
      <c r="B930" s="240" t="s">
        <v>832</v>
      </c>
      <c r="C930" s="240">
        <v>15.57</v>
      </c>
    </row>
    <row r="931" spans="1:3" x14ac:dyDescent="0.2">
      <c r="A931" s="240" t="s">
        <v>132</v>
      </c>
      <c r="B931" s="240" t="s">
        <v>833</v>
      </c>
      <c r="C931" s="240">
        <v>11.97</v>
      </c>
    </row>
    <row r="932" spans="1:3" x14ac:dyDescent="0.2">
      <c r="A932" s="240" t="s">
        <v>132</v>
      </c>
      <c r="B932" s="240" t="s">
        <v>834</v>
      </c>
      <c r="C932" s="240">
        <v>10.64</v>
      </c>
    </row>
    <row r="933" spans="1:3" x14ac:dyDescent="0.2">
      <c r="A933" s="240" t="s">
        <v>132</v>
      </c>
      <c r="B933" s="240" t="s">
        <v>835</v>
      </c>
      <c r="C933" s="240">
        <v>12.56</v>
      </c>
    </row>
    <row r="934" spans="1:3" x14ac:dyDescent="0.2">
      <c r="A934" s="240" t="s">
        <v>132</v>
      </c>
      <c r="B934" s="240" t="s">
        <v>836</v>
      </c>
      <c r="C934" s="240">
        <v>16.940000000000001</v>
      </c>
    </row>
    <row r="935" spans="1:3" x14ac:dyDescent="0.2">
      <c r="A935" s="240" t="s">
        <v>132</v>
      </c>
      <c r="B935" s="240" t="s">
        <v>837</v>
      </c>
      <c r="C935" s="240">
        <v>8.59</v>
      </c>
    </row>
    <row r="936" spans="1:3" x14ac:dyDescent="0.2">
      <c r="A936" s="240" t="s">
        <v>132</v>
      </c>
      <c r="B936" s="240" t="s">
        <v>838</v>
      </c>
      <c r="C936" s="240">
        <v>9.6199999999999992</v>
      </c>
    </row>
    <row r="937" spans="1:3" x14ac:dyDescent="0.2">
      <c r="A937" s="240" t="s">
        <v>132</v>
      </c>
      <c r="B937" s="240" t="s">
        <v>839</v>
      </c>
      <c r="C937" s="240">
        <v>21.31</v>
      </c>
    </row>
    <row r="938" spans="1:3" x14ac:dyDescent="0.2">
      <c r="A938" s="240" t="s">
        <v>132</v>
      </c>
      <c r="B938" s="240" t="s">
        <v>841</v>
      </c>
      <c r="C938" s="240">
        <v>11.93</v>
      </c>
    </row>
    <row r="939" spans="1:3" x14ac:dyDescent="0.2">
      <c r="A939" s="240" t="s">
        <v>132</v>
      </c>
      <c r="B939" s="240" t="s">
        <v>840</v>
      </c>
      <c r="C939" s="240">
        <v>14.38</v>
      </c>
    </row>
    <row r="940" spans="1:3" x14ac:dyDescent="0.2">
      <c r="A940" s="240" t="s">
        <v>132</v>
      </c>
      <c r="B940" s="240" t="s">
        <v>842</v>
      </c>
      <c r="C940" s="240">
        <v>39.29</v>
      </c>
    </row>
    <row r="941" spans="1:3" x14ac:dyDescent="0.2">
      <c r="A941" s="240" t="s">
        <v>132</v>
      </c>
      <c r="B941" s="240" t="s">
        <v>843</v>
      </c>
      <c r="C941" s="240">
        <v>11.74</v>
      </c>
    </row>
    <row r="942" spans="1:3" x14ac:dyDescent="0.2">
      <c r="A942" s="240" t="s">
        <v>144</v>
      </c>
      <c r="B942" s="240" t="s">
        <v>817</v>
      </c>
      <c r="C942" s="240">
        <v>26.67</v>
      </c>
    </row>
    <row r="943" spans="1:3" x14ac:dyDescent="0.2">
      <c r="A943" s="240" t="s">
        <v>144</v>
      </c>
      <c r="B943" s="240" t="s">
        <v>818</v>
      </c>
      <c r="C943" s="240">
        <v>34.28</v>
      </c>
    </row>
    <row r="944" spans="1:3" x14ac:dyDescent="0.2">
      <c r="A944" s="240" t="s">
        <v>144</v>
      </c>
      <c r="B944" s="240" t="s">
        <v>819</v>
      </c>
      <c r="C944" s="240">
        <v>39.53</v>
      </c>
    </row>
    <row r="945" spans="1:3" x14ac:dyDescent="0.2">
      <c r="A945" s="240" t="s">
        <v>144</v>
      </c>
      <c r="B945" s="240" t="s">
        <v>820</v>
      </c>
      <c r="C945" s="240">
        <v>29.38</v>
      </c>
    </row>
    <row r="946" spans="1:3" x14ac:dyDescent="0.2">
      <c r="A946" s="240" t="s">
        <v>144</v>
      </c>
      <c r="B946" s="240" t="s">
        <v>821</v>
      </c>
      <c r="C946" s="240">
        <v>34.869999999999997</v>
      </c>
    </row>
    <row r="947" spans="1:3" x14ac:dyDescent="0.2">
      <c r="A947" s="240" t="s">
        <v>144</v>
      </c>
      <c r="B947" s="240" t="s">
        <v>822</v>
      </c>
      <c r="C947" s="240">
        <v>25.96</v>
      </c>
    </row>
    <row r="948" spans="1:3" x14ac:dyDescent="0.2">
      <c r="A948" s="240" t="s">
        <v>144</v>
      </c>
      <c r="B948" s="240" t="s">
        <v>823</v>
      </c>
      <c r="C948" s="240">
        <v>21.68</v>
      </c>
    </row>
    <row r="949" spans="1:3" x14ac:dyDescent="0.2">
      <c r="A949" s="240" t="s">
        <v>144</v>
      </c>
      <c r="B949" s="240" t="s">
        <v>824</v>
      </c>
      <c r="C949" s="240">
        <v>21.77</v>
      </c>
    </row>
    <row r="950" spans="1:3" x14ac:dyDescent="0.2">
      <c r="A950" s="240" t="s">
        <v>144</v>
      </c>
      <c r="B950" s="240" t="s">
        <v>825</v>
      </c>
      <c r="C950" s="240">
        <v>24.53</v>
      </c>
    </row>
    <row r="951" spans="1:3" x14ac:dyDescent="0.2">
      <c r="A951" s="240" t="s">
        <v>144</v>
      </c>
      <c r="B951" s="240" t="s">
        <v>826</v>
      </c>
      <c r="C951" s="240">
        <v>43.23</v>
      </c>
    </row>
    <row r="952" spans="1:3" x14ac:dyDescent="0.2">
      <c r="A952" s="240" t="s">
        <v>144</v>
      </c>
      <c r="B952" s="240" t="s">
        <v>827</v>
      </c>
      <c r="C952" s="240">
        <v>40.31</v>
      </c>
    </row>
    <row r="953" spans="1:3" x14ac:dyDescent="0.2">
      <c r="A953" s="240" t="s">
        <v>144</v>
      </c>
      <c r="B953" s="240" t="s">
        <v>828</v>
      </c>
      <c r="C953" s="240">
        <v>22.41</v>
      </c>
    </row>
    <row r="954" spans="1:3" x14ac:dyDescent="0.2">
      <c r="A954" s="240" t="s">
        <v>144</v>
      </c>
      <c r="B954" s="240" t="s">
        <v>829</v>
      </c>
      <c r="C954" s="240">
        <v>22.42</v>
      </c>
    </row>
    <row r="955" spans="1:3" x14ac:dyDescent="0.2">
      <c r="A955" s="240" t="s">
        <v>144</v>
      </c>
      <c r="B955" s="240" t="s">
        <v>830</v>
      </c>
      <c r="C955" s="240">
        <v>31.65</v>
      </c>
    </row>
    <row r="956" spans="1:3" x14ac:dyDescent="0.2">
      <c r="A956" s="240" t="s">
        <v>144</v>
      </c>
      <c r="B956" s="240" t="s">
        <v>831</v>
      </c>
      <c r="C956" s="240">
        <v>68.959999999999994</v>
      </c>
    </row>
    <row r="957" spans="1:3" x14ac:dyDescent="0.2">
      <c r="A957" s="240" t="s">
        <v>144</v>
      </c>
      <c r="B957" s="240" t="s">
        <v>832</v>
      </c>
      <c r="C957" s="240">
        <v>28.11</v>
      </c>
    </row>
    <row r="958" spans="1:3" x14ac:dyDescent="0.2">
      <c r="A958" s="240" t="s">
        <v>144</v>
      </c>
      <c r="B958" s="240" t="s">
        <v>833</v>
      </c>
      <c r="C958" s="240">
        <v>26.8</v>
      </c>
    </row>
    <row r="959" spans="1:3" x14ac:dyDescent="0.2">
      <c r="A959" s="240" t="s">
        <v>144</v>
      </c>
      <c r="B959" s="240" t="s">
        <v>834</v>
      </c>
      <c r="C959" s="240">
        <v>28.51</v>
      </c>
    </row>
    <row r="960" spans="1:3" x14ac:dyDescent="0.2">
      <c r="A960" s="240" t="s">
        <v>144</v>
      </c>
      <c r="B960" s="240" t="s">
        <v>835</v>
      </c>
      <c r="C960" s="240">
        <v>44.98</v>
      </c>
    </row>
    <row r="961" spans="1:3" x14ac:dyDescent="0.2">
      <c r="A961" s="240" t="s">
        <v>144</v>
      </c>
      <c r="B961" s="240" t="s">
        <v>836</v>
      </c>
      <c r="C961" s="240">
        <v>32.51</v>
      </c>
    </row>
    <row r="962" spans="1:3" x14ac:dyDescent="0.2">
      <c r="A962" s="240" t="s">
        <v>144</v>
      </c>
      <c r="B962" s="240" t="s">
        <v>837</v>
      </c>
      <c r="C962" s="240">
        <v>22.9</v>
      </c>
    </row>
    <row r="963" spans="1:3" x14ac:dyDescent="0.2">
      <c r="A963" s="240" t="s">
        <v>144</v>
      </c>
      <c r="B963" s="240" t="s">
        <v>838</v>
      </c>
      <c r="C963" s="240">
        <v>20.86</v>
      </c>
    </row>
    <row r="964" spans="1:3" x14ac:dyDescent="0.2">
      <c r="A964" s="240" t="s">
        <v>144</v>
      </c>
      <c r="B964" s="240" t="s">
        <v>839</v>
      </c>
      <c r="C964" s="240">
        <v>36.270000000000003</v>
      </c>
    </row>
    <row r="965" spans="1:3" x14ac:dyDescent="0.2">
      <c r="A965" s="240" t="s">
        <v>144</v>
      </c>
      <c r="B965" s="240" t="s">
        <v>841</v>
      </c>
      <c r="C965" s="240">
        <v>27.8</v>
      </c>
    </row>
    <row r="966" spans="1:3" x14ac:dyDescent="0.2">
      <c r="A966" s="240" t="s">
        <v>144</v>
      </c>
      <c r="B966" s="240" t="s">
        <v>840</v>
      </c>
      <c r="C966" s="240">
        <v>20.07</v>
      </c>
    </row>
    <row r="967" spans="1:3" x14ac:dyDescent="0.2">
      <c r="A967" s="240" t="s">
        <v>144</v>
      </c>
      <c r="B967" s="240" t="s">
        <v>842</v>
      </c>
      <c r="C967" s="240">
        <v>59.15</v>
      </c>
    </row>
    <row r="968" spans="1:3" x14ac:dyDescent="0.2">
      <c r="A968" s="240" t="s">
        <v>144</v>
      </c>
      <c r="B968" s="240" t="s">
        <v>843</v>
      </c>
      <c r="C968" s="240">
        <v>22.97</v>
      </c>
    </row>
    <row r="969" spans="1:3" x14ac:dyDescent="0.2">
      <c r="A969" s="240" t="s">
        <v>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3"/>
  <sheetViews>
    <sheetView workbookViewId="0">
      <selection activeCell="F28" sqref="F28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 x14ac:dyDescent="0.25"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x14ac:dyDescent="0.25">
      <c r="A2" t="s">
        <v>188</v>
      </c>
      <c r="B2" s="30">
        <f>'OECD TTL US'!C49</f>
        <v>455757.4</v>
      </c>
      <c r="C2" s="169">
        <f>'OECD TTL US'!$D$49*'Split ISIC Code Shares'!C$7</f>
        <v>38436.168605996238</v>
      </c>
      <c r="D2" s="170">
        <f>'OECD TTL US'!$D$49*'Split ISIC Code Shares'!D$7</f>
        <v>255234.93139400377</v>
      </c>
      <c r="E2" s="30">
        <f>'OECD TTL US'!E49</f>
        <v>64889.3</v>
      </c>
      <c r="F2" s="30">
        <f>'OECD TTL US'!F49</f>
        <v>87786.1</v>
      </c>
      <c r="G2" s="30">
        <f>'OECD TTL US'!G49</f>
        <v>935808.4</v>
      </c>
      <c r="H2" s="30">
        <f>'OECD TTL US'!H49</f>
        <v>87018.8</v>
      </c>
      <c r="I2" s="30">
        <f>'OECD TTL US'!I49</f>
        <v>98613</v>
      </c>
      <c r="J2" s="30">
        <f>'OECD TTL US'!J49</f>
        <v>269203.3</v>
      </c>
      <c r="K2" s="30">
        <f>'OECD TTL US'!K49</f>
        <v>490118.1</v>
      </c>
      <c r="L2" s="169">
        <f>'OECD TTL US'!$L$49*'Split ISIC Code Shares'!E$7</f>
        <v>581797.76723345066</v>
      </c>
      <c r="M2" s="170">
        <f>'OECD TTL US'!$L$49*'Split ISIC Code Shares'!F$7</f>
        <v>203529.23276654936</v>
      </c>
      <c r="N2" s="30">
        <f>'OECD TTL US'!M49</f>
        <v>230983</v>
      </c>
      <c r="O2" s="169">
        <f>'OECD TTL US'!$N$49*'Split ISIC Code Shares'!G$7</f>
        <v>28280.155528988638</v>
      </c>
      <c r="P2" s="170">
        <f>'OECD TTL US'!$N$49*'Split ISIC Code Shares'!H$7</f>
        <v>91211.244471011363</v>
      </c>
      <c r="Q2" s="169">
        <f>'OECD TTL US'!$O$49*'Split ISIC Code Shares'!I$7</f>
        <v>122092.62999502501</v>
      </c>
      <c r="R2" s="170">
        <f>'OECD TTL US'!$O$49*'Split ISIC Code Shares'!J$7</f>
        <v>103151.070004975</v>
      </c>
      <c r="S2" s="30">
        <f>'OECD TTL US'!P49</f>
        <v>367581.1</v>
      </c>
      <c r="T2" s="30">
        <f>'OECD TTL US'!Q49</f>
        <v>380874.8</v>
      </c>
      <c r="U2" s="30">
        <f>'OECD TTL US'!R49</f>
        <v>125254.1</v>
      </c>
      <c r="V2" s="30">
        <f>'OECD TTL US'!S49</f>
        <v>380878.6</v>
      </c>
      <c r="W2" s="30">
        <f>'OECD TTL US'!T49</f>
        <v>666400</v>
      </c>
      <c r="X2" s="30">
        <f>'OECD TTL US'!U49</f>
        <v>334983</v>
      </c>
      <c r="Y2" s="30">
        <f>'OECD TTL US'!V49</f>
        <v>246719.5</v>
      </c>
      <c r="Z2" s="169">
        <f>'OECD TTL US'!$W$49*'Split ISIC Code Shares'!K$7</f>
        <v>314733.56310941483</v>
      </c>
      <c r="AA2" s="177">
        <f>'OECD TTL US'!$W$49*'Split ISIC Code Shares'!L$7</f>
        <v>73009.066537427891</v>
      </c>
      <c r="AB2" s="170">
        <f>'OECD TTL US'!$W$49*'Split ISIC Code Shares'!M$7</f>
        <v>87877.470353157303</v>
      </c>
      <c r="AC2" s="30">
        <f>'OECD TTL US'!X49</f>
        <v>1351706.6</v>
      </c>
      <c r="AD2" s="30">
        <f>'OECD TTL US'!Y49</f>
        <v>2970593.4</v>
      </c>
      <c r="AE2" s="30">
        <f>'OECD TTL US'!Z49</f>
        <v>1121923.2</v>
      </c>
      <c r="AF2" s="30">
        <f>'OECD TTL US'!AA49</f>
        <v>917753.9</v>
      </c>
      <c r="AG2" s="30">
        <f>'OECD TTL US'!AB49</f>
        <v>657592</v>
      </c>
      <c r="AH2" s="30">
        <f>'OECD TTL US'!AC49</f>
        <v>635977.4</v>
      </c>
      <c r="AI2" s="30">
        <f>'OECD TTL US'!AD49</f>
        <v>578097.80000000005</v>
      </c>
      <c r="AJ2" s="30">
        <f>'OECD TTL US'!AE49</f>
        <v>2294683.9</v>
      </c>
      <c r="AK2" s="30">
        <f>'OECD TTL US'!AF49</f>
        <v>3002385.4</v>
      </c>
      <c r="AL2" s="30">
        <f>'OECD TTL US'!AG49</f>
        <v>3345452.3</v>
      </c>
      <c r="AM2" s="30">
        <f>'OECD TTL US'!AH49</f>
        <v>2508797.2999999998</v>
      </c>
      <c r="AN2" s="30">
        <f>'OECD TTL US'!AI49</f>
        <v>1304057.3999999999</v>
      </c>
      <c r="AO2" s="30">
        <f>'OECD TTL US'!AJ49</f>
        <v>2187438.6</v>
      </c>
      <c r="AP2" s="30">
        <f>'OECD TTL US'!AK49</f>
        <v>800816.1</v>
      </c>
      <c r="AQ2" s="30">
        <f>'OECD TTL US'!AL49</f>
        <v>21351.7</v>
      </c>
    </row>
    <row r="3" spans="1:43" x14ac:dyDescent="0.25">
      <c r="A3" t="s">
        <v>189</v>
      </c>
      <c r="B3">
        <f>-'OECD TTL US'!AU$9+'OECD TTL US'!AR$9</f>
        <v>38981.599999999999</v>
      </c>
      <c r="C3" s="169">
        <f>(-'OECD TTL US'!$AU$10+'OECD TTL US'!$AR$10)*'Split ISIC Code Shares'!C8</f>
        <v>377.50947103691425</v>
      </c>
      <c r="D3" s="170">
        <f>(-'OECD TTL US'!$AU$10+'OECD TTL US'!$AR$10)*'Split ISIC Code Shares'!D8</f>
        <v>160708.59052896308</v>
      </c>
      <c r="E3">
        <f t="array" ref="E3:K3">-TRANSPOSE('OECD TTL US'!$AU$11:$AU$17)+TRANSPOSE('OECD TTL US'!$AR$11:$AR$17)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69">
        <f>(-'OECD TTL US'!$AU$18+'OECD TTL US'!$AR$18)*'Split ISIC Code Shares'!E$8</f>
        <v>79170.161022073953</v>
      </c>
      <c r="M3" s="170">
        <f>(-'OECD TTL US'!$AU$18+'OECD TTL US'!$AR$18)*'Split ISIC Code Shares'!F$8</f>
        <v>86952.938977926053</v>
      </c>
      <c r="N3" s="30">
        <f>-'OECD TTL US'!AU19+'OECD TTL US'!AR19</f>
        <v>49582.8</v>
      </c>
      <c r="O3" s="169">
        <f>(-'OECD TTL US'!$AU$20+'OECD TTL US'!$AR$20)*'Split ISIC Code Shares'!G$8</f>
        <v>8107.0178549909633</v>
      </c>
      <c r="P3" s="170">
        <f>(-'OECD TTL US'!$AU$20+'OECD TTL US'!$AR$20)*'Split ISIC Code Shares'!H$8</f>
        <v>18031.782145009038</v>
      </c>
      <c r="Q3" s="169">
        <f>(-'OECD TTL US'!$AU$21+'OECD TTL US'!$AR$21)*'Split ISIC Code Shares'!I$8</f>
        <v>38705.036342321218</v>
      </c>
      <c r="R3" s="170">
        <f>(-'OECD TTL US'!$AU$21+'OECD TTL US'!$AR$21)*'Split ISIC Code Shares'!J$8</f>
        <v>38886.963657678782</v>
      </c>
      <c r="S3" s="30">
        <f t="array" ref="S3:Y3">-TRANSPOSE('OECD TTL US'!AU22:AU28)+TRANSPOSE('OECD TTL US'!AR22:AR28)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69">
        <f>(-'OECD TTL US'!$AU$29+'OECD TTL US'!$AR$29)*'Split ISIC Code Shares'!K$8</f>
        <v>4673.9828797190521</v>
      </c>
      <c r="AA3" s="177">
        <f>(-'OECD TTL US'!$AU$29+'OECD TTL US'!$AR$29)*'Split ISIC Code Shares'!L$8</f>
        <v>0</v>
      </c>
      <c r="AB3" s="170">
        <f>(-'OECD TTL US'!$AU$29+'OECD TTL US'!$AR$29)*'Split ISIC Code Shares'!M$8</f>
        <v>360.21712028094822</v>
      </c>
      <c r="AC3" s="30">
        <f t="array" ref="AC3:AQ3">-TRANSPOSE('OECD TTL US'!AU30:AU44)+TRANSPOSE('OECD TTL US'!AR30:AR44)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t="s">
        <v>190</v>
      </c>
      <c r="B4">
        <f>'OECD TTL US'!$AT$9+'OECD TTL US'!$AS$9</f>
        <v>51438.7</v>
      </c>
      <c r="C4" s="169">
        <f>('OECD TTL US'!$AT$10+'OECD TTL US'!$AS$10)*'Split ISIC Code Shares'!C$9</f>
        <v>11121.347801936199</v>
      </c>
      <c r="D4" s="170">
        <f>('OECD TTL US'!$AT$10+'OECD TTL US'!$AS$10)*'Split ISIC Code Shares'!D$9</f>
        <v>7888.652198063799</v>
      </c>
      <c r="E4">
        <f t="array" ref="E4:K4">TRANSPOSE('OECD TTL US'!$AT$11:$AT$17)+TRANSPOSE('OECD TTL US'!$AS$11:$AS$17)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69">
        <f>SUM('OECD TTL US'!$AS$18:$AT$18)*'Split ISIC Code Shares'!E$9</f>
        <v>105760.59716785265</v>
      </c>
      <c r="M4" s="170">
        <f>SUM('OECD TTL US'!$AS$18:$AT$18)*'Split ISIC Code Shares'!F$9</f>
        <v>32870.202832147334</v>
      </c>
      <c r="N4" s="30">
        <f>'OECD TTL US'!AT19+'OECD TTL US'!AS19</f>
        <v>27607.200000000001</v>
      </c>
      <c r="O4" s="169">
        <f>SUM('OECD TTL US'!$AS$20:$AT$20)*'Split ISIC Code Shares'!G$9</f>
        <v>4578.2660418168707</v>
      </c>
      <c r="P4" s="170">
        <f>SUM('OECD TTL US'!$AS$20:$AT$20)*'Split ISIC Code Shares'!H$9</f>
        <v>5891.7339581831293</v>
      </c>
      <c r="Q4" s="169">
        <f>SUM('OECD TTL US'!$AS$21:$AT$21)*'Split ISIC Code Shares'!I$9</f>
        <v>20442.635797438881</v>
      </c>
      <c r="R4" s="170">
        <f>SUM('OECD TTL US'!$AS$21:$AT$21)*'Split ISIC Code Shares'!J$9</f>
        <v>23218.26420256112</v>
      </c>
      <c r="S4" s="30">
        <f t="array" ref="S4:Y4">TRANSPOSE('OECD TTL US'!AT22:AT28)+TRANSPOSE('OECD TTL US'!AS22:AS28)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69">
        <f>SUM('OECD TTL US'!$AS$29:$AT$29)*'Split ISIC Code Shares'!K$9</f>
        <v>228.82603853100542</v>
      </c>
      <c r="AA4" s="177">
        <f>SUM('OECD TTL US'!$AS$29:$AT$29)*'Split ISIC Code Shares'!L$9</f>
        <v>42.771222155328118</v>
      </c>
      <c r="AB4" s="170">
        <f>SUM('OECD TTL US'!$AS$29:$AT$29)*'Split ISIC Code Shares'!M$9</f>
        <v>66.70273931366647</v>
      </c>
      <c r="AC4" s="30">
        <f t="array" ref="AC4:AQ4">TRANSPOSE('OECD TTL US'!AT30:AT44)+TRANSPOSE('OECD TTL US'!AS30:AS44)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191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 x14ac:dyDescent="0.25">
      <c r="A6" t="s">
        <v>192</v>
      </c>
      <c r="B6">
        <f>'OECD ICESHR US'!$C$9/100</f>
        <v>9.1400000000000009E-2</v>
      </c>
      <c r="C6" s="175">
        <v>0</v>
      </c>
      <c r="D6" s="172">
        <f>'OECD ICESHR US'!C10/100</f>
        <v>2.9600000000000001E-2</v>
      </c>
      <c r="E6">
        <f t="array" ref="E6:K6">TRANSPOSE('OECD ICESHR US'!$C$11:$C$17)/100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 US'!$C$18/100</f>
        <v>0.10580000000000001</v>
      </c>
      <c r="M6" s="172">
        <f>'OECD ICESHR US'!$C$18/100</f>
        <v>0.10580000000000001</v>
      </c>
      <c r="N6">
        <f>'OECD ICESHR US'!C19/100</f>
        <v>0.14980000000000002</v>
      </c>
      <c r="O6" s="171">
        <f>'OECD ICESHR US'!$C$20/100</f>
        <v>0.1047</v>
      </c>
      <c r="P6" s="172">
        <f>'OECD ICESHR US'!$C$20/100</f>
        <v>0.1047</v>
      </c>
      <c r="Q6" s="171">
        <f>'OECD ICESHR US'!$C$21/100</f>
        <v>0.17710000000000001</v>
      </c>
      <c r="R6" s="172">
        <f>'OECD ICESHR US'!$C$21/100</f>
        <v>0.17710000000000001</v>
      </c>
      <c r="S6">
        <f t="array" ref="S6:Y6">TRANSPOSE('OECD ICESHR US'!C22:C28)/100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 US'!$C$29/100</f>
        <v>7.6799999999999993E-2</v>
      </c>
      <c r="AA6" s="100">
        <f>'OECD ICESHR US'!$C$29/100</f>
        <v>7.6799999999999993E-2</v>
      </c>
      <c r="AB6" s="172">
        <f>'OECD ICESHR US'!$C$29/100</f>
        <v>7.6799999999999993E-2</v>
      </c>
      <c r="AC6">
        <f t="array" ref="AC6:AQ6">TRANSPOSE('OECD ICESHR US'!C30:C44)/100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193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 x14ac:dyDescent="0.25">
      <c r="A8" t="s">
        <v>194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 x14ac:dyDescent="0.3">
      <c r="A9" s="29" t="s">
        <v>195</v>
      </c>
      <c r="B9" s="31">
        <f>B8/B5</f>
        <v>0.92010228335058653</v>
      </c>
      <c r="C9" s="173">
        <f t="shared" ref="C9:AQ9" si="10">C8/C5</f>
        <v>0.98636772466286804</v>
      </c>
      <c r="D9" s="174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73">
        <f t="shared" si="10"/>
        <v>0.87249095243888353</v>
      </c>
      <c r="M9" s="174">
        <f t="shared" ref="M9" si="11">M8/M5</f>
        <v>0.69817660894271993</v>
      </c>
      <c r="N9" s="31">
        <f t="shared" si="10"/>
        <v>0.83335100463079737</v>
      </c>
      <c r="O9" s="173">
        <f t="shared" si="10"/>
        <v>0.77181822036519176</v>
      </c>
      <c r="P9" s="174">
        <f t="shared" ref="P9:R9" si="12">P8/P5</f>
        <v>0.84379629766341013</v>
      </c>
      <c r="Q9" s="173">
        <f t="shared" si="12"/>
        <v>0.77307279772177406</v>
      </c>
      <c r="R9" s="174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73">
        <f t="shared" si="10"/>
        <v>0.98648086252359046</v>
      </c>
      <c r="AA9" s="178">
        <f t="shared" ref="AA9:AB9" si="13">AA8/AA5</f>
        <v>1</v>
      </c>
      <c r="AB9" s="174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 x14ac:dyDescent="0.25">
      <c r="A11" s="29" t="s">
        <v>196</v>
      </c>
      <c r="B11">
        <f t="shared" ref="B11:AQ11" si="14">B4/B2</f>
        <v>0.11286421240774147</v>
      </c>
      <c r="C11">
        <f t="shared" si="14"/>
        <v>0.28934590010621436</v>
      </c>
      <c r="D11">
        <f t="shared" si="14"/>
        <v>3.0907415983301129E-2</v>
      </c>
      <c r="E11">
        <f t="shared" si="14"/>
        <v>9.7801948857515794E-2</v>
      </c>
      <c r="F11">
        <f t="shared" si="14"/>
        <v>3.3992853082663428E-2</v>
      </c>
      <c r="G11">
        <f t="shared" si="14"/>
        <v>7.2185502929873246E-2</v>
      </c>
      <c r="H11">
        <f t="shared" si="14"/>
        <v>0.10997278748959993</v>
      </c>
      <c r="I11">
        <f t="shared" si="14"/>
        <v>6.585541460050906E-2</v>
      </c>
      <c r="J11">
        <f t="shared" si="14"/>
        <v>0.11577086907924233</v>
      </c>
      <c r="K11">
        <f t="shared" si="14"/>
        <v>0.1757117315194032</v>
      </c>
      <c r="L11">
        <f t="shared" si="14"/>
        <v>0.18178240468464266</v>
      </c>
      <c r="M11">
        <f t="shared" si="14"/>
        <v>0.16150113860965554</v>
      </c>
      <c r="N11">
        <f t="shared" si="14"/>
        <v>0.1195204841914773</v>
      </c>
      <c r="O11">
        <f t="shared" si="14"/>
        <v>0.1618897052077351</v>
      </c>
      <c r="P11">
        <f t="shared" si="14"/>
        <v>6.4594381891759325E-2</v>
      </c>
      <c r="Q11">
        <f t="shared" si="14"/>
        <v>0.167435461077969</v>
      </c>
      <c r="R11">
        <f t="shared" si="14"/>
        <v>0.22508990165047535</v>
      </c>
      <c r="S11">
        <f t="shared" si="14"/>
        <v>0.11985763141793744</v>
      </c>
      <c r="T11">
        <f t="shared" si="14"/>
        <v>0.20143968569199119</v>
      </c>
      <c r="U11">
        <f t="shared" si="14"/>
        <v>0.21076675334380268</v>
      </c>
      <c r="V11">
        <f t="shared" si="14"/>
        <v>0.25221422258956006</v>
      </c>
      <c r="W11">
        <f t="shared" si="14"/>
        <v>0.15884198679471789</v>
      </c>
      <c r="X11">
        <f t="shared" si="14"/>
        <v>0.38727696629381198</v>
      </c>
      <c r="Y11">
        <f t="shared" si="14"/>
        <v>9.731861486424867E-2</v>
      </c>
      <c r="Z11">
        <f t="shared" si="14"/>
        <v>7.2704682738731531E-4</v>
      </c>
      <c r="AA11">
        <f t="shared" si="14"/>
        <v>5.8583439268329195E-4</v>
      </c>
      <c r="AB11">
        <f t="shared" si="14"/>
        <v>7.5904255147087247E-4</v>
      </c>
      <c r="AC11">
        <f t="shared" si="14"/>
        <v>8.0638801349346078E-6</v>
      </c>
      <c r="AD11">
        <f t="shared" si="14"/>
        <v>8.6755562036864423E-2</v>
      </c>
      <c r="AE11">
        <f t="shared" si="14"/>
        <v>0.12512077475534866</v>
      </c>
      <c r="AF11">
        <f t="shared" si="14"/>
        <v>6.3037051654043635E-2</v>
      </c>
      <c r="AG11">
        <f t="shared" si="14"/>
        <v>8.0116698499981751E-2</v>
      </c>
      <c r="AH11">
        <f t="shared" si="14"/>
        <v>3.8293184632032518E-2</v>
      </c>
      <c r="AI11">
        <f t="shared" si="14"/>
        <v>5.1800577687719965E-2</v>
      </c>
      <c r="AJ11">
        <f t="shared" si="14"/>
        <v>6.1681393241134433E-2</v>
      </c>
      <c r="AK11">
        <f t="shared" si="14"/>
        <v>4.648936808712166E-3</v>
      </c>
      <c r="AL11">
        <f t="shared" si="14"/>
        <v>7.660010576148403E-2</v>
      </c>
      <c r="AM11">
        <f t="shared" si="14"/>
        <v>0</v>
      </c>
      <c r="AN11">
        <f t="shared" si="14"/>
        <v>2.0409301001627689E-2</v>
      </c>
      <c r="AO11">
        <f t="shared" si="14"/>
        <v>1.4089081174667028E-3</v>
      </c>
      <c r="AP11">
        <f t="shared" si="14"/>
        <v>1.9060805595691697E-2</v>
      </c>
      <c r="AQ11">
        <f t="shared" si="14"/>
        <v>0</v>
      </c>
    </row>
    <row r="13" spans="1:43" x14ac:dyDescent="0.25">
      <c r="A13" t="s">
        <v>197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A4B2-63A7-427F-BCD5-1352761D424A}">
  <dimension ref="A1:AQ13"/>
  <sheetViews>
    <sheetView workbookViewId="0">
      <selection activeCell="B6" sqref="B6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  <col min="40" max="43" width="9.5703125" bestFit="1" customWidth="1"/>
  </cols>
  <sheetData>
    <row r="1" spans="1:43" x14ac:dyDescent="0.25"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x14ac:dyDescent="0.25">
      <c r="A2" t="s">
        <v>188</v>
      </c>
      <c r="B2" s="30">
        <f>'OECD TTL EU'!C35</f>
        <v>553318.69999999995</v>
      </c>
      <c r="C2" s="169">
        <f>'OECD TTL EU'!$D$35*'Split ISIC Code Shares'!C$7</f>
        <v>2043.2201716203219</v>
      </c>
      <c r="D2" s="170">
        <f>'OECD TTL EU'!$D$35*'Split ISIC Code Shares'!D$7</f>
        <v>13567.979828379686</v>
      </c>
      <c r="E2" s="30">
        <f>'OECD TTL EU'!E35</f>
        <v>49060.499999999993</v>
      </c>
      <c r="F2" s="30">
        <f>'OECD TTL EU'!F35</f>
        <v>43733.999999999985</v>
      </c>
      <c r="G2" s="30">
        <f>'OECD TTL EU'!G35</f>
        <v>7344.5000000000009</v>
      </c>
      <c r="H2" s="30">
        <f>'OECD TTL EU'!H35</f>
        <v>1177023.9000000001</v>
      </c>
      <c r="I2" s="30">
        <f>'OECD TTL EU'!I35</f>
        <v>236347.6</v>
      </c>
      <c r="J2" s="30">
        <f>'OECD TTL EU'!J35</f>
        <v>147897</v>
      </c>
      <c r="K2" s="30">
        <f>'OECD TTL EU'!K35</f>
        <v>282203.59999999992</v>
      </c>
      <c r="L2" s="169">
        <f>'OECD TTL EU'!$L$35*'Split ISIC Code Shares'!E$7</f>
        <v>320592.07100128458</v>
      </c>
      <c r="M2" s="170">
        <f>'OECD TTL EU'!$L$35*'Split ISIC Code Shares'!F$7</f>
        <v>112152.12899871542</v>
      </c>
      <c r="N2" s="30">
        <f>'OECD TTL EU'!M35</f>
        <v>604921.50000000012</v>
      </c>
      <c r="O2" s="169">
        <f>'OECD TTL EU'!$N$35*'Split ISIC Code Shares'!G$7</f>
        <v>79582.79546509411</v>
      </c>
      <c r="P2" s="170">
        <f>'OECD TTL EU'!$N$35*'Split ISIC Code Shares'!H$7</f>
        <v>256676.30453490603</v>
      </c>
      <c r="Q2" s="169">
        <f>'OECD TTL EU'!$O$35*'Split ISIC Code Shares'!I$7</f>
        <v>183473.79441198602</v>
      </c>
      <c r="R2" s="170">
        <f>'OECD TTL EU'!$O$35*'Split ISIC Code Shares'!J$7</f>
        <v>155009.50558801403</v>
      </c>
      <c r="S2" s="30">
        <f>'OECD TTL EU'!P35</f>
        <v>235382.40000000002</v>
      </c>
      <c r="T2" s="30">
        <f>'OECD TTL EU'!Q35</f>
        <v>438275.69999999995</v>
      </c>
      <c r="U2" s="30">
        <f>'OECD TTL EU'!R35</f>
        <v>575304.99999999977</v>
      </c>
      <c r="V2" s="30">
        <f>'OECD TTL EU'!S35</f>
        <v>338394.4</v>
      </c>
      <c r="W2" s="30">
        <f>'OECD TTL EU'!T35</f>
        <v>330631.89999999997</v>
      </c>
      <c r="X2" s="30">
        <f>'OECD TTL EU'!U35</f>
        <v>768221.5</v>
      </c>
      <c r="Y2" s="30">
        <f>'OECD TTL EU'!V35</f>
        <v>1038841.6</v>
      </c>
      <c r="Z2" s="169">
        <f>'OECD TTL EU'!$W$35*'Split ISIC Code Shares'!K$7</f>
        <v>166296.17491701545</v>
      </c>
      <c r="AA2" s="177">
        <f>'OECD TTL EU'!$W$35*'Split ISIC Code Shares'!L$7</f>
        <v>38575.8937797662</v>
      </c>
      <c r="AB2" s="170">
        <f>'OECD TTL EU'!$W$35*'Split ISIC Code Shares'!M$7</f>
        <v>46431.931303218349</v>
      </c>
      <c r="AC2" s="30">
        <f>'OECD TTL EU'!X35</f>
        <v>491831.5</v>
      </c>
      <c r="AD2" s="30">
        <f>'OECD TTL EU'!Y35</f>
        <v>741926.3</v>
      </c>
      <c r="AE2" s="30">
        <f>'OECD TTL EU'!Z35</f>
        <v>320788.8</v>
      </c>
      <c r="AF2" s="30">
        <f>'OECD TTL EU'!AA35</f>
        <v>1958007.6</v>
      </c>
      <c r="AG2" s="30">
        <f>'OECD TTL EU'!AB35</f>
        <v>2985728.1000000006</v>
      </c>
      <c r="AH2" s="30">
        <f>'OECD TTL EU'!AC35</f>
        <v>723478.2</v>
      </c>
      <c r="AI2" s="30">
        <f>'OECD TTL EU'!AD35</f>
        <v>158770.49999999997</v>
      </c>
      <c r="AJ2" s="30">
        <f>'OECD TTL EU'!AE35</f>
        <v>147310.89999999997</v>
      </c>
      <c r="AK2" s="30">
        <f>'OECD TTL EU'!AF35</f>
        <v>611047.80000000016</v>
      </c>
      <c r="AL2" s="30">
        <f>'OECD TTL EU'!AG35</f>
        <v>117265.70000000003</v>
      </c>
      <c r="AM2" s="30">
        <f>'OECD TTL EU'!AH35</f>
        <v>794862.7999999997</v>
      </c>
      <c r="AN2" s="30">
        <f>'OECD TTL EU'!AI35</f>
        <v>356674.89999999997</v>
      </c>
      <c r="AO2" s="30">
        <f>'OECD TTL EU'!AJ35</f>
        <v>355029.1</v>
      </c>
      <c r="AP2" s="30">
        <f>'OECD TTL EU'!AK35</f>
        <v>770625.20000000007</v>
      </c>
      <c r="AQ2" s="30">
        <f>'OECD TTL EU'!AL35</f>
        <v>1408503.8</v>
      </c>
    </row>
    <row r="3" spans="1:43" x14ac:dyDescent="0.25">
      <c r="A3" t="s">
        <v>189</v>
      </c>
      <c r="B3">
        <f>-'OECD TTL EU'!AU$9+'OECD TTL EU'!AR$9</f>
        <v>15695.3</v>
      </c>
      <c r="C3" s="169">
        <f>(-'OECD TTL EU'!$AU$10+'OECD TTL EU'!$AR$10)*'Split ISIC Code Shares'!C8</f>
        <v>103.60330250990752</v>
      </c>
      <c r="D3" s="170">
        <f>(-'OECD TTL EU'!$AU$10+'OECD TTL EU'!$AR$10)*'Split ISIC Code Shares'!D8</f>
        <v>44104.696697490086</v>
      </c>
      <c r="E3">
        <f t="array" ref="E3:K3">-TRANSPOSE('OECD TTL EU'!$AU$11:$AU$17)+TRANSPOSE('OECD TTL EU'!$AR$11:$AR$17)</f>
        <v>1755.5</v>
      </c>
      <c r="F3">
        <v>35682.299999999996</v>
      </c>
      <c r="G3">
        <v>296313.3</v>
      </c>
      <c r="H3">
        <v>391410.8</v>
      </c>
      <c r="I3">
        <v>10947.5</v>
      </c>
      <c r="J3">
        <v>9898.6</v>
      </c>
      <c r="K3">
        <v>22381.200000000001</v>
      </c>
      <c r="L3" s="169">
        <f>(-'OECD TTL EU'!$AU$18+'OECD TTL EU'!$AR$18)*'Split ISIC Code Shares'!E$8</f>
        <v>81926.863006422209</v>
      </c>
      <c r="M3" s="170">
        <f>(-'OECD TTL EU'!$AU$18+'OECD TTL EU'!$AR$18)*'Split ISIC Code Shares'!F$8</f>
        <v>89980.636993577791</v>
      </c>
      <c r="N3" s="30">
        <f>-'OECD TTL EU'!AU19+'OECD TTL EU'!AR19</f>
        <v>1603.1000000000001</v>
      </c>
      <c r="O3" s="169">
        <f>(-'OECD TTL EU'!$AU$20+'OECD TTL EU'!$AR$20)*'Split ISIC Code Shares'!G$8</f>
        <v>854.78067885117503</v>
      </c>
      <c r="P3" s="170">
        <f>(-'OECD TTL EU'!$AU$20+'OECD TTL EU'!$AR$20)*'Split ISIC Code Shares'!H$8</f>
        <v>1901.219321148825</v>
      </c>
      <c r="Q3" s="169">
        <f>(-'OECD TTL EU'!$AU$21+'OECD TTL EU'!$AR$21)*'Split ISIC Code Shares'!I$8</f>
        <v>2537.2370457209845</v>
      </c>
      <c r="R3" s="170">
        <f>(-'OECD TTL EU'!$AU$21+'OECD TTL EU'!$AR$21)*'Split ISIC Code Shares'!J$8</f>
        <v>2549.1629542790151</v>
      </c>
      <c r="S3" s="30">
        <f t="array" ref="S3:Y3">-TRANSPOSE('OECD TTL EU'!AU22:AU28)+TRANSPOSE('OECD TTL EU'!AR22:AR28)</f>
        <v>103751.2</v>
      </c>
      <c r="T3" s="30">
        <v>41059.4</v>
      </c>
      <c r="U3" s="30">
        <v>21342.5</v>
      </c>
      <c r="V3" s="30">
        <v>5633.7999999999993</v>
      </c>
      <c r="W3" s="30">
        <v>3836.4</v>
      </c>
      <c r="X3" s="30">
        <v>114643.1</v>
      </c>
      <c r="Y3" s="30">
        <v>68237</v>
      </c>
      <c r="Z3" s="169">
        <f>(-'OECD TTL EU'!$AU$29+'OECD TTL EU'!$AR$29)*'Split ISIC Code Shares'!K$8</f>
        <v>3307.403204565408</v>
      </c>
      <c r="AA3" s="177">
        <f>(-'OECD TTL EU'!$AU$29+'OECD TTL EU'!$AR$29)*'Split ISIC Code Shares'!L$8</f>
        <v>0</v>
      </c>
      <c r="AB3" s="170">
        <f>(-'OECD TTL EU'!$AU$29+'OECD TTL EU'!$AR$29)*'Split ISIC Code Shares'!M$8</f>
        <v>254.89679543459175</v>
      </c>
      <c r="AC3" s="30">
        <f t="array" ref="AC3:AQ3">-TRANSPOSE('OECD TTL EU'!AU30:AU44)+TRANSPOSE('OECD TTL EU'!AR30:AR44)</f>
        <v>4040.6</v>
      </c>
      <c r="AD3" s="30">
        <v>1101.4000000000001</v>
      </c>
      <c r="AE3" s="30">
        <v>1149.6000000000001</v>
      </c>
      <c r="AF3" s="30">
        <v>15255.4</v>
      </c>
      <c r="AG3" s="30">
        <v>0</v>
      </c>
      <c r="AH3" s="30">
        <v>1495263.5999999994</v>
      </c>
      <c r="AI3" s="30">
        <v>0</v>
      </c>
      <c r="AJ3" s="30">
        <v>0</v>
      </c>
      <c r="AK3" s="30">
        <v>0</v>
      </c>
      <c r="AL3" s="30">
        <v>0</v>
      </c>
      <c r="AM3" s="30">
        <v>0</v>
      </c>
      <c r="AN3" s="30">
        <v>0</v>
      </c>
      <c r="AO3" s="30">
        <v>0</v>
      </c>
      <c r="AP3" s="30">
        <v>0</v>
      </c>
      <c r="AQ3" s="30">
        <v>0</v>
      </c>
    </row>
    <row r="4" spans="1:43" x14ac:dyDescent="0.25">
      <c r="A4" t="s">
        <v>190</v>
      </c>
      <c r="B4">
        <f>'OECD TTL EU'!$AT$9+'OECD TTL EU'!$AS$9</f>
        <v>9308.2000000000007</v>
      </c>
      <c r="C4" s="169">
        <f>('OECD TTL EU'!$AT$10+'OECD TTL EU'!$AS$10)*'Split ISIC Code Shares'!C$9</f>
        <v>8918.5487025868915</v>
      </c>
      <c r="D4" s="170">
        <f>('OECD TTL EU'!$AT$10+'OECD TTL EU'!$AS$10)*'Split ISIC Code Shares'!D$9</f>
        <v>6326.1512974131092</v>
      </c>
      <c r="E4">
        <f t="array" ref="E4:K4">TRANSPOSE('OECD TTL EU'!$AT$11:$AT$17)+TRANSPOSE('OECD TTL EU'!$AS$11:$AS$17)</f>
        <v>1411.1</v>
      </c>
      <c r="F4">
        <v>14153.8</v>
      </c>
      <c r="G4">
        <v>119127</v>
      </c>
      <c r="H4">
        <v>188111.1</v>
      </c>
      <c r="I4">
        <v>10388.099999999999</v>
      </c>
      <c r="J4">
        <v>7482.5</v>
      </c>
      <c r="K4">
        <v>9756.4</v>
      </c>
      <c r="L4" s="169">
        <f>SUM('OECD TTL EU'!$AS$18:$AT$18)*'Split ISIC Code Shares'!E$9</f>
        <v>81887.051957030242</v>
      </c>
      <c r="M4" s="170">
        <f>SUM('OECD TTL EU'!$AS$18:$AT$18)*'Split ISIC Code Shares'!F$9</f>
        <v>25450.348042969752</v>
      </c>
      <c r="N4" s="30">
        <f>'OECD TTL EU'!AT19+'OECD TTL EU'!AS19</f>
        <v>1500.2</v>
      </c>
      <c r="O4" s="169">
        <f>SUM('OECD TTL EU'!$AS$20:$AT$20)*'Split ISIC Code Shares'!G$9</f>
        <v>712.18929343907712</v>
      </c>
      <c r="P4" s="170">
        <f>SUM('OECD TTL EU'!$AS$20:$AT$20)*'Split ISIC Code Shares'!H$9</f>
        <v>916.51070656092281</v>
      </c>
      <c r="Q4" s="169">
        <f>SUM('OECD TTL EU'!$AS$21:$AT$21)*'Split ISIC Code Shares'!I$9</f>
        <v>773.02097990585617</v>
      </c>
      <c r="R4" s="170">
        <f>SUM('OECD TTL EU'!$AS$21:$AT$21)*'Split ISIC Code Shares'!J$9</f>
        <v>877.97902009414383</v>
      </c>
      <c r="S4" s="30">
        <f t="array" ref="S4:Y4">TRANSPOSE('OECD TTL EU'!AT22:AT28)+TRANSPOSE('OECD TTL EU'!AS22:AS28)</f>
        <v>34655.399999999994</v>
      </c>
      <c r="T4" s="30">
        <v>21155.800000000003</v>
      </c>
      <c r="U4" s="30">
        <v>8655.1</v>
      </c>
      <c r="V4" s="30">
        <v>5936.5</v>
      </c>
      <c r="W4" s="30">
        <v>2335.5</v>
      </c>
      <c r="X4" s="30">
        <v>78309.7</v>
      </c>
      <c r="Y4" s="30">
        <v>23422.1</v>
      </c>
      <c r="Z4" s="169">
        <f>SUM('OECD TTL EU'!$AS$29:$AT$29)*'Split ISIC Code Shares'!K$9</f>
        <v>2530.3438591210111</v>
      </c>
      <c r="AA4" s="177">
        <f>SUM('OECD TTL EU'!$AS$29:$AT$29)*'Split ISIC Code Shares'!L$9</f>
        <v>472.96146899458154</v>
      </c>
      <c r="AB4" s="170">
        <f>SUM('OECD TTL EU'!$AS$29:$AT$29)*'Split ISIC Code Shares'!M$9</f>
        <v>737.59467188440692</v>
      </c>
      <c r="AC4" s="30">
        <f t="array" ref="AC4:AQ4">TRANSPOSE('OECD TTL EU'!AT30:AT44)+TRANSPOSE('OECD TTL EU'!AS30:AS44)</f>
        <v>3553.3999999999996</v>
      </c>
      <c r="AD4" s="30">
        <v>1587.9</v>
      </c>
      <c r="AE4" s="30">
        <v>8296.6</v>
      </c>
      <c r="AF4" s="30">
        <v>12326.3</v>
      </c>
      <c r="AG4" s="30">
        <v>0</v>
      </c>
      <c r="AH4" s="30">
        <v>729497.5</v>
      </c>
      <c r="AI4" s="30">
        <v>0</v>
      </c>
      <c r="AJ4" s="30">
        <v>0</v>
      </c>
      <c r="AK4" s="30">
        <v>0</v>
      </c>
      <c r="AL4" s="30">
        <v>0</v>
      </c>
      <c r="AM4" s="30">
        <v>0</v>
      </c>
      <c r="AN4" s="30">
        <v>0</v>
      </c>
      <c r="AO4" s="30">
        <v>0</v>
      </c>
      <c r="AP4" s="30">
        <v>0</v>
      </c>
      <c r="AQ4" s="30">
        <v>0</v>
      </c>
    </row>
    <row r="5" spans="1:43" x14ac:dyDescent="0.25">
      <c r="A5" t="s">
        <v>191</v>
      </c>
      <c r="B5" s="30">
        <f t="shared" ref="B5:AQ5" si="0">B2+B3-B4</f>
        <v>559705.80000000005</v>
      </c>
      <c r="C5" s="169">
        <f t="shared" si="0"/>
        <v>-6771.7252284566621</v>
      </c>
      <c r="D5" s="170">
        <f t="shared" si="0"/>
        <v>51346.52522845666</v>
      </c>
      <c r="E5" s="30">
        <f t="shared" si="0"/>
        <v>49404.899999999994</v>
      </c>
      <c r="F5" s="30">
        <f t="shared" si="0"/>
        <v>65262.499999999985</v>
      </c>
      <c r="G5" s="30">
        <f t="shared" si="0"/>
        <v>184530.8</v>
      </c>
      <c r="H5" s="30">
        <f t="shared" si="0"/>
        <v>1380323.6</v>
      </c>
      <c r="I5" s="30">
        <f t="shared" si="0"/>
        <v>236907</v>
      </c>
      <c r="J5" s="30">
        <f t="shared" si="0"/>
        <v>150313.1</v>
      </c>
      <c r="K5" s="30">
        <f t="shared" si="0"/>
        <v>294828.39999999991</v>
      </c>
      <c r="L5" s="169">
        <f t="shared" si="0"/>
        <v>320631.88205067656</v>
      </c>
      <c r="M5" s="170">
        <f t="shared" si="0"/>
        <v>176682.41794932343</v>
      </c>
      <c r="N5" s="30">
        <f t="shared" si="0"/>
        <v>605024.40000000014</v>
      </c>
      <c r="O5" s="169">
        <f t="shared" si="0"/>
        <v>79725.386850506213</v>
      </c>
      <c r="P5" s="170">
        <f t="shared" si="0"/>
        <v>257661.01314949393</v>
      </c>
      <c r="Q5" s="169">
        <f t="shared" si="0"/>
        <v>185238.01047780114</v>
      </c>
      <c r="R5" s="170">
        <f t="shared" si="0"/>
        <v>156680.6895221989</v>
      </c>
      <c r="S5" s="30">
        <f t="shared" si="0"/>
        <v>304478.20000000007</v>
      </c>
      <c r="T5" s="30">
        <f t="shared" si="0"/>
        <v>458179.3</v>
      </c>
      <c r="U5" s="30">
        <f t="shared" si="0"/>
        <v>587992.39999999979</v>
      </c>
      <c r="V5" s="30">
        <f t="shared" si="0"/>
        <v>338091.7</v>
      </c>
      <c r="W5" s="30">
        <f t="shared" si="0"/>
        <v>332132.8</v>
      </c>
      <c r="X5" s="30">
        <f t="shared" si="0"/>
        <v>804554.9</v>
      </c>
      <c r="Y5" s="30">
        <f t="shared" si="0"/>
        <v>1083656.5</v>
      </c>
      <c r="Z5" s="169">
        <f t="shared" si="0"/>
        <v>167073.23426245985</v>
      </c>
      <c r="AA5" s="177">
        <f t="shared" si="0"/>
        <v>38102.932310771619</v>
      </c>
      <c r="AB5" s="170">
        <f t="shared" si="0"/>
        <v>45949.233426768536</v>
      </c>
      <c r="AC5" s="30">
        <f t="shared" si="0"/>
        <v>492318.69999999995</v>
      </c>
      <c r="AD5" s="30">
        <f t="shared" si="0"/>
        <v>741439.8</v>
      </c>
      <c r="AE5" s="30">
        <f t="shared" si="0"/>
        <v>313641.8</v>
      </c>
      <c r="AF5" s="30">
        <f t="shared" si="0"/>
        <v>1960936.7</v>
      </c>
      <c r="AG5" s="30">
        <f t="shared" si="0"/>
        <v>2985728.1000000006</v>
      </c>
      <c r="AH5" s="30">
        <f t="shared" si="0"/>
        <v>1489244.2999999993</v>
      </c>
      <c r="AI5" s="30">
        <f t="shared" si="0"/>
        <v>158770.49999999997</v>
      </c>
      <c r="AJ5" s="30">
        <f t="shared" si="0"/>
        <v>147310.89999999997</v>
      </c>
      <c r="AK5" s="30">
        <f t="shared" si="0"/>
        <v>611047.80000000016</v>
      </c>
      <c r="AL5" s="30">
        <f t="shared" si="0"/>
        <v>117265.70000000003</v>
      </c>
      <c r="AM5" s="30">
        <f t="shared" si="0"/>
        <v>794862.7999999997</v>
      </c>
      <c r="AN5" s="30">
        <f t="shared" si="0"/>
        <v>356674.89999999997</v>
      </c>
      <c r="AO5" s="30">
        <f t="shared" si="0"/>
        <v>355029.1</v>
      </c>
      <c r="AP5" s="30">
        <f t="shared" si="0"/>
        <v>770625.20000000007</v>
      </c>
      <c r="AQ5" s="30">
        <f t="shared" si="0"/>
        <v>1408503.8</v>
      </c>
    </row>
    <row r="6" spans="1:43" x14ac:dyDescent="0.25">
      <c r="A6" t="s">
        <v>192</v>
      </c>
      <c r="B6">
        <f>'OECD ICESHR EU'!$C$9/100</f>
        <v>0</v>
      </c>
      <c r="C6" s="175">
        <v>0</v>
      </c>
      <c r="D6" s="172">
        <f>'OECD ICESHR EU'!C10/100</f>
        <v>0</v>
      </c>
      <c r="E6">
        <f t="array" ref="E6:K6">TRANSPOSE('OECD ICESHR EU'!$C$11:$C$17)/100</f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171">
        <f>'OECD ICESHR EU'!$C$18/100</f>
        <v>0</v>
      </c>
      <c r="M6" s="172">
        <f>'OECD ICESHR EU'!$C$18/100</f>
        <v>0</v>
      </c>
      <c r="N6">
        <f>'OECD ICESHR EU'!C19/100</f>
        <v>0</v>
      </c>
      <c r="O6" s="171">
        <f>'OECD ICESHR EU'!$C$20/100</f>
        <v>0</v>
      </c>
      <c r="P6" s="172">
        <f>'OECD ICESHR EU'!$C$20/100</f>
        <v>0</v>
      </c>
      <c r="Q6" s="171">
        <f>'OECD ICESHR EU'!$C$21/100</f>
        <v>0</v>
      </c>
      <c r="R6" s="172">
        <f>'OECD ICESHR EU'!$C$21/100</f>
        <v>0</v>
      </c>
      <c r="S6">
        <f t="array" ref="S6:Y6">TRANSPOSE('OECD ICESHR EU'!C22:C28)/100</f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171">
        <f>'OECD ICESHR EU'!$C$29/100</f>
        <v>0</v>
      </c>
      <c r="AA6" s="100">
        <f>'OECD ICESHR EU'!$C$29/100</f>
        <v>0</v>
      </c>
      <c r="AB6" s="172">
        <f>'OECD ICESHR EU'!$C$29/100</f>
        <v>0</v>
      </c>
      <c r="AC6">
        <f t="array" ref="AC6:AQ6">TRANSPOSE('OECD ICESHR EU'!C30:C44)/100</f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193</v>
      </c>
      <c r="B7" s="30">
        <f t="shared" ref="B7:AQ7" si="1">B3*(1-B6)</f>
        <v>15695.3</v>
      </c>
      <c r="C7" s="169">
        <f t="shared" si="1"/>
        <v>103.60330250990752</v>
      </c>
      <c r="D7" s="170">
        <f t="shared" si="1"/>
        <v>44104.696697490086</v>
      </c>
      <c r="E7" s="30">
        <f t="shared" si="1"/>
        <v>1755.5</v>
      </c>
      <c r="F7" s="30">
        <f t="shared" si="1"/>
        <v>35682.299999999996</v>
      </c>
      <c r="G7" s="30">
        <f t="shared" si="1"/>
        <v>296313.3</v>
      </c>
      <c r="H7" s="30">
        <f t="shared" si="1"/>
        <v>391410.8</v>
      </c>
      <c r="I7" s="30">
        <f t="shared" si="1"/>
        <v>10947.5</v>
      </c>
      <c r="J7" s="30">
        <f t="shared" si="1"/>
        <v>9898.6</v>
      </c>
      <c r="K7" s="30">
        <f t="shared" si="1"/>
        <v>22381.200000000001</v>
      </c>
      <c r="L7" s="169">
        <f t="shared" si="1"/>
        <v>81926.863006422209</v>
      </c>
      <c r="M7" s="170">
        <f t="shared" si="1"/>
        <v>89980.636993577791</v>
      </c>
      <c r="N7" s="30">
        <f t="shared" si="1"/>
        <v>1603.1000000000001</v>
      </c>
      <c r="O7" s="169">
        <f t="shared" si="1"/>
        <v>854.78067885117503</v>
      </c>
      <c r="P7" s="170">
        <f t="shared" si="1"/>
        <v>1901.219321148825</v>
      </c>
      <c r="Q7" s="169">
        <f t="shared" si="1"/>
        <v>2537.2370457209845</v>
      </c>
      <c r="R7" s="170">
        <f t="shared" si="1"/>
        <v>2549.1629542790151</v>
      </c>
      <c r="S7" s="30">
        <f t="shared" si="1"/>
        <v>103751.2</v>
      </c>
      <c r="T7" s="30">
        <f t="shared" si="1"/>
        <v>41059.4</v>
      </c>
      <c r="U7" s="30">
        <f t="shared" si="1"/>
        <v>21342.5</v>
      </c>
      <c r="V7" s="30">
        <f t="shared" si="1"/>
        <v>5633.7999999999993</v>
      </c>
      <c r="W7" s="30">
        <f t="shared" si="1"/>
        <v>3836.4</v>
      </c>
      <c r="X7" s="30">
        <f t="shared" si="1"/>
        <v>114643.1</v>
      </c>
      <c r="Y7" s="30">
        <f t="shared" si="1"/>
        <v>68237</v>
      </c>
      <c r="Z7" s="169">
        <f t="shared" si="1"/>
        <v>3307.403204565408</v>
      </c>
      <c r="AA7" s="177">
        <f t="shared" si="1"/>
        <v>0</v>
      </c>
      <c r="AB7" s="170">
        <f t="shared" si="1"/>
        <v>254.89679543459175</v>
      </c>
      <c r="AC7" s="30">
        <f t="shared" si="1"/>
        <v>4040.6</v>
      </c>
      <c r="AD7" s="30">
        <f t="shared" si="1"/>
        <v>1101.4000000000001</v>
      </c>
      <c r="AE7" s="30">
        <f t="shared" si="1"/>
        <v>1149.6000000000001</v>
      </c>
      <c r="AF7" s="30">
        <f t="shared" si="1"/>
        <v>15255.4</v>
      </c>
      <c r="AG7" s="30">
        <f t="shared" si="1"/>
        <v>0</v>
      </c>
      <c r="AH7" s="30">
        <f t="shared" si="1"/>
        <v>1495263.5999999994</v>
      </c>
      <c r="AI7" s="30">
        <f t="shared" si="1"/>
        <v>0</v>
      </c>
      <c r="AJ7" s="30">
        <f t="shared" si="1"/>
        <v>0</v>
      </c>
      <c r="AK7" s="30">
        <f t="shared" si="1"/>
        <v>0</v>
      </c>
      <c r="AL7" s="30">
        <f t="shared" si="1"/>
        <v>0</v>
      </c>
      <c r="AM7" s="30">
        <f t="shared" si="1"/>
        <v>0</v>
      </c>
      <c r="AN7" s="30">
        <f t="shared" si="1"/>
        <v>0</v>
      </c>
      <c r="AO7" s="30">
        <f t="shared" si="1"/>
        <v>0</v>
      </c>
      <c r="AP7" s="30">
        <f t="shared" si="1"/>
        <v>0</v>
      </c>
      <c r="AQ7" s="30">
        <f t="shared" si="1"/>
        <v>0</v>
      </c>
    </row>
    <row r="8" spans="1:43" x14ac:dyDescent="0.25">
      <c r="A8" t="s">
        <v>194</v>
      </c>
      <c r="B8" s="30">
        <f>B5-B7</f>
        <v>544010.5</v>
      </c>
      <c r="C8" s="169">
        <f t="shared" ref="C8:AQ8" si="2">C5-C7</f>
        <v>-6875.3285309665698</v>
      </c>
      <c r="D8" s="170">
        <f t="shared" si="2"/>
        <v>7241.8285309665735</v>
      </c>
      <c r="E8" s="30">
        <f t="shared" si="2"/>
        <v>47649.399999999994</v>
      </c>
      <c r="F8" s="30">
        <f t="shared" si="2"/>
        <v>29580.19999999999</v>
      </c>
      <c r="G8" s="30">
        <f t="shared" si="2"/>
        <v>-111782.5</v>
      </c>
      <c r="H8" s="30">
        <f t="shared" si="2"/>
        <v>988912.8</v>
      </c>
      <c r="I8" s="30">
        <f t="shared" si="2"/>
        <v>225959.5</v>
      </c>
      <c r="J8" s="30">
        <f t="shared" si="2"/>
        <v>140414.5</v>
      </c>
      <c r="K8" s="30">
        <f t="shared" si="2"/>
        <v>272447.1999999999</v>
      </c>
      <c r="L8" s="169">
        <f t="shared" si="2"/>
        <v>238705.01904425435</v>
      </c>
      <c r="M8" s="170">
        <f t="shared" si="2"/>
        <v>86701.780955745635</v>
      </c>
      <c r="N8" s="30">
        <f t="shared" si="2"/>
        <v>603421.30000000016</v>
      </c>
      <c r="O8" s="169">
        <f t="shared" si="2"/>
        <v>78870.606171655032</v>
      </c>
      <c r="P8" s="170">
        <f t="shared" si="2"/>
        <v>255759.79382834511</v>
      </c>
      <c r="Q8" s="169">
        <f t="shared" si="2"/>
        <v>182700.77343208017</v>
      </c>
      <c r="R8" s="170">
        <f t="shared" si="2"/>
        <v>154131.52656791988</v>
      </c>
      <c r="S8" s="30">
        <f t="shared" si="2"/>
        <v>200727.00000000006</v>
      </c>
      <c r="T8" s="30">
        <f t="shared" si="2"/>
        <v>417119.89999999997</v>
      </c>
      <c r="U8" s="30">
        <f t="shared" si="2"/>
        <v>566649.89999999979</v>
      </c>
      <c r="V8" s="30">
        <f t="shared" si="2"/>
        <v>332457.90000000002</v>
      </c>
      <c r="W8" s="30">
        <f t="shared" si="2"/>
        <v>328296.39999999997</v>
      </c>
      <c r="X8" s="30">
        <f t="shared" si="2"/>
        <v>689911.8</v>
      </c>
      <c r="Y8" s="30">
        <f t="shared" si="2"/>
        <v>1015419.5</v>
      </c>
      <c r="Z8" s="169">
        <f t="shared" si="2"/>
        <v>163765.83105789445</v>
      </c>
      <c r="AA8" s="177">
        <f t="shared" si="2"/>
        <v>38102.932310771619</v>
      </c>
      <c r="AB8" s="170">
        <f t="shared" si="2"/>
        <v>45694.336631333943</v>
      </c>
      <c r="AC8" s="30">
        <f t="shared" si="2"/>
        <v>488278.1</v>
      </c>
      <c r="AD8" s="30">
        <f t="shared" si="2"/>
        <v>740338.4</v>
      </c>
      <c r="AE8" s="30">
        <f t="shared" si="2"/>
        <v>312492.2</v>
      </c>
      <c r="AF8" s="30">
        <f t="shared" si="2"/>
        <v>1945681.3</v>
      </c>
      <c r="AG8" s="30">
        <f t="shared" si="2"/>
        <v>2985728.1000000006</v>
      </c>
      <c r="AH8" s="30">
        <f t="shared" si="2"/>
        <v>-6019.3000000000466</v>
      </c>
      <c r="AI8" s="30">
        <f t="shared" si="2"/>
        <v>158770.49999999997</v>
      </c>
      <c r="AJ8" s="30">
        <f t="shared" si="2"/>
        <v>147310.89999999997</v>
      </c>
      <c r="AK8" s="30">
        <f t="shared" si="2"/>
        <v>611047.80000000016</v>
      </c>
      <c r="AL8" s="30">
        <f t="shared" si="2"/>
        <v>117265.70000000003</v>
      </c>
      <c r="AM8" s="30">
        <f t="shared" si="2"/>
        <v>794862.7999999997</v>
      </c>
      <c r="AN8" s="30">
        <f t="shared" si="2"/>
        <v>356674.89999999997</v>
      </c>
      <c r="AO8" s="30">
        <f t="shared" si="2"/>
        <v>355029.1</v>
      </c>
      <c r="AP8" s="30">
        <f t="shared" si="2"/>
        <v>770625.20000000007</v>
      </c>
      <c r="AQ8" s="30">
        <f t="shared" si="2"/>
        <v>1408503.8</v>
      </c>
    </row>
    <row r="9" spans="1:43" ht="15.75" thickBot="1" x14ac:dyDescent="0.3">
      <c r="A9" s="29" t="s">
        <v>195</v>
      </c>
      <c r="B9" s="31">
        <f>B8/B5</f>
        <v>0.97195794647831046</v>
      </c>
      <c r="C9" s="173">
        <f t="shared" ref="C9:AQ9" si="3">C8/C5</f>
        <v>1.0152993955033109</v>
      </c>
      <c r="D9" s="174">
        <f t="shared" si="3"/>
        <v>0.1410383370392724</v>
      </c>
      <c r="E9" s="31">
        <f t="shared" si="3"/>
        <v>0.9644670872727199</v>
      </c>
      <c r="F9" s="31">
        <f t="shared" si="3"/>
        <v>0.45324956904807501</v>
      </c>
      <c r="G9" s="31">
        <f t="shared" si="3"/>
        <v>-0.6057660834939208</v>
      </c>
      <c r="H9" s="31">
        <f t="shared" si="3"/>
        <v>0.71643547933252749</v>
      </c>
      <c r="I9" s="31">
        <f t="shared" si="3"/>
        <v>0.9537898837940626</v>
      </c>
      <c r="J9" s="31">
        <f t="shared" si="3"/>
        <v>0.93414679093172848</v>
      </c>
      <c r="K9" s="31">
        <f t="shared" si="3"/>
        <v>0.92408736743136</v>
      </c>
      <c r="L9" s="173">
        <f t="shared" si="3"/>
        <v>0.74448310479157687</v>
      </c>
      <c r="M9" s="174">
        <f t="shared" si="3"/>
        <v>0.49072104605571842</v>
      </c>
      <c r="N9" s="31">
        <f t="shared" si="3"/>
        <v>0.9973503547956083</v>
      </c>
      <c r="O9" s="173">
        <f t="shared" si="3"/>
        <v>0.98927843799047366</v>
      </c>
      <c r="P9" s="174">
        <f t="shared" si="3"/>
        <v>0.99262123788962309</v>
      </c>
      <c r="Q9" s="173">
        <f t="shared" si="3"/>
        <v>0.98630282716178796</v>
      </c>
      <c r="R9" s="174">
        <f t="shared" si="3"/>
        <v>0.98373020337060846</v>
      </c>
      <c r="S9" s="31">
        <f t="shared" si="3"/>
        <v>0.65924916792072474</v>
      </c>
      <c r="T9" s="31">
        <f t="shared" si="3"/>
        <v>0.91038573763589925</v>
      </c>
      <c r="U9" s="31">
        <f t="shared" si="3"/>
        <v>0.96370276214454476</v>
      </c>
      <c r="V9" s="31">
        <f t="shared" si="3"/>
        <v>0.98333647350703968</v>
      </c>
      <c r="W9" s="31">
        <f t="shared" si="3"/>
        <v>0.98844919863379943</v>
      </c>
      <c r="X9" s="31">
        <f t="shared" si="3"/>
        <v>0.85750742429136906</v>
      </c>
      <c r="Y9" s="31">
        <f t="shared" si="3"/>
        <v>0.93703078420145125</v>
      </c>
      <c r="Z9" s="173">
        <f t="shared" si="3"/>
        <v>0.98020387155868594</v>
      </c>
      <c r="AA9" s="178">
        <f t="shared" si="3"/>
        <v>1</v>
      </c>
      <c r="AB9" s="174">
        <f t="shared" si="3"/>
        <v>0.99445264313623782</v>
      </c>
      <c r="AC9" s="31">
        <f t="shared" si="3"/>
        <v>0.99179271475976849</v>
      </c>
      <c r="AD9" s="31">
        <f t="shared" si="3"/>
        <v>0.99851451189968488</v>
      </c>
      <c r="AE9" s="31">
        <f t="shared" si="3"/>
        <v>0.99633467222800032</v>
      </c>
      <c r="AF9" s="31">
        <f t="shared" si="3"/>
        <v>0.99222035061101166</v>
      </c>
      <c r="AG9" s="31">
        <f t="shared" si="3"/>
        <v>1</v>
      </c>
      <c r="AH9" s="31">
        <f t="shared" si="3"/>
        <v>-4.0418486073776141E-3</v>
      </c>
      <c r="AI9" s="31">
        <f t="shared" si="3"/>
        <v>1</v>
      </c>
      <c r="AJ9" s="31">
        <f t="shared" si="3"/>
        <v>1</v>
      </c>
      <c r="AK9" s="31">
        <f t="shared" si="3"/>
        <v>1</v>
      </c>
      <c r="AL9" s="31">
        <f t="shared" si="3"/>
        <v>1</v>
      </c>
      <c r="AM9" s="31">
        <f t="shared" si="3"/>
        <v>1</v>
      </c>
      <c r="AN9" s="31">
        <f t="shared" si="3"/>
        <v>1</v>
      </c>
      <c r="AO9" s="31">
        <f t="shared" si="3"/>
        <v>1</v>
      </c>
      <c r="AP9" s="31">
        <f t="shared" si="3"/>
        <v>1</v>
      </c>
      <c r="AQ9" s="31">
        <f t="shared" si="3"/>
        <v>1</v>
      </c>
    </row>
    <row r="11" spans="1:43" x14ac:dyDescent="0.25">
      <c r="A11" s="29" t="s">
        <v>196</v>
      </c>
      <c r="B11" s="242">
        <f>B4/B2</f>
        <v>1.6822493076774744E-2</v>
      </c>
      <c r="C11" s="242">
        <f t="shared" ref="B11:AQ11" si="4">C4/C2</f>
        <v>4.3649474620810302</v>
      </c>
      <c r="D11" s="242">
        <f t="shared" si="4"/>
        <v>0.46625594800641668</v>
      </c>
      <c r="E11" s="242">
        <f t="shared" si="4"/>
        <v>2.876244636724045E-2</v>
      </c>
      <c r="F11" s="242">
        <f t="shared" si="4"/>
        <v>0.32363378607033438</v>
      </c>
      <c r="G11" s="242">
        <f t="shared" si="4"/>
        <v>16.219892436517121</v>
      </c>
      <c r="H11" s="242">
        <f t="shared" si="4"/>
        <v>0.15981926960021797</v>
      </c>
      <c r="I11" s="242">
        <f t="shared" si="4"/>
        <v>4.3952635863448573E-2</v>
      </c>
      <c r="J11" s="242">
        <f t="shared" si="4"/>
        <v>5.0592642176649966E-2</v>
      </c>
      <c r="K11" s="242">
        <f t="shared" si="4"/>
        <v>3.4572202480762128E-2</v>
      </c>
      <c r="L11" s="242">
        <f t="shared" si="4"/>
        <v>0.25542444546827897</v>
      </c>
      <c r="M11" s="242">
        <f t="shared" si="4"/>
        <v>0.22692701663524603</v>
      </c>
      <c r="N11" s="242">
        <f t="shared" si="4"/>
        <v>2.4799912054704614E-3</v>
      </c>
      <c r="O11" s="242">
        <f t="shared" si="4"/>
        <v>8.9490358974817757E-3</v>
      </c>
      <c r="P11" s="242">
        <f t="shared" si="4"/>
        <v>3.5706868548759409E-3</v>
      </c>
      <c r="Q11" s="242">
        <f t="shared" si="4"/>
        <v>4.2132500850233469E-3</v>
      </c>
      <c r="R11" s="242">
        <f t="shared" si="4"/>
        <v>5.6640334201674457E-3</v>
      </c>
      <c r="S11" s="242">
        <f t="shared" si="4"/>
        <v>0.14723020922549857</v>
      </c>
      <c r="T11" s="242">
        <f t="shared" si="4"/>
        <v>4.8270529258181566E-2</v>
      </c>
      <c r="U11" s="242">
        <f t="shared" si="4"/>
        <v>1.5044367770139323E-2</v>
      </c>
      <c r="V11" s="242">
        <f t="shared" si="4"/>
        <v>1.7543139011756696E-2</v>
      </c>
      <c r="W11" s="242">
        <f t="shared" si="4"/>
        <v>7.0637467225636739E-3</v>
      </c>
      <c r="X11" s="242">
        <f t="shared" si="4"/>
        <v>0.10193635559535889</v>
      </c>
      <c r="Y11" s="242">
        <f t="shared" si="4"/>
        <v>2.2546363179911162E-2</v>
      </c>
      <c r="Z11" s="242">
        <f t="shared" si="4"/>
        <v>1.521588731901798E-2</v>
      </c>
      <c r="AA11" s="242">
        <f t="shared" si="4"/>
        <v>1.2260544673177708E-2</v>
      </c>
      <c r="AB11" s="242">
        <f t="shared" si="4"/>
        <v>1.588550489247648E-2</v>
      </c>
      <c r="AC11" s="242">
        <f t="shared" si="4"/>
        <v>7.2248320817190435E-3</v>
      </c>
      <c r="AD11" s="242">
        <f t="shared" si="4"/>
        <v>2.1402395359215597E-3</v>
      </c>
      <c r="AE11" s="242">
        <f t="shared" si="4"/>
        <v>2.5863122403275925E-2</v>
      </c>
      <c r="AF11" s="242">
        <f t="shared" si="4"/>
        <v>6.2953279650191339E-3</v>
      </c>
      <c r="AG11" s="242">
        <f t="shared" si="4"/>
        <v>0</v>
      </c>
      <c r="AH11" s="242">
        <f t="shared" si="4"/>
        <v>1.0083199466134571</v>
      </c>
      <c r="AI11" s="242">
        <f t="shared" si="4"/>
        <v>0</v>
      </c>
      <c r="AJ11" s="242">
        <f t="shared" si="4"/>
        <v>0</v>
      </c>
      <c r="AK11" s="242">
        <f t="shared" si="4"/>
        <v>0</v>
      </c>
      <c r="AL11" s="242">
        <f t="shared" si="4"/>
        <v>0</v>
      </c>
      <c r="AM11" s="242">
        <f t="shared" si="4"/>
        <v>0</v>
      </c>
      <c r="AN11" s="242">
        <f t="shared" si="4"/>
        <v>0</v>
      </c>
      <c r="AO11" s="242">
        <f t="shared" si="4"/>
        <v>0</v>
      </c>
      <c r="AP11" s="242">
        <f t="shared" si="4"/>
        <v>0</v>
      </c>
      <c r="AQ11" s="242">
        <f t="shared" si="4"/>
        <v>0</v>
      </c>
    </row>
    <row r="13" spans="1:43" x14ac:dyDescent="0.25">
      <c r="A13" t="s">
        <v>197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3"/>
  <sheetViews>
    <sheetView workbookViewId="0">
      <selection activeCell="B3" sqref="B3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198</v>
      </c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45" x14ac:dyDescent="0.25">
      <c r="A2" s="32" t="s">
        <v>854</v>
      </c>
      <c r="B2" s="16">
        <f>'Calculations US'!B9</f>
        <v>0.92010228335058653</v>
      </c>
      <c r="C2" s="16">
        <f>'Calculations US'!C9</f>
        <v>0.98636772466286804</v>
      </c>
      <c r="D2" s="16">
        <f>'Calculations US'!D9</f>
        <v>0.61781704417731087</v>
      </c>
      <c r="E2" s="16">
        <f>'Calculations US'!E9</f>
        <v>0.88574540701724291</v>
      </c>
      <c r="F2" s="16">
        <f>'Calculations US'!F9</f>
        <v>0.98282700871921347</v>
      </c>
      <c r="G2" s="16">
        <f>'Calculations US'!G9</f>
        <v>0.91696235490540867</v>
      </c>
      <c r="H2" s="16">
        <f>'Calculations US'!H9</f>
        <v>0.45152855413034149</v>
      </c>
      <c r="I2" s="16">
        <f>'Calculations US'!I9</f>
        <v>0.86526534302470826</v>
      </c>
      <c r="J2" s="16">
        <f>'Calculations US'!J9</f>
        <v>0.91960680293166186</v>
      </c>
      <c r="K2" s="16">
        <f>'Calculations US'!K9</f>
        <v>0.90959828450910307</v>
      </c>
      <c r="L2" s="16">
        <f>'Calculations US'!L9</f>
        <v>0.87249095243888353</v>
      </c>
      <c r="M2" s="16">
        <f>'Calculations US'!M9</f>
        <v>0.69817660894271993</v>
      </c>
      <c r="N2" s="16">
        <f>'Calculations US'!N9</f>
        <v>0.83335100463079737</v>
      </c>
      <c r="O2" s="16">
        <f>'Calculations US'!O9</f>
        <v>0.77181822036519176</v>
      </c>
      <c r="P2" s="16">
        <f>'Calculations US'!P9</f>
        <v>0.84379629766341013</v>
      </c>
      <c r="Q2" s="16">
        <f>'Calculations US'!Q9</f>
        <v>0.77307279772177406</v>
      </c>
      <c r="R2" s="16">
        <f>'Calculations US'!R9</f>
        <v>0.73068385387962265</v>
      </c>
      <c r="S2" s="16">
        <f>'Calculations US'!S9</f>
        <v>0.8588816822995804</v>
      </c>
      <c r="T2" s="16">
        <f>'Calculations US'!T9</f>
        <v>0.59386827483536453</v>
      </c>
      <c r="U2" s="16">
        <f>'Calculations US'!U9</f>
        <v>0.6098464029097348</v>
      </c>
      <c r="V2" s="16">
        <f>'Calculations US'!V9</f>
        <v>0.74918840004054266</v>
      </c>
      <c r="W2" s="16">
        <f>'Calculations US'!W9</f>
        <v>0.73503511579553971</v>
      </c>
      <c r="X2" s="16">
        <f>'Calculations US'!X9</f>
        <v>0.80640661660224278</v>
      </c>
      <c r="Y2" s="16">
        <f>'Calculations US'!Y9</f>
        <v>0.72725417665331549</v>
      </c>
      <c r="Z2" s="16">
        <f>'Calculations US'!Z9</f>
        <v>0.98648086252359046</v>
      </c>
      <c r="AA2" s="16">
        <f>'Calculations US'!AA9</f>
        <v>1</v>
      </c>
      <c r="AB2" s="16">
        <f>'Calculations US'!AB9</f>
        <v>0.99622832333736355</v>
      </c>
      <c r="AC2" s="16">
        <f>'Calculations US'!AC9</f>
        <v>0.99886278805373363</v>
      </c>
      <c r="AD2" s="16">
        <f>'Calculations US'!AD9</f>
        <v>0.93285555384567476</v>
      </c>
      <c r="AE2" s="16">
        <f>'Calculations US'!AE9</f>
        <v>0.88345160316339921</v>
      </c>
      <c r="AF2" s="16">
        <f>'Calculations US'!AF9</f>
        <v>0.89920538944112682</v>
      </c>
      <c r="AG2" s="16">
        <f>'Calculations US'!AG9</f>
        <v>0.97985455834706592</v>
      </c>
      <c r="AH2" s="16">
        <f>'Calculations US'!AH9</f>
        <v>0.99047340816921914</v>
      </c>
      <c r="AI2" s="16">
        <f>'Calculations US'!AI9</f>
        <v>0.9018822414151898</v>
      </c>
      <c r="AJ2" s="16">
        <f>'Calculations US'!AJ9</f>
        <v>0.97397435967090484</v>
      </c>
      <c r="AK2" s="16">
        <f>'Calculations US'!AK9</f>
        <v>0.99443080167275577</v>
      </c>
      <c r="AL2" s="16">
        <f>'Calculations US'!AL9</f>
        <v>0.95945467661862149</v>
      </c>
      <c r="AM2" s="16">
        <f>'Calculations US'!AM9</f>
        <v>0.99894106980813735</v>
      </c>
      <c r="AN2" s="16">
        <f>'Calculations US'!AN9</f>
        <v>0.98645939424406193</v>
      </c>
      <c r="AO2" s="16">
        <f>'Calculations US'!AO9</f>
        <v>0.99784347432038656</v>
      </c>
      <c r="AP2" s="16">
        <f>'Calculations US'!AP9</f>
        <v>0.98094062319228392</v>
      </c>
      <c r="AQ2" s="16">
        <f>'Calculations US'!AQ9</f>
        <v>1</v>
      </c>
    </row>
    <row r="3" spans="1:43" ht="45" x14ac:dyDescent="0.25">
      <c r="A3" s="32" t="s">
        <v>853</v>
      </c>
      <c r="B3" s="16">
        <f>'Calculations EU'!B9</f>
        <v>0.97195794647831046</v>
      </c>
      <c r="C3" s="16">
        <f>'Calculations EU'!C9</f>
        <v>1.0152993955033109</v>
      </c>
      <c r="D3" s="16">
        <f>'Calculations EU'!D9</f>
        <v>0.1410383370392724</v>
      </c>
      <c r="E3" s="16">
        <f>'Calculations EU'!E9</f>
        <v>0.9644670872727199</v>
      </c>
      <c r="F3" s="16">
        <f>'Calculations EU'!F9</f>
        <v>0.45324956904807501</v>
      </c>
      <c r="G3" s="16">
        <f>'Calculations EU'!G9</f>
        <v>-0.6057660834939208</v>
      </c>
      <c r="H3" s="16">
        <f>'Calculations EU'!H9</f>
        <v>0.71643547933252749</v>
      </c>
      <c r="I3" s="16">
        <f>'Calculations EU'!I9</f>
        <v>0.9537898837940626</v>
      </c>
      <c r="J3" s="16">
        <f>'Calculations EU'!J9</f>
        <v>0.93414679093172848</v>
      </c>
      <c r="K3" s="16">
        <f>'Calculations EU'!K9</f>
        <v>0.92408736743136</v>
      </c>
      <c r="L3" s="16">
        <f>'Calculations EU'!L9</f>
        <v>0.74448310479157687</v>
      </c>
      <c r="M3" s="16">
        <f>'Calculations EU'!M9</f>
        <v>0.49072104605571842</v>
      </c>
      <c r="N3" s="16">
        <f>'Calculations EU'!N9</f>
        <v>0.9973503547956083</v>
      </c>
      <c r="O3" s="16">
        <f>'Calculations EU'!O9</f>
        <v>0.98927843799047366</v>
      </c>
      <c r="P3" s="16">
        <f>'Calculations EU'!P9</f>
        <v>0.99262123788962309</v>
      </c>
      <c r="Q3" s="16">
        <f>'Calculations EU'!Q9</f>
        <v>0.98630282716178796</v>
      </c>
      <c r="R3" s="16">
        <f>'Calculations EU'!R9</f>
        <v>0.98373020337060846</v>
      </c>
      <c r="S3" s="16">
        <f>'Calculations EU'!S9</f>
        <v>0.65924916792072474</v>
      </c>
      <c r="T3" s="16">
        <f>'Calculations EU'!T9</f>
        <v>0.91038573763589925</v>
      </c>
      <c r="U3" s="16">
        <f>'Calculations EU'!U9</f>
        <v>0.96370276214454476</v>
      </c>
      <c r="V3" s="16">
        <f>'Calculations EU'!V9</f>
        <v>0.98333647350703968</v>
      </c>
      <c r="W3" s="16">
        <f>'Calculations EU'!W9</f>
        <v>0.98844919863379943</v>
      </c>
      <c r="X3" s="16">
        <f>'Calculations EU'!X9</f>
        <v>0.85750742429136906</v>
      </c>
      <c r="Y3" s="16">
        <f>'Calculations EU'!Y9</f>
        <v>0.93703078420145125</v>
      </c>
      <c r="Z3" s="16">
        <f>'Calculations EU'!Z9</f>
        <v>0.98020387155868594</v>
      </c>
      <c r="AA3" s="16">
        <f>'Calculations EU'!AA9</f>
        <v>1</v>
      </c>
      <c r="AB3" s="16">
        <f>'Calculations EU'!AB9</f>
        <v>0.99445264313623782</v>
      </c>
      <c r="AC3" s="16">
        <f>'Calculations EU'!AC9</f>
        <v>0.99179271475976849</v>
      </c>
      <c r="AD3" s="16">
        <f>'Calculations EU'!AD9</f>
        <v>0.99851451189968488</v>
      </c>
      <c r="AE3" s="16">
        <f>'Calculations EU'!AE9</f>
        <v>0.99633467222800032</v>
      </c>
      <c r="AF3" s="16">
        <f>'Calculations EU'!AF9</f>
        <v>0.99222035061101166</v>
      </c>
      <c r="AG3" s="16">
        <f>'Calculations EU'!AG9</f>
        <v>1</v>
      </c>
      <c r="AH3" s="16">
        <f>'Calculations EU'!AH9</f>
        <v>-4.0418486073776141E-3</v>
      </c>
      <c r="AI3" s="16">
        <f>'Calculations EU'!AI9</f>
        <v>1</v>
      </c>
      <c r="AJ3" s="16">
        <f>'Calculations EU'!AJ9</f>
        <v>1</v>
      </c>
      <c r="AK3" s="16">
        <f>'Calculations EU'!AK9</f>
        <v>1</v>
      </c>
      <c r="AL3" s="16">
        <f>'Calculations EU'!AL9</f>
        <v>1</v>
      </c>
      <c r="AM3" s="16">
        <f>'Calculations EU'!AM9</f>
        <v>1</v>
      </c>
      <c r="AN3" s="16">
        <f>'Calculations EU'!AN9</f>
        <v>1</v>
      </c>
      <c r="AO3" s="16">
        <f>'Calculations EU'!AO9</f>
        <v>1</v>
      </c>
      <c r="AP3" s="16">
        <f>'Calculations EU'!AP9</f>
        <v>1</v>
      </c>
      <c r="AQ3" s="16">
        <f>'Calculations EU'!AQ9</f>
        <v>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3"/>
  <sheetViews>
    <sheetView workbookViewId="0">
      <selection activeCell="C3" sqref="C3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198</v>
      </c>
      <c r="B1" s="4" t="s">
        <v>146</v>
      </c>
      <c r="C1" s="167" t="s">
        <v>147</v>
      </c>
      <c r="D1" s="168" t="s">
        <v>148</v>
      </c>
      <c r="E1" s="4" t="s">
        <v>149</v>
      </c>
      <c r="F1" s="4" t="s">
        <v>150</v>
      </c>
      <c r="G1" s="4" t="s">
        <v>151</v>
      </c>
      <c r="H1" s="4" t="s">
        <v>152</v>
      </c>
      <c r="I1" s="4" t="s">
        <v>153</v>
      </c>
      <c r="J1" s="4" t="s">
        <v>154</v>
      </c>
      <c r="K1" s="4" t="s">
        <v>155</v>
      </c>
      <c r="L1" s="167" t="s">
        <v>156</v>
      </c>
      <c r="M1" s="168" t="s">
        <v>157</v>
      </c>
      <c r="N1" s="4" t="s">
        <v>158</v>
      </c>
      <c r="O1" s="167" t="s">
        <v>159</v>
      </c>
      <c r="P1" s="168" t="s">
        <v>160</v>
      </c>
      <c r="Q1" s="167" t="s">
        <v>161</v>
      </c>
      <c r="R1" s="168" t="s">
        <v>162</v>
      </c>
      <c r="S1" s="4" t="s">
        <v>163</v>
      </c>
      <c r="T1" s="4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167" t="s">
        <v>170</v>
      </c>
      <c r="AA1" s="176" t="s">
        <v>171</v>
      </c>
      <c r="AB1" s="168" t="s">
        <v>172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0.75" thickBot="1" x14ac:dyDescent="0.3">
      <c r="A2" s="32" t="s">
        <v>855</v>
      </c>
      <c r="B2" s="16">
        <f>'Calculations US'!B11</f>
        <v>0.11286421240774147</v>
      </c>
      <c r="C2" s="179">
        <f>'Calculations US'!C11</f>
        <v>0.28934590010621436</v>
      </c>
      <c r="D2" s="181">
        <f>'Calculations US'!D11</f>
        <v>3.0907415983301129E-2</v>
      </c>
      <c r="E2" s="16">
        <f>'Calculations US'!E11</f>
        <v>9.7801948857515794E-2</v>
      </c>
      <c r="F2" s="16">
        <f>'Calculations US'!F11</f>
        <v>3.3992853082663428E-2</v>
      </c>
      <c r="G2" s="16">
        <f>'Calculations US'!G11</f>
        <v>7.2185502929873246E-2</v>
      </c>
      <c r="H2" s="16">
        <f>'Calculations US'!H11</f>
        <v>0.10997278748959993</v>
      </c>
      <c r="I2" s="16">
        <f>'Calculations US'!I11</f>
        <v>6.585541460050906E-2</v>
      </c>
      <c r="J2" s="16">
        <f>'Calculations US'!J11</f>
        <v>0.11577086907924233</v>
      </c>
      <c r="K2" s="16">
        <f>'Calculations US'!K11</f>
        <v>0.1757117315194032</v>
      </c>
      <c r="L2" s="179">
        <f>'Calculations US'!L11</f>
        <v>0.18178240468464266</v>
      </c>
      <c r="M2" s="181">
        <f>'Calculations US'!M11</f>
        <v>0.16150113860965554</v>
      </c>
      <c r="N2" s="16">
        <f>'Calculations US'!N11</f>
        <v>0.1195204841914773</v>
      </c>
      <c r="O2" s="179">
        <f>'Calculations US'!O11</f>
        <v>0.1618897052077351</v>
      </c>
      <c r="P2" s="181">
        <f>'Calculations US'!P11</f>
        <v>6.4594381891759325E-2</v>
      </c>
      <c r="Q2" s="179">
        <f>'Calculations US'!Q11</f>
        <v>0.167435461077969</v>
      </c>
      <c r="R2" s="181">
        <f>'Calculations US'!R11</f>
        <v>0.22508990165047535</v>
      </c>
      <c r="S2" s="16">
        <f>'Calculations US'!S11</f>
        <v>0.11985763141793744</v>
      </c>
      <c r="T2" s="16">
        <f>'Calculations US'!T11</f>
        <v>0.20143968569199119</v>
      </c>
      <c r="U2" s="16">
        <f>'Calculations US'!U11</f>
        <v>0.21076675334380268</v>
      </c>
      <c r="V2" s="16">
        <f>'Calculations US'!V11</f>
        <v>0.25221422258956006</v>
      </c>
      <c r="W2" s="16">
        <f>'Calculations US'!W11</f>
        <v>0.15884198679471789</v>
      </c>
      <c r="X2" s="16">
        <f>'Calculations US'!X11</f>
        <v>0.38727696629381198</v>
      </c>
      <c r="Y2" s="16">
        <f>'Calculations US'!Y11</f>
        <v>9.731861486424867E-2</v>
      </c>
      <c r="Z2" s="179">
        <f>'Calculations US'!Z11</f>
        <v>7.2704682738731531E-4</v>
      </c>
      <c r="AA2" s="180">
        <f>'Calculations US'!AA11</f>
        <v>5.8583439268329195E-4</v>
      </c>
      <c r="AB2" s="181">
        <f>'Calculations US'!AB11</f>
        <v>7.5904255147087247E-4</v>
      </c>
      <c r="AC2" s="16">
        <f>'Calculations US'!AC11</f>
        <v>8.0638801349346078E-6</v>
      </c>
      <c r="AD2" s="16">
        <f>'Calculations US'!AD11</f>
        <v>8.6755562036864423E-2</v>
      </c>
      <c r="AE2" s="16">
        <f>'Calculations US'!AE11</f>
        <v>0.12512077475534866</v>
      </c>
      <c r="AF2" s="16">
        <f>'Calculations US'!AF11</f>
        <v>6.3037051654043635E-2</v>
      </c>
      <c r="AG2" s="16">
        <f>'Calculations US'!AG11</f>
        <v>8.0116698499981751E-2</v>
      </c>
      <c r="AH2" s="16">
        <f>'Calculations US'!AH11</f>
        <v>3.8293184632032518E-2</v>
      </c>
      <c r="AI2" s="16">
        <f>'Calculations US'!AI11</f>
        <v>5.1800577687719965E-2</v>
      </c>
      <c r="AJ2" s="16">
        <f>'Calculations US'!AJ11</f>
        <v>6.1681393241134433E-2</v>
      </c>
      <c r="AK2" s="16">
        <f>'Calculations US'!AK11</f>
        <v>4.648936808712166E-3</v>
      </c>
      <c r="AL2" s="16">
        <f>'Calculations US'!AL11</f>
        <v>7.660010576148403E-2</v>
      </c>
      <c r="AM2" s="16">
        <f>'Calculations US'!AM11</f>
        <v>0</v>
      </c>
      <c r="AN2" s="16">
        <f>'Calculations US'!AN11</f>
        <v>2.0409301001627689E-2</v>
      </c>
      <c r="AO2" s="16">
        <f>'Calculations US'!AO11</f>
        <v>1.4089081174667028E-3</v>
      </c>
      <c r="AP2" s="16">
        <f>'Calculations US'!AP11</f>
        <v>1.9060805595691697E-2</v>
      </c>
      <c r="AQ2" s="16">
        <f>'Calculations US'!AQ11</f>
        <v>0</v>
      </c>
    </row>
    <row r="3" spans="1:43" ht="30.75" thickBot="1" x14ac:dyDescent="0.3">
      <c r="A3" s="32" t="s">
        <v>856</v>
      </c>
      <c r="B3" s="16">
        <f>'Calculations EU'!B11</f>
        <v>1.6822493076774744E-2</v>
      </c>
      <c r="C3" s="179">
        <f>'Calculations EU'!C11</f>
        <v>4.3649474620810302</v>
      </c>
      <c r="D3" s="181">
        <f>'Calculations EU'!D11</f>
        <v>0.46625594800641668</v>
      </c>
      <c r="E3" s="16">
        <f>'Calculations EU'!E11</f>
        <v>2.876244636724045E-2</v>
      </c>
      <c r="F3" s="16">
        <f>'Calculations EU'!F11</f>
        <v>0.32363378607033438</v>
      </c>
      <c r="G3" s="16">
        <f>'Calculations EU'!G11</f>
        <v>16.219892436517121</v>
      </c>
      <c r="H3" s="16">
        <f>'Calculations EU'!H11</f>
        <v>0.15981926960021797</v>
      </c>
      <c r="I3" s="16">
        <f>'Calculations EU'!I11</f>
        <v>4.3952635863448573E-2</v>
      </c>
      <c r="J3" s="16">
        <f>'Calculations EU'!J11</f>
        <v>5.0592642176649966E-2</v>
      </c>
      <c r="K3" s="16">
        <f>'Calculations EU'!K11</f>
        <v>3.4572202480762128E-2</v>
      </c>
      <c r="L3" s="179">
        <f>'Calculations EU'!L11</f>
        <v>0.25542444546827897</v>
      </c>
      <c r="M3" s="181">
        <f>'Calculations EU'!M11</f>
        <v>0.22692701663524603</v>
      </c>
      <c r="N3" s="16">
        <f>'Calculations EU'!N11</f>
        <v>2.4799912054704614E-3</v>
      </c>
      <c r="O3" s="179">
        <f>'Calculations EU'!O11</f>
        <v>8.9490358974817757E-3</v>
      </c>
      <c r="P3" s="181">
        <f>'Calculations EU'!P11</f>
        <v>3.5706868548759409E-3</v>
      </c>
      <c r="Q3" s="179">
        <f>'Calculations EU'!Q11</f>
        <v>4.2132500850233469E-3</v>
      </c>
      <c r="R3" s="181">
        <f>'Calculations EU'!R11</f>
        <v>5.6640334201674457E-3</v>
      </c>
      <c r="S3" s="16">
        <f>'Calculations EU'!S11</f>
        <v>0.14723020922549857</v>
      </c>
      <c r="T3" s="16">
        <f>'Calculations EU'!T11</f>
        <v>4.8270529258181566E-2</v>
      </c>
      <c r="U3" s="16">
        <f>'Calculations EU'!U11</f>
        <v>1.5044367770139323E-2</v>
      </c>
      <c r="V3" s="16">
        <f>'Calculations EU'!V11</f>
        <v>1.7543139011756696E-2</v>
      </c>
      <c r="W3" s="16">
        <f>'Calculations EU'!W11</f>
        <v>7.0637467225636739E-3</v>
      </c>
      <c r="X3" s="16">
        <f>'Calculations EU'!X11</f>
        <v>0.10193635559535889</v>
      </c>
      <c r="Y3" s="16">
        <f>'Calculations EU'!Y11</f>
        <v>2.2546363179911162E-2</v>
      </c>
      <c r="Z3" s="179">
        <f>'Calculations EU'!Z11</f>
        <v>1.521588731901798E-2</v>
      </c>
      <c r="AA3" s="180">
        <f>'Calculations EU'!AA11</f>
        <v>1.2260544673177708E-2</v>
      </c>
      <c r="AB3" s="181">
        <f>'Calculations EU'!AB11</f>
        <v>1.588550489247648E-2</v>
      </c>
      <c r="AC3" s="16">
        <f>'Calculations EU'!AC11</f>
        <v>7.2248320817190435E-3</v>
      </c>
      <c r="AD3" s="16">
        <f>'Calculations EU'!AD11</f>
        <v>2.1402395359215597E-3</v>
      </c>
      <c r="AE3" s="16">
        <f>'Calculations EU'!AE11</f>
        <v>2.5863122403275925E-2</v>
      </c>
      <c r="AF3" s="16">
        <f>'Calculations EU'!AF11</f>
        <v>6.2953279650191339E-3</v>
      </c>
      <c r="AG3" s="16">
        <f>'Calculations EU'!AG11</f>
        <v>0</v>
      </c>
      <c r="AH3" s="16">
        <f>'Calculations EU'!AH11</f>
        <v>1.0083199466134571</v>
      </c>
      <c r="AI3" s="16">
        <f>'Calculations EU'!AI11</f>
        <v>0</v>
      </c>
      <c r="AJ3" s="16">
        <f>'Calculations EU'!AJ11</f>
        <v>0</v>
      </c>
      <c r="AK3" s="16">
        <f>'Calculations EU'!AK11</f>
        <v>0</v>
      </c>
      <c r="AL3" s="16">
        <f>'Calculations EU'!AL11</f>
        <v>0</v>
      </c>
      <c r="AM3" s="16">
        <f>'Calculations EU'!AM11</f>
        <v>0</v>
      </c>
      <c r="AN3" s="16">
        <f>'Calculations EU'!AN11</f>
        <v>0</v>
      </c>
      <c r="AO3" s="16">
        <f>'Calculations EU'!AO11</f>
        <v>0</v>
      </c>
      <c r="AP3" s="16">
        <f>'Calculations EU'!AP11</f>
        <v>0</v>
      </c>
      <c r="AQ3" s="16">
        <f>'Calculations EU'!AQ11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199</v>
      </c>
      <c r="B1" s="38"/>
    </row>
    <row r="2" spans="1:431" s="39" customFormat="1" ht="12.75" customHeight="1" x14ac:dyDescent="0.2">
      <c r="A2" s="40" t="s">
        <v>200</v>
      </c>
      <c r="B2" s="40"/>
    </row>
    <row r="3" spans="1:431" s="39" customFormat="1" ht="12.75" customHeight="1" x14ac:dyDescent="0.2">
      <c r="A3" s="40" t="s">
        <v>201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202</v>
      </c>
      <c r="B5" s="43"/>
      <c r="C5" s="44"/>
      <c r="D5" s="45" t="s">
        <v>203</v>
      </c>
      <c r="E5" s="46" t="s">
        <v>204</v>
      </c>
      <c r="F5" s="46" t="s">
        <v>205</v>
      </c>
      <c r="G5" s="46" t="s">
        <v>206</v>
      </c>
      <c r="H5" s="46" t="s">
        <v>207</v>
      </c>
      <c r="I5" s="46" t="s">
        <v>208</v>
      </c>
      <c r="J5" s="46" t="s">
        <v>209</v>
      </c>
      <c r="K5" s="46" t="s">
        <v>210</v>
      </c>
      <c r="L5" s="46" t="s">
        <v>211</v>
      </c>
      <c r="M5" s="46" t="s">
        <v>212</v>
      </c>
      <c r="N5" s="46" t="s">
        <v>213</v>
      </c>
      <c r="O5" s="46" t="s">
        <v>214</v>
      </c>
      <c r="P5" s="46" t="s">
        <v>215</v>
      </c>
      <c r="Q5" s="46" t="s">
        <v>216</v>
      </c>
      <c r="R5" s="46" t="s">
        <v>217</v>
      </c>
      <c r="S5" s="46" t="s">
        <v>218</v>
      </c>
      <c r="T5" s="46" t="s">
        <v>219</v>
      </c>
      <c r="U5" s="46" t="s">
        <v>220</v>
      </c>
      <c r="V5" s="46" t="s">
        <v>221</v>
      </c>
      <c r="W5" s="46" t="s">
        <v>222</v>
      </c>
      <c r="X5" s="46" t="s">
        <v>223</v>
      </c>
      <c r="Y5" s="46" t="s">
        <v>224</v>
      </c>
      <c r="Z5" s="46" t="s">
        <v>225</v>
      </c>
      <c r="AA5" s="46" t="s">
        <v>226</v>
      </c>
      <c r="AB5" s="46" t="s">
        <v>227</v>
      </c>
      <c r="AC5" s="46" t="s">
        <v>228</v>
      </c>
      <c r="AD5" s="46" t="s">
        <v>229</v>
      </c>
      <c r="AE5" s="46" t="s">
        <v>230</v>
      </c>
      <c r="AF5" s="46" t="s">
        <v>231</v>
      </c>
      <c r="AG5" s="46" t="s">
        <v>232</v>
      </c>
      <c r="AH5" s="46" t="s">
        <v>233</v>
      </c>
      <c r="AI5" s="46" t="s">
        <v>234</v>
      </c>
      <c r="AJ5" s="46" t="s">
        <v>235</v>
      </c>
      <c r="AK5" s="46" t="s">
        <v>236</v>
      </c>
      <c r="AL5" s="46" t="s">
        <v>237</v>
      </c>
      <c r="AM5" s="46" t="s">
        <v>238</v>
      </c>
      <c r="AN5" s="46" t="s">
        <v>239</v>
      </c>
      <c r="AO5" s="46" t="s">
        <v>240</v>
      </c>
      <c r="AP5" s="46" t="s">
        <v>241</v>
      </c>
      <c r="AQ5" s="46" t="s">
        <v>242</v>
      </c>
      <c r="AR5" s="46" t="s">
        <v>243</v>
      </c>
      <c r="AS5" s="46" t="s">
        <v>244</v>
      </c>
      <c r="AT5" s="46" t="s">
        <v>245</v>
      </c>
      <c r="AU5" s="46" t="s">
        <v>246</v>
      </c>
      <c r="AV5" s="46" t="s">
        <v>247</v>
      </c>
      <c r="AW5" s="46" t="s">
        <v>248</v>
      </c>
      <c r="AX5" s="46" t="s">
        <v>249</v>
      </c>
      <c r="AY5" s="46" t="s">
        <v>250</v>
      </c>
      <c r="AZ5" s="46" t="s">
        <v>251</v>
      </c>
      <c r="BA5" s="46" t="s">
        <v>252</v>
      </c>
      <c r="BB5" s="46" t="s">
        <v>253</v>
      </c>
      <c r="BC5" s="46" t="s">
        <v>254</v>
      </c>
      <c r="BD5" s="46" t="s">
        <v>255</v>
      </c>
      <c r="BE5" s="46" t="s">
        <v>256</v>
      </c>
      <c r="BF5" s="46" t="s">
        <v>257</v>
      </c>
      <c r="BG5" s="46" t="s">
        <v>258</v>
      </c>
      <c r="BH5" s="46" t="s">
        <v>259</v>
      </c>
      <c r="BI5" s="46" t="s">
        <v>260</v>
      </c>
      <c r="BJ5" s="46" t="s">
        <v>261</v>
      </c>
      <c r="BK5" s="46" t="s">
        <v>262</v>
      </c>
      <c r="BL5" s="46" t="s">
        <v>263</v>
      </c>
      <c r="BM5" s="46" t="s">
        <v>264</v>
      </c>
      <c r="BN5" s="46" t="s">
        <v>265</v>
      </c>
      <c r="BO5" s="46" t="s">
        <v>266</v>
      </c>
      <c r="BP5" s="46" t="s">
        <v>267</v>
      </c>
      <c r="BQ5" s="46" t="s">
        <v>268</v>
      </c>
      <c r="BR5" s="46" t="s">
        <v>269</v>
      </c>
      <c r="BS5" s="46" t="s">
        <v>270</v>
      </c>
      <c r="BT5" s="46" t="s">
        <v>271</v>
      </c>
      <c r="BU5" s="46" t="s">
        <v>272</v>
      </c>
      <c r="BV5" s="46" t="s">
        <v>273</v>
      </c>
      <c r="BW5" s="46" t="s">
        <v>274</v>
      </c>
      <c r="BX5" s="46" t="s">
        <v>275</v>
      </c>
      <c r="BY5" s="46" t="s">
        <v>276</v>
      </c>
      <c r="BZ5" s="46" t="s">
        <v>277</v>
      </c>
      <c r="CA5" s="46" t="s">
        <v>278</v>
      </c>
      <c r="CB5" s="46" t="s">
        <v>279</v>
      </c>
      <c r="CC5" s="46" t="s">
        <v>280</v>
      </c>
      <c r="CD5" s="46" t="s">
        <v>281</v>
      </c>
      <c r="CE5" s="46" t="s">
        <v>282</v>
      </c>
      <c r="CF5" s="46" t="s">
        <v>283</v>
      </c>
      <c r="CG5" s="46" t="s">
        <v>284</v>
      </c>
      <c r="CH5" s="46" t="s">
        <v>285</v>
      </c>
      <c r="CI5" s="46" t="s">
        <v>286</v>
      </c>
      <c r="CJ5" s="46" t="s">
        <v>287</v>
      </c>
      <c r="CK5" s="46" t="s">
        <v>288</v>
      </c>
      <c r="CL5" s="46" t="s">
        <v>289</v>
      </c>
      <c r="CM5" s="46" t="s">
        <v>290</v>
      </c>
      <c r="CN5" s="46" t="s">
        <v>291</v>
      </c>
      <c r="CO5" s="46" t="s">
        <v>292</v>
      </c>
      <c r="CP5" s="46" t="s">
        <v>293</v>
      </c>
      <c r="CQ5" s="46" t="s">
        <v>294</v>
      </c>
      <c r="CR5" s="46" t="s">
        <v>295</v>
      </c>
      <c r="CS5" s="46" t="s">
        <v>296</v>
      </c>
      <c r="CT5" s="46" t="s">
        <v>297</v>
      </c>
      <c r="CU5" s="46" t="s">
        <v>298</v>
      </c>
      <c r="CV5" s="46" t="s">
        <v>299</v>
      </c>
      <c r="CW5" s="46" t="s">
        <v>300</v>
      </c>
      <c r="CX5" s="46" t="s">
        <v>301</v>
      </c>
      <c r="CY5" s="46" t="s">
        <v>302</v>
      </c>
      <c r="CZ5" s="46" t="s">
        <v>303</v>
      </c>
      <c r="DA5" s="46" t="s">
        <v>304</v>
      </c>
      <c r="DB5" s="46" t="s">
        <v>305</v>
      </c>
      <c r="DC5" s="46" t="s">
        <v>306</v>
      </c>
      <c r="DD5" s="46" t="s">
        <v>307</v>
      </c>
      <c r="DE5" s="46" t="s">
        <v>308</v>
      </c>
      <c r="DF5" s="46" t="s">
        <v>309</v>
      </c>
      <c r="DG5" s="46" t="s">
        <v>310</v>
      </c>
      <c r="DH5" s="46" t="s">
        <v>311</v>
      </c>
      <c r="DI5" s="46" t="s">
        <v>312</v>
      </c>
      <c r="DJ5" s="46" t="s">
        <v>313</v>
      </c>
      <c r="DK5" s="46" t="s">
        <v>314</v>
      </c>
      <c r="DL5" s="46" t="s">
        <v>315</v>
      </c>
      <c r="DM5" s="46" t="s">
        <v>316</v>
      </c>
      <c r="DN5" s="46" t="s">
        <v>317</v>
      </c>
      <c r="DO5" s="46" t="s">
        <v>318</v>
      </c>
      <c r="DP5" s="46" t="s">
        <v>319</v>
      </c>
      <c r="DQ5" s="46" t="s">
        <v>320</v>
      </c>
      <c r="DR5" s="46" t="s">
        <v>321</v>
      </c>
      <c r="DS5" s="46" t="s">
        <v>322</v>
      </c>
      <c r="DT5" s="46" t="s">
        <v>323</v>
      </c>
      <c r="DU5" s="46" t="s">
        <v>324</v>
      </c>
      <c r="DV5" s="46" t="s">
        <v>325</v>
      </c>
      <c r="DW5" s="46" t="s">
        <v>326</v>
      </c>
      <c r="DX5" s="46" t="s">
        <v>327</v>
      </c>
      <c r="DY5" s="46" t="s">
        <v>328</v>
      </c>
      <c r="DZ5" s="46" t="s">
        <v>329</v>
      </c>
      <c r="EA5" s="46" t="s">
        <v>330</v>
      </c>
      <c r="EB5" s="46" t="s">
        <v>331</v>
      </c>
      <c r="EC5" s="46" t="s">
        <v>332</v>
      </c>
      <c r="ED5" s="46" t="s">
        <v>333</v>
      </c>
      <c r="EE5" s="46" t="s">
        <v>334</v>
      </c>
      <c r="EF5" s="46" t="s">
        <v>335</v>
      </c>
      <c r="EG5" s="46" t="s">
        <v>336</v>
      </c>
      <c r="EH5" s="46" t="s">
        <v>337</v>
      </c>
      <c r="EI5" s="46" t="s">
        <v>338</v>
      </c>
      <c r="EJ5" s="46" t="s">
        <v>339</v>
      </c>
      <c r="EK5" s="46" t="s">
        <v>340</v>
      </c>
      <c r="EL5" s="46" t="s">
        <v>341</v>
      </c>
      <c r="EM5" s="46" t="s">
        <v>342</v>
      </c>
      <c r="EN5" s="46" t="s">
        <v>343</v>
      </c>
      <c r="EO5" s="46" t="s">
        <v>344</v>
      </c>
      <c r="EP5" s="46" t="s">
        <v>345</v>
      </c>
      <c r="EQ5" s="46" t="s">
        <v>346</v>
      </c>
      <c r="ER5" s="46" t="s">
        <v>347</v>
      </c>
      <c r="ES5" s="46" t="s">
        <v>348</v>
      </c>
      <c r="ET5" s="46" t="s">
        <v>349</v>
      </c>
      <c r="EU5" s="46" t="s">
        <v>350</v>
      </c>
      <c r="EV5" s="46" t="s">
        <v>351</v>
      </c>
      <c r="EW5" s="46" t="s">
        <v>352</v>
      </c>
      <c r="EX5" s="46" t="s">
        <v>353</v>
      </c>
      <c r="EY5" s="46" t="s">
        <v>354</v>
      </c>
      <c r="EZ5" s="46" t="s">
        <v>355</v>
      </c>
      <c r="FA5" s="46" t="s">
        <v>356</v>
      </c>
      <c r="FB5" s="46" t="s">
        <v>357</v>
      </c>
      <c r="FC5" s="46" t="s">
        <v>358</v>
      </c>
      <c r="FD5" s="46" t="s">
        <v>359</v>
      </c>
      <c r="FE5" s="46" t="s">
        <v>360</v>
      </c>
      <c r="FF5" s="46" t="s">
        <v>361</v>
      </c>
      <c r="FG5" s="46" t="s">
        <v>362</v>
      </c>
      <c r="FH5" s="46" t="s">
        <v>363</v>
      </c>
      <c r="FI5" s="46" t="s">
        <v>364</v>
      </c>
      <c r="FJ5" s="46" t="s">
        <v>365</v>
      </c>
      <c r="FK5" s="46" t="s">
        <v>366</v>
      </c>
      <c r="FL5" s="46" t="s">
        <v>367</v>
      </c>
      <c r="FM5" s="46" t="s">
        <v>368</v>
      </c>
      <c r="FN5" s="46" t="s">
        <v>369</v>
      </c>
      <c r="FO5" s="46" t="s">
        <v>370</v>
      </c>
      <c r="FP5" s="46" t="s">
        <v>371</v>
      </c>
      <c r="FQ5" s="46" t="s">
        <v>372</v>
      </c>
      <c r="FR5" s="46" t="s">
        <v>373</v>
      </c>
      <c r="FS5" s="46" t="s">
        <v>374</v>
      </c>
      <c r="FT5" s="46" t="s">
        <v>375</v>
      </c>
      <c r="FU5" s="46" t="s">
        <v>376</v>
      </c>
      <c r="FV5" s="46" t="s">
        <v>377</v>
      </c>
      <c r="FW5" s="46" t="s">
        <v>378</v>
      </c>
      <c r="FX5" s="46" t="s">
        <v>379</v>
      </c>
      <c r="FY5" s="46" t="s">
        <v>380</v>
      </c>
      <c r="FZ5" s="46" t="s">
        <v>381</v>
      </c>
      <c r="GA5" s="46" t="s">
        <v>382</v>
      </c>
      <c r="GB5" s="46" t="s">
        <v>383</v>
      </c>
      <c r="GC5" s="46" t="s">
        <v>384</v>
      </c>
      <c r="GD5" s="46" t="s">
        <v>385</v>
      </c>
      <c r="GE5" s="46" t="s">
        <v>386</v>
      </c>
      <c r="GF5" s="46" t="s">
        <v>387</v>
      </c>
      <c r="GG5" s="46" t="s">
        <v>388</v>
      </c>
      <c r="GH5" s="46" t="s">
        <v>389</v>
      </c>
      <c r="GI5" s="46" t="s">
        <v>390</v>
      </c>
      <c r="GJ5" s="46" t="s">
        <v>391</v>
      </c>
      <c r="GK5" s="46" t="s">
        <v>392</v>
      </c>
      <c r="GL5" s="46" t="s">
        <v>393</v>
      </c>
      <c r="GM5" s="46" t="s">
        <v>394</v>
      </c>
      <c r="GN5" s="46" t="s">
        <v>395</v>
      </c>
      <c r="GO5" s="46" t="s">
        <v>396</v>
      </c>
      <c r="GP5" s="46" t="s">
        <v>397</v>
      </c>
      <c r="GQ5" s="46" t="s">
        <v>398</v>
      </c>
      <c r="GR5" s="46" t="s">
        <v>399</v>
      </c>
      <c r="GS5" s="46" t="s">
        <v>400</v>
      </c>
      <c r="GT5" s="46" t="s">
        <v>401</v>
      </c>
      <c r="GU5" s="46" t="s">
        <v>402</v>
      </c>
      <c r="GV5" s="46" t="s">
        <v>403</v>
      </c>
      <c r="GW5" s="46" t="s">
        <v>404</v>
      </c>
      <c r="GX5" s="46" t="s">
        <v>405</v>
      </c>
      <c r="GY5" s="46" t="s">
        <v>406</v>
      </c>
      <c r="GZ5" s="46" t="s">
        <v>407</v>
      </c>
      <c r="HA5" s="46" t="s">
        <v>408</v>
      </c>
      <c r="HB5" s="46" t="s">
        <v>409</v>
      </c>
      <c r="HC5" s="46" t="s">
        <v>410</v>
      </c>
      <c r="HD5" s="46" t="s">
        <v>411</v>
      </c>
      <c r="HE5" s="46" t="s">
        <v>412</v>
      </c>
      <c r="HF5" s="46" t="s">
        <v>413</v>
      </c>
      <c r="HG5" s="46" t="s">
        <v>414</v>
      </c>
      <c r="HH5" s="46" t="s">
        <v>415</v>
      </c>
      <c r="HI5" s="46" t="s">
        <v>416</v>
      </c>
      <c r="HJ5" s="46" t="s">
        <v>417</v>
      </c>
      <c r="HK5" s="46" t="s">
        <v>418</v>
      </c>
      <c r="HL5" s="46" t="s">
        <v>419</v>
      </c>
      <c r="HM5" s="46" t="s">
        <v>420</v>
      </c>
      <c r="HN5" s="46" t="s">
        <v>421</v>
      </c>
      <c r="HO5" s="46" t="s">
        <v>422</v>
      </c>
      <c r="HP5" s="46" t="s">
        <v>423</v>
      </c>
      <c r="HQ5" s="46" t="s">
        <v>424</v>
      </c>
      <c r="HR5" s="46" t="s">
        <v>425</v>
      </c>
      <c r="HS5" s="46" t="s">
        <v>426</v>
      </c>
      <c r="HT5" s="46" t="s">
        <v>427</v>
      </c>
      <c r="HU5" s="46" t="s">
        <v>428</v>
      </c>
      <c r="HV5" s="46" t="s">
        <v>429</v>
      </c>
      <c r="HW5" s="46" t="s">
        <v>430</v>
      </c>
      <c r="HX5" s="46" t="s">
        <v>431</v>
      </c>
      <c r="HY5" s="46" t="s">
        <v>432</v>
      </c>
      <c r="HZ5" s="46" t="s">
        <v>433</v>
      </c>
      <c r="IA5" s="46" t="s">
        <v>434</v>
      </c>
      <c r="IB5" s="46" t="s">
        <v>435</v>
      </c>
      <c r="IC5" s="46" t="s">
        <v>436</v>
      </c>
      <c r="ID5" s="46" t="s">
        <v>437</v>
      </c>
      <c r="IE5" s="46" t="s">
        <v>438</v>
      </c>
      <c r="IF5" s="46" t="s">
        <v>439</v>
      </c>
      <c r="IG5" s="46" t="s">
        <v>440</v>
      </c>
      <c r="IH5" s="46" t="s">
        <v>441</v>
      </c>
      <c r="II5" s="46" t="s">
        <v>442</v>
      </c>
      <c r="IJ5" s="46" t="s">
        <v>443</v>
      </c>
      <c r="IK5" s="46" t="s">
        <v>444</v>
      </c>
      <c r="IL5" s="46" t="s">
        <v>445</v>
      </c>
      <c r="IM5" s="46" t="s">
        <v>446</v>
      </c>
      <c r="IN5" s="46" t="s">
        <v>447</v>
      </c>
      <c r="IO5" s="46" t="s">
        <v>448</v>
      </c>
      <c r="IP5" s="46" t="s">
        <v>449</v>
      </c>
      <c r="IQ5" s="46" t="s">
        <v>450</v>
      </c>
      <c r="IR5" s="46" t="s">
        <v>451</v>
      </c>
      <c r="IS5" s="46" t="s">
        <v>452</v>
      </c>
      <c r="IT5" s="46" t="s">
        <v>453</v>
      </c>
      <c r="IU5" s="46" t="s">
        <v>454</v>
      </c>
      <c r="IV5" s="46" t="s">
        <v>455</v>
      </c>
      <c r="IW5" s="46" t="s">
        <v>456</v>
      </c>
      <c r="IX5" s="46" t="s">
        <v>457</v>
      </c>
      <c r="IY5" s="46" t="s">
        <v>458</v>
      </c>
      <c r="IZ5" s="46" t="s">
        <v>459</v>
      </c>
      <c r="JA5" s="46" t="s">
        <v>460</v>
      </c>
      <c r="JB5" s="46" t="s">
        <v>461</v>
      </c>
      <c r="JC5" s="46" t="s">
        <v>462</v>
      </c>
      <c r="JD5" s="46" t="s">
        <v>463</v>
      </c>
      <c r="JE5" s="46" t="s">
        <v>464</v>
      </c>
      <c r="JF5" s="46" t="s">
        <v>465</v>
      </c>
      <c r="JG5" s="46" t="s">
        <v>466</v>
      </c>
      <c r="JH5" s="46" t="s">
        <v>467</v>
      </c>
      <c r="JI5" s="46" t="s">
        <v>468</v>
      </c>
      <c r="JJ5" s="46" t="s">
        <v>469</v>
      </c>
      <c r="JK5" s="46" t="s">
        <v>470</v>
      </c>
      <c r="JL5" s="46" t="s">
        <v>471</v>
      </c>
      <c r="JM5" s="46" t="s">
        <v>472</v>
      </c>
      <c r="JN5" s="46" t="s">
        <v>473</v>
      </c>
      <c r="JO5" s="46" t="s">
        <v>474</v>
      </c>
      <c r="JP5" s="46" t="s">
        <v>475</v>
      </c>
      <c r="JQ5" s="46" t="s">
        <v>476</v>
      </c>
      <c r="JR5" s="46" t="s">
        <v>477</v>
      </c>
      <c r="JS5" s="46" t="s">
        <v>478</v>
      </c>
      <c r="JT5" s="46" t="s">
        <v>479</v>
      </c>
      <c r="JU5" s="46" t="s">
        <v>480</v>
      </c>
      <c r="JV5" s="46" t="s">
        <v>481</v>
      </c>
      <c r="JW5" s="46" t="s">
        <v>482</v>
      </c>
      <c r="JX5" s="46" t="s">
        <v>483</v>
      </c>
      <c r="JY5" s="46" t="s">
        <v>484</v>
      </c>
      <c r="JZ5" s="46" t="s">
        <v>485</v>
      </c>
      <c r="KA5" s="46" t="s">
        <v>486</v>
      </c>
      <c r="KB5" s="46" t="s">
        <v>487</v>
      </c>
      <c r="KC5" s="46" t="s">
        <v>488</v>
      </c>
      <c r="KD5" s="46" t="s">
        <v>489</v>
      </c>
      <c r="KE5" s="46" t="s">
        <v>490</v>
      </c>
      <c r="KF5" s="46" t="s">
        <v>491</v>
      </c>
      <c r="KG5" s="46" t="s">
        <v>492</v>
      </c>
      <c r="KH5" s="46" t="s">
        <v>493</v>
      </c>
      <c r="KI5" s="46" t="s">
        <v>494</v>
      </c>
      <c r="KJ5" s="46" t="s">
        <v>495</v>
      </c>
      <c r="KK5" s="46" t="s">
        <v>496</v>
      </c>
      <c r="KL5" s="46" t="s">
        <v>497</v>
      </c>
      <c r="KM5" s="46" t="s">
        <v>498</v>
      </c>
      <c r="KN5" s="46" t="s">
        <v>499</v>
      </c>
      <c r="KO5" s="46" t="s">
        <v>500</v>
      </c>
      <c r="KP5" s="46" t="s">
        <v>501</v>
      </c>
      <c r="KQ5" s="46" t="s">
        <v>502</v>
      </c>
      <c r="KR5" s="46" t="s">
        <v>503</v>
      </c>
      <c r="KS5" s="46" t="s">
        <v>504</v>
      </c>
      <c r="KT5" s="46" t="s">
        <v>505</v>
      </c>
      <c r="KU5" s="46" t="s">
        <v>506</v>
      </c>
      <c r="KV5" s="46" t="s">
        <v>507</v>
      </c>
      <c r="KW5" s="46" t="s">
        <v>508</v>
      </c>
      <c r="KX5" s="46" t="s">
        <v>509</v>
      </c>
      <c r="KY5" s="46" t="s">
        <v>510</v>
      </c>
      <c r="KZ5" s="46" t="s">
        <v>511</v>
      </c>
      <c r="LA5" s="46" t="s">
        <v>512</v>
      </c>
      <c r="LB5" s="46" t="s">
        <v>513</v>
      </c>
      <c r="LC5" s="46" t="s">
        <v>514</v>
      </c>
      <c r="LD5" s="46" t="s">
        <v>515</v>
      </c>
      <c r="LE5" s="46" t="s">
        <v>516</v>
      </c>
      <c r="LF5" s="46" t="s">
        <v>517</v>
      </c>
      <c r="LG5" s="46" t="s">
        <v>518</v>
      </c>
      <c r="LH5" s="46" t="s">
        <v>519</v>
      </c>
      <c r="LI5" s="46" t="s">
        <v>520</v>
      </c>
      <c r="LJ5" s="46" t="s">
        <v>521</v>
      </c>
      <c r="LK5" s="46" t="s">
        <v>522</v>
      </c>
      <c r="LL5" s="46" t="s">
        <v>523</v>
      </c>
      <c r="LM5" s="46" t="s">
        <v>524</v>
      </c>
      <c r="LN5" s="46" t="s">
        <v>525</v>
      </c>
      <c r="LO5" s="46" t="s">
        <v>526</v>
      </c>
      <c r="LP5" s="46" t="s">
        <v>527</v>
      </c>
      <c r="LQ5" s="46" t="s">
        <v>528</v>
      </c>
      <c r="LR5" s="46" t="s">
        <v>529</v>
      </c>
      <c r="LS5" s="46" t="s">
        <v>530</v>
      </c>
      <c r="LT5" s="46" t="s">
        <v>531</v>
      </c>
      <c r="LU5" s="46" t="s">
        <v>532</v>
      </c>
      <c r="LV5" s="46" t="s">
        <v>533</v>
      </c>
      <c r="LW5" s="46" t="s">
        <v>534</v>
      </c>
      <c r="LX5" s="46" t="s">
        <v>535</v>
      </c>
      <c r="LY5" s="46" t="s">
        <v>536</v>
      </c>
      <c r="LZ5" s="46" t="s">
        <v>537</v>
      </c>
      <c r="MA5" s="46" t="s">
        <v>538</v>
      </c>
      <c r="MB5" s="46" t="s">
        <v>539</v>
      </c>
      <c r="MC5" s="46" t="s">
        <v>540</v>
      </c>
      <c r="MD5" s="46" t="s">
        <v>541</v>
      </c>
      <c r="ME5" s="46" t="s">
        <v>542</v>
      </c>
      <c r="MF5" s="46" t="s">
        <v>543</v>
      </c>
      <c r="MG5" s="46" t="s">
        <v>544</v>
      </c>
      <c r="MH5" s="46" t="s">
        <v>545</v>
      </c>
      <c r="MI5" s="46" t="s">
        <v>546</v>
      </c>
      <c r="MJ5" s="46" t="s">
        <v>547</v>
      </c>
      <c r="MK5" s="46" t="s">
        <v>548</v>
      </c>
      <c r="ML5" s="46" t="s">
        <v>549</v>
      </c>
      <c r="MM5" s="46" t="s">
        <v>550</v>
      </c>
      <c r="MN5" s="46" t="s">
        <v>551</v>
      </c>
      <c r="MO5" s="46" t="s">
        <v>552</v>
      </c>
      <c r="MP5" s="46" t="s">
        <v>553</v>
      </c>
      <c r="MQ5" s="46" t="s">
        <v>554</v>
      </c>
      <c r="MR5" s="46" t="s">
        <v>555</v>
      </c>
      <c r="MS5" s="46" t="s">
        <v>556</v>
      </c>
      <c r="MT5" s="46" t="s">
        <v>557</v>
      </c>
      <c r="MU5" s="46" t="s">
        <v>558</v>
      </c>
      <c r="MV5" s="46" t="s">
        <v>559</v>
      </c>
      <c r="MW5" s="46" t="s">
        <v>560</v>
      </c>
      <c r="MX5" s="46" t="s">
        <v>561</v>
      </c>
      <c r="MY5" s="46" t="s">
        <v>562</v>
      </c>
      <c r="MZ5" s="46" t="s">
        <v>563</v>
      </c>
      <c r="NA5" s="46" t="s">
        <v>564</v>
      </c>
      <c r="NB5" s="46" t="s">
        <v>565</v>
      </c>
      <c r="NC5" s="46" t="s">
        <v>566</v>
      </c>
      <c r="ND5" s="46" t="s">
        <v>567</v>
      </c>
      <c r="NE5" s="46" t="s">
        <v>568</v>
      </c>
      <c r="NF5" s="46" t="s">
        <v>569</v>
      </c>
      <c r="NG5" s="46" t="s">
        <v>570</v>
      </c>
      <c r="NH5" s="46" t="s">
        <v>571</v>
      </c>
      <c r="NI5" s="46" t="s">
        <v>572</v>
      </c>
      <c r="NJ5" s="46" t="s">
        <v>573</v>
      </c>
      <c r="NK5" s="46" t="s">
        <v>574</v>
      </c>
      <c r="NL5" s="46" t="s">
        <v>575</v>
      </c>
      <c r="NM5" s="46" t="s">
        <v>576</v>
      </c>
      <c r="NN5" s="46" t="s">
        <v>577</v>
      </c>
      <c r="NO5" s="46" t="s">
        <v>578</v>
      </c>
      <c r="NP5" s="46" t="s">
        <v>579</v>
      </c>
      <c r="NQ5" s="46" t="s">
        <v>580</v>
      </c>
      <c r="NR5" s="46" t="s">
        <v>581</v>
      </c>
      <c r="NS5" s="46" t="s">
        <v>582</v>
      </c>
      <c r="NT5" s="46" t="s">
        <v>583</v>
      </c>
      <c r="NU5" s="46" t="s">
        <v>584</v>
      </c>
      <c r="NV5" s="46" t="s">
        <v>585</v>
      </c>
      <c r="NW5" s="46" t="s">
        <v>586</v>
      </c>
      <c r="NX5" s="46" t="s">
        <v>587</v>
      </c>
      <c r="NY5" s="46" t="s">
        <v>588</v>
      </c>
      <c r="NZ5" s="46" t="s">
        <v>589</v>
      </c>
      <c r="OA5" s="46" t="s">
        <v>590</v>
      </c>
      <c r="OB5" s="46" t="s">
        <v>591</v>
      </c>
      <c r="OC5" s="46" t="s">
        <v>592</v>
      </c>
      <c r="OD5" s="46" t="s">
        <v>593</v>
      </c>
      <c r="OE5" s="46" t="s">
        <v>594</v>
      </c>
      <c r="OF5" s="46" t="s">
        <v>595</v>
      </c>
      <c r="OG5" s="46" t="s">
        <v>596</v>
      </c>
      <c r="OH5" s="46" t="s">
        <v>597</v>
      </c>
      <c r="OI5" s="46" t="s">
        <v>598</v>
      </c>
      <c r="OJ5" s="46" t="s">
        <v>599</v>
      </c>
      <c r="OK5" s="46" t="s">
        <v>600</v>
      </c>
      <c r="OL5" s="46" t="s">
        <v>601</v>
      </c>
      <c r="OM5" s="46" t="s">
        <v>602</v>
      </c>
      <c r="ON5" s="46" t="s">
        <v>603</v>
      </c>
      <c r="OO5" s="46" t="s">
        <v>604</v>
      </c>
      <c r="OP5" s="46" t="s">
        <v>605</v>
      </c>
      <c r="OQ5" s="46" t="s">
        <v>606</v>
      </c>
      <c r="OR5" s="47" t="s">
        <v>607</v>
      </c>
      <c r="OS5" s="48" t="s">
        <v>608</v>
      </c>
      <c r="OT5" s="45" t="s">
        <v>609</v>
      </c>
      <c r="OU5" s="46" t="s">
        <v>610</v>
      </c>
      <c r="OV5" s="46" t="s">
        <v>611</v>
      </c>
      <c r="OW5" s="46" t="s">
        <v>612</v>
      </c>
      <c r="OX5" s="46" t="s">
        <v>613</v>
      </c>
      <c r="OY5" s="46" t="s">
        <v>614</v>
      </c>
      <c r="OZ5" s="46" t="s">
        <v>615</v>
      </c>
      <c r="PA5" s="46" t="s">
        <v>616</v>
      </c>
      <c r="PB5" s="46" t="s">
        <v>617</v>
      </c>
      <c r="PC5" s="46" t="s">
        <v>618</v>
      </c>
      <c r="PD5" s="46" t="s">
        <v>619</v>
      </c>
      <c r="PE5" s="46" t="s">
        <v>620</v>
      </c>
      <c r="PF5" s="46" t="s">
        <v>621</v>
      </c>
      <c r="PG5" s="46" t="s">
        <v>622</v>
      </c>
      <c r="PH5" s="46" t="s">
        <v>623</v>
      </c>
      <c r="PI5" s="46" t="s">
        <v>624</v>
      </c>
      <c r="PJ5" s="46" t="s">
        <v>625</v>
      </c>
      <c r="PK5" s="46" t="s">
        <v>626</v>
      </c>
      <c r="PL5" s="47" t="s">
        <v>627</v>
      </c>
      <c r="PM5" s="48" t="s">
        <v>628</v>
      </c>
    </row>
    <row r="6" spans="1:431" ht="12.75" customHeight="1" x14ac:dyDescent="0.2">
      <c r="A6" s="50" t="s">
        <v>629</v>
      </c>
      <c r="B6" s="51" t="s">
        <v>630</v>
      </c>
      <c r="C6" s="52" t="s">
        <v>631</v>
      </c>
      <c r="D6" s="53" t="s">
        <v>632</v>
      </c>
      <c r="E6" s="54" t="s">
        <v>633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634</v>
      </c>
      <c r="L6" s="54">
        <v>112300</v>
      </c>
      <c r="M6" s="54" t="s">
        <v>635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636</v>
      </c>
      <c r="U6" s="54">
        <v>212310</v>
      </c>
      <c r="V6" s="54" t="s">
        <v>637</v>
      </c>
      <c r="W6" s="54">
        <v>213111</v>
      </c>
      <c r="X6" s="54" t="s">
        <v>638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639</v>
      </c>
      <c r="AG6" s="54">
        <v>233412</v>
      </c>
      <c r="AH6" s="54" t="s">
        <v>640</v>
      </c>
      <c r="AI6" s="54">
        <v>233230</v>
      </c>
      <c r="AJ6" s="54" t="s">
        <v>641</v>
      </c>
      <c r="AK6" s="54">
        <v>233240</v>
      </c>
      <c r="AL6" s="54">
        <v>233411</v>
      </c>
      <c r="AM6" s="54" t="s">
        <v>642</v>
      </c>
      <c r="AN6" s="54">
        <v>321100</v>
      </c>
      <c r="AO6" s="54">
        <v>321200</v>
      </c>
      <c r="AP6" s="54">
        <v>321910</v>
      </c>
      <c r="AQ6" s="54" t="s">
        <v>643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644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645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646</v>
      </c>
      <c r="CD6" s="54">
        <v>332991</v>
      </c>
      <c r="CE6" s="54">
        <v>332996</v>
      </c>
      <c r="CF6" s="54" t="s">
        <v>647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648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649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650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651</v>
      </c>
      <c r="DI6" s="54" t="s">
        <v>652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653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654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655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656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657</v>
      </c>
      <c r="FY6" s="54">
        <v>337215</v>
      </c>
      <c r="FZ6" s="54" t="s">
        <v>658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659</v>
      </c>
      <c r="GZ6" s="54">
        <v>311520</v>
      </c>
      <c r="HA6" s="54">
        <v>311615</v>
      </c>
      <c r="HB6" s="54" t="s">
        <v>660</v>
      </c>
      <c r="HC6" s="54">
        <v>311700</v>
      </c>
      <c r="HD6" s="54">
        <v>311810</v>
      </c>
      <c r="HE6" s="54" t="s">
        <v>661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662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663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664</v>
      </c>
      <c r="JT6" s="54">
        <v>424200</v>
      </c>
      <c r="JU6" s="54">
        <v>424400</v>
      </c>
      <c r="JV6" s="54">
        <v>424700</v>
      </c>
      <c r="JW6" s="54" t="s">
        <v>665</v>
      </c>
      <c r="JX6" s="54">
        <v>425000</v>
      </c>
      <c r="JY6" s="54" t="s">
        <v>666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667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668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669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670</v>
      </c>
      <c r="LD6" s="54">
        <v>518200</v>
      </c>
      <c r="LE6" s="54">
        <v>519130</v>
      </c>
      <c r="LF6" s="54" t="s">
        <v>671</v>
      </c>
      <c r="LG6" s="54" t="s">
        <v>672</v>
      </c>
      <c r="LH6" s="54" t="s">
        <v>673</v>
      </c>
      <c r="LI6" s="54">
        <v>523900</v>
      </c>
      <c r="LJ6" s="54" t="s">
        <v>674</v>
      </c>
      <c r="LK6" s="54">
        <v>524113</v>
      </c>
      <c r="LL6" s="54" t="s">
        <v>675</v>
      </c>
      <c r="LM6" s="54">
        <v>524200</v>
      </c>
      <c r="LN6" s="54">
        <v>525000</v>
      </c>
      <c r="LO6" s="54" t="s">
        <v>676</v>
      </c>
      <c r="LP6" s="54" t="s">
        <v>677</v>
      </c>
      <c r="LQ6" s="54" t="s">
        <v>678</v>
      </c>
      <c r="LR6" s="54">
        <v>532100</v>
      </c>
      <c r="LS6" s="54">
        <v>532400</v>
      </c>
      <c r="LT6" s="54" t="s">
        <v>679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680</v>
      </c>
      <c r="LZ6" s="54">
        <v>541200</v>
      </c>
      <c r="MA6" s="54">
        <v>541300</v>
      </c>
      <c r="MB6" s="54">
        <v>541610</v>
      </c>
      <c r="MC6" s="54" t="s">
        <v>681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682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683</v>
      </c>
      <c r="MV6" s="54" t="s">
        <v>684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685</v>
      </c>
      <c r="NF6" s="54" t="s">
        <v>686</v>
      </c>
      <c r="NG6" s="54">
        <v>624100</v>
      </c>
      <c r="NH6" s="54">
        <v>624400</v>
      </c>
      <c r="NI6" s="54" t="s">
        <v>687</v>
      </c>
      <c r="NJ6" s="54">
        <v>711100</v>
      </c>
      <c r="NK6" s="54">
        <v>711200</v>
      </c>
      <c r="NL6" s="54">
        <v>711500</v>
      </c>
      <c r="NM6" s="54" t="s">
        <v>688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689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690</v>
      </c>
      <c r="OF6" s="54" t="s">
        <v>691</v>
      </c>
      <c r="OG6" s="54">
        <v>814000</v>
      </c>
      <c r="OH6" s="54" t="s">
        <v>692</v>
      </c>
      <c r="OI6" s="54" t="s">
        <v>693</v>
      </c>
      <c r="OJ6" s="54">
        <v>491000</v>
      </c>
      <c r="OK6" s="54" t="s">
        <v>694</v>
      </c>
      <c r="OL6" s="54" t="s">
        <v>695</v>
      </c>
      <c r="OM6" s="54" t="s">
        <v>696</v>
      </c>
      <c r="ON6" s="54" t="s">
        <v>697</v>
      </c>
      <c r="OO6" s="54" t="s">
        <v>698</v>
      </c>
      <c r="OP6" s="54" t="s">
        <v>699</v>
      </c>
      <c r="OQ6" s="54" t="s">
        <v>700</v>
      </c>
      <c r="OR6" s="55" t="s">
        <v>701</v>
      </c>
      <c r="OS6" s="56" t="s">
        <v>702</v>
      </c>
      <c r="OT6" s="57" t="s">
        <v>703</v>
      </c>
      <c r="OU6" s="58" t="s">
        <v>704</v>
      </c>
      <c r="OV6" s="58" t="s">
        <v>705</v>
      </c>
      <c r="OW6" s="58" t="s">
        <v>706</v>
      </c>
      <c r="OX6" s="58" t="s">
        <v>707</v>
      </c>
      <c r="OY6" s="58" t="s">
        <v>708</v>
      </c>
      <c r="OZ6" s="58" t="s">
        <v>709</v>
      </c>
      <c r="PA6" s="58" t="s">
        <v>710</v>
      </c>
      <c r="PB6" s="58" t="s">
        <v>711</v>
      </c>
      <c r="PC6" s="58" t="s">
        <v>712</v>
      </c>
      <c r="PD6" s="58" t="s">
        <v>713</v>
      </c>
      <c r="PE6" s="58" t="s">
        <v>714</v>
      </c>
      <c r="PF6" s="58" t="s">
        <v>715</v>
      </c>
      <c r="PG6" s="58" t="s">
        <v>716</v>
      </c>
      <c r="PH6" s="58" t="s">
        <v>717</v>
      </c>
      <c r="PI6" s="58" t="s">
        <v>718</v>
      </c>
      <c r="PJ6" s="58" t="s">
        <v>719</v>
      </c>
      <c r="PK6" s="58" t="s">
        <v>720</v>
      </c>
      <c r="PL6" s="59" t="s">
        <v>721</v>
      </c>
      <c r="PM6" s="56" t="s">
        <v>722</v>
      </c>
    </row>
    <row r="7" spans="1:431" ht="12.75" customHeight="1" thickBot="1" x14ac:dyDescent="0.25">
      <c r="A7" s="60" t="s">
        <v>630</v>
      </c>
      <c r="B7" s="61"/>
      <c r="C7" s="62"/>
      <c r="D7" s="63" t="s">
        <v>146</v>
      </c>
      <c r="E7" s="64" t="s">
        <v>146</v>
      </c>
      <c r="F7" s="64" t="s">
        <v>146</v>
      </c>
      <c r="G7" s="64" t="s">
        <v>146</v>
      </c>
      <c r="H7" s="64" t="s">
        <v>146</v>
      </c>
      <c r="I7" s="64" t="s">
        <v>146</v>
      </c>
      <c r="J7" s="64" t="s">
        <v>146</v>
      </c>
      <c r="K7" s="64" t="s">
        <v>146</v>
      </c>
      <c r="L7" s="64" t="s">
        <v>146</v>
      </c>
      <c r="M7" s="64" t="s">
        <v>146</v>
      </c>
      <c r="N7" s="64" t="s">
        <v>146</v>
      </c>
      <c r="O7" s="64" t="s">
        <v>146</v>
      </c>
      <c r="P7" s="64" t="s">
        <v>146</v>
      </c>
      <c r="Q7" s="64" t="s">
        <v>148</v>
      </c>
      <c r="R7" s="64" t="s">
        <v>147</v>
      </c>
      <c r="S7" s="64" t="s">
        <v>149</v>
      </c>
      <c r="T7" s="64" t="s">
        <v>149</v>
      </c>
      <c r="U7" s="64" t="s">
        <v>149</v>
      </c>
      <c r="V7" s="64" t="s">
        <v>149</v>
      </c>
      <c r="W7" s="64" t="s">
        <v>150</v>
      </c>
      <c r="X7" s="64" t="s">
        <v>150</v>
      </c>
      <c r="Y7" s="64" t="s">
        <v>170</v>
      </c>
      <c r="Z7" s="64" t="s">
        <v>171</v>
      </c>
      <c r="AA7" s="64" t="s">
        <v>172</v>
      </c>
      <c r="AB7" s="64" t="s">
        <v>173</v>
      </c>
      <c r="AC7" s="64" t="s">
        <v>173</v>
      </c>
      <c r="AD7" s="64" t="s">
        <v>173</v>
      </c>
      <c r="AE7" s="64" t="s">
        <v>173</v>
      </c>
      <c r="AF7" s="64" t="s">
        <v>173</v>
      </c>
      <c r="AG7" s="64" t="s">
        <v>173</v>
      </c>
      <c r="AH7" s="64" t="s">
        <v>173</v>
      </c>
      <c r="AI7" s="64" t="s">
        <v>173</v>
      </c>
      <c r="AJ7" s="64" t="s">
        <v>173</v>
      </c>
      <c r="AK7" s="64" t="s">
        <v>173</v>
      </c>
      <c r="AL7" s="64" t="s">
        <v>173</v>
      </c>
      <c r="AM7" s="64" t="s">
        <v>173</v>
      </c>
      <c r="AN7" s="64" t="s">
        <v>153</v>
      </c>
      <c r="AO7" s="64" t="s">
        <v>153</v>
      </c>
      <c r="AP7" s="64" t="s">
        <v>153</v>
      </c>
      <c r="AQ7" s="64" t="s">
        <v>153</v>
      </c>
      <c r="AR7" s="64" t="s">
        <v>160</v>
      </c>
      <c r="AS7" s="64" t="s">
        <v>159</v>
      </c>
      <c r="AT7" s="64" t="s">
        <v>160</v>
      </c>
      <c r="AU7" s="64" t="s">
        <v>160</v>
      </c>
      <c r="AV7" s="64" t="s">
        <v>160</v>
      </c>
      <c r="AW7" s="64" t="s">
        <v>160</v>
      </c>
      <c r="AX7" s="64" t="s">
        <v>160</v>
      </c>
      <c r="AY7" s="64" t="s">
        <v>160</v>
      </c>
      <c r="AZ7" s="64" t="s">
        <v>160</v>
      </c>
      <c r="BA7" s="64" t="s">
        <v>160</v>
      </c>
      <c r="BB7" s="64" t="s">
        <v>160</v>
      </c>
      <c r="BC7" s="64" t="s">
        <v>160</v>
      </c>
      <c r="BD7" s="64" t="s">
        <v>161</v>
      </c>
      <c r="BE7" s="64" t="s">
        <v>163</v>
      </c>
      <c r="BF7" s="64" t="s">
        <v>162</v>
      </c>
      <c r="BG7" s="64" t="s">
        <v>162</v>
      </c>
      <c r="BH7" s="64" t="s">
        <v>162</v>
      </c>
      <c r="BI7" s="64" t="s">
        <v>162</v>
      </c>
      <c r="BJ7" s="64" t="s">
        <v>162</v>
      </c>
      <c r="BK7" s="64" t="s">
        <v>162</v>
      </c>
      <c r="BL7" s="64" t="s">
        <v>161</v>
      </c>
      <c r="BM7" s="64" t="s">
        <v>162</v>
      </c>
      <c r="BN7" s="64" t="s">
        <v>163</v>
      </c>
      <c r="BO7" s="64" t="s">
        <v>163</v>
      </c>
      <c r="BP7" s="64" t="s">
        <v>163</v>
      </c>
      <c r="BQ7" s="64" t="s">
        <v>163</v>
      </c>
      <c r="BR7" s="64" t="s">
        <v>163</v>
      </c>
      <c r="BS7" s="64" t="s">
        <v>163</v>
      </c>
      <c r="BT7" s="64" t="s">
        <v>163</v>
      </c>
      <c r="BU7" s="64" t="s">
        <v>163</v>
      </c>
      <c r="BV7" s="64" t="s">
        <v>163</v>
      </c>
      <c r="BW7" s="64" t="s">
        <v>163</v>
      </c>
      <c r="BX7" s="64" t="s">
        <v>163</v>
      </c>
      <c r="BY7" s="64" t="s">
        <v>163</v>
      </c>
      <c r="BZ7" s="64" t="s">
        <v>163</v>
      </c>
      <c r="CA7" s="64" t="s">
        <v>163</v>
      </c>
      <c r="CB7" s="64" t="s">
        <v>163</v>
      </c>
      <c r="CC7" s="64" t="s">
        <v>163</v>
      </c>
      <c r="CD7" s="64" t="s">
        <v>163</v>
      </c>
      <c r="CE7" s="64" t="s">
        <v>163</v>
      </c>
      <c r="CF7" s="64" t="s">
        <v>163</v>
      </c>
      <c r="CG7" s="64" t="s">
        <v>163</v>
      </c>
      <c r="CH7" s="64" t="s">
        <v>166</v>
      </c>
      <c r="CI7" s="64" t="s">
        <v>166</v>
      </c>
      <c r="CJ7" s="64" t="s">
        <v>166</v>
      </c>
      <c r="CK7" s="64" t="s">
        <v>166</v>
      </c>
      <c r="CL7" s="64" t="s">
        <v>166</v>
      </c>
      <c r="CM7" s="64" t="s">
        <v>166</v>
      </c>
      <c r="CN7" s="64" t="s">
        <v>166</v>
      </c>
      <c r="CO7" s="64" t="s">
        <v>166</v>
      </c>
      <c r="CP7" s="64" t="s">
        <v>166</v>
      </c>
      <c r="CQ7" s="64" t="s">
        <v>166</v>
      </c>
      <c r="CR7" s="64" t="s">
        <v>166</v>
      </c>
      <c r="CS7" s="64" t="s">
        <v>166</v>
      </c>
      <c r="CT7" s="64" t="s">
        <v>166</v>
      </c>
      <c r="CU7" s="64" t="s">
        <v>166</v>
      </c>
      <c r="CV7" s="64" t="s">
        <v>166</v>
      </c>
      <c r="CW7" s="64" t="s">
        <v>166</v>
      </c>
      <c r="CX7" s="64" t="s">
        <v>166</v>
      </c>
      <c r="CY7" s="64" t="s">
        <v>166</v>
      </c>
      <c r="CZ7" s="64" t="s">
        <v>166</v>
      </c>
      <c r="DA7" s="64" t="s">
        <v>166</v>
      </c>
      <c r="DB7" s="64" t="s">
        <v>166</v>
      </c>
      <c r="DC7" s="64" t="s">
        <v>166</v>
      </c>
      <c r="DD7" s="64" t="s">
        <v>166</v>
      </c>
      <c r="DE7" s="64" t="s">
        <v>166</v>
      </c>
      <c r="DF7" s="64" t="s">
        <v>166</v>
      </c>
      <c r="DG7" s="64" t="s">
        <v>166</v>
      </c>
      <c r="DH7" s="64" t="s">
        <v>166</v>
      </c>
      <c r="DI7" s="64" t="s">
        <v>166</v>
      </c>
      <c r="DJ7" s="64" t="s">
        <v>164</v>
      </c>
      <c r="DK7" s="64" t="s">
        <v>164</v>
      </c>
      <c r="DL7" s="64" t="s">
        <v>164</v>
      </c>
      <c r="DM7" s="64" t="s">
        <v>164</v>
      </c>
      <c r="DN7" s="64" t="s">
        <v>164</v>
      </c>
      <c r="DO7" s="64" t="s">
        <v>164</v>
      </c>
      <c r="DP7" s="64" t="s">
        <v>164</v>
      </c>
      <c r="DQ7" s="64" t="s">
        <v>164</v>
      </c>
      <c r="DR7" s="64" t="s">
        <v>164</v>
      </c>
      <c r="DS7" s="64" t="s">
        <v>164</v>
      </c>
      <c r="DT7" s="64" t="s">
        <v>164</v>
      </c>
      <c r="DU7" s="64" t="s">
        <v>164</v>
      </c>
      <c r="DV7" s="64" t="s">
        <v>164</v>
      </c>
      <c r="DW7" s="64" t="s">
        <v>164</v>
      </c>
      <c r="DX7" s="64" t="s">
        <v>164</v>
      </c>
      <c r="DY7" s="64" t="s">
        <v>164</v>
      </c>
      <c r="DZ7" s="64" t="s">
        <v>164</v>
      </c>
      <c r="EA7" s="64" t="s">
        <v>164</v>
      </c>
      <c r="EB7" s="64" t="s">
        <v>164</v>
      </c>
      <c r="EC7" s="64" t="s">
        <v>164</v>
      </c>
      <c r="ED7" s="64" t="s">
        <v>165</v>
      </c>
      <c r="EE7" s="64" t="s">
        <v>165</v>
      </c>
      <c r="EF7" s="64" t="s">
        <v>165</v>
      </c>
      <c r="EG7" s="64" t="s">
        <v>165</v>
      </c>
      <c r="EH7" s="64" t="s">
        <v>165</v>
      </c>
      <c r="EI7" s="64" t="s">
        <v>165</v>
      </c>
      <c r="EJ7" s="64" t="s">
        <v>165</v>
      </c>
      <c r="EK7" s="64" t="s">
        <v>165</v>
      </c>
      <c r="EL7" s="64" t="s">
        <v>165</v>
      </c>
      <c r="EM7" s="64" t="s">
        <v>165</v>
      </c>
      <c r="EN7" s="64" t="s">
        <v>165</v>
      </c>
      <c r="EO7" s="64" t="s">
        <v>165</v>
      </c>
      <c r="EP7" s="64" t="s">
        <v>165</v>
      </c>
      <c r="EQ7" s="64" t="s">
        <v>165</v>
      </c>
      <c r="ER7" s="64" t="s">
        <v>165</v>
      </c>
      <c r="ES7" s="64" t="s">
        <v>165</v>
      </c>
      <c r="ET7" s="64" t="s">
        <v>165</v>
      </c>
      <c r="EU7" s="64" t="s">
        <v>167</v>
      </c>
      <c r="EV7" s="64" t="s">
        <v>167</v>
      </c>
      <c r="EW7" s="64" t="s">
        <v>167</v>
      </c>
      <c r="EX7" s="64" t="s">
        <v>167</v>
      </c>
      <c r="EY7" s="64" t="s">
        <v>167</v>
      </c>
      <c r="EZ7" s="64" t="s">
        <v>167</v>
      </c>
      <c r="FA7" s="64" t="s">
        <v>167</v>
      </c>
      <c r="FB7" s="64" t="s">
        <v>167</v>
      </c>
      <c r="FC7" s="64" t="s">
        <v>167</v>
      </c>
      <c r="FD7" s="64" t="s">
        <v>167</v>
      </c>
      <c r="FE7" s="64" t="s">
        <v>167</v>
      </c>
      <c r="FF7" s="64" t="s">
        <v>167</v>
      </c>
      <c r="FG7" s="64" t="s">
        <v>167</v>
      </c>
      <c r="FH7" s="64" t="s">
        <v>167</v>
      </c>
      <c r="FI7" s="64" t="s">
        <v>168</v>
      </c>
      <c r="FJ7" s="64" t="s">
        <v>168</v>
      </c>
      <c r="FK7" s="64" t="s">
        <v>168</v>
      </c>
      <c r="FL7" s="64" t="s">
        <v>168</v>
      </c>
      <c r="FM7" s="64" t="s">
        <v>168</v>
      </c>
      <c r="FN7" s="64" t="s">
        <v>168</v>
      </c>
      <c r="FO7" s="64" t="s">
        <v>168</v>
      </c>
      <c r="FP7" s="64" t="s">
        <v>168</v>
      </c>
      <c r="FQ7" s="64" t="s">
        <v>168</v>
      </c>
      <c r="FR7" s="64" t="s">
        <v>168</v>
      </c>
      <c r="FS7" s="64" t="s">
        <v>168</v>
      </c>
      <c r="FT7" s="64" t="s">
        <v>169</v>
      </c>
      <c r="FU7" s="64" t="s">
        <v>169</v>
      </c>
      <c r="FV7" s="64" t="s">
        <v>169</v>
      </c>
      <c r="FW7" s="64" t="s">
        <v>169</v>
      </c>
      <c r="FX7" s="64" t="s">
        <v>169</v>
      </c>
      <c r="FY7" s="64" t="s">
        <v>169</v>
      </c>
      <c r="FZ7" s="64" t="s">
        <v>169</v>
      </c>
      <c r="GA7" s="64" t="s">
        <v>169</v>
      </c>
      <c r="GB7" s="64" t="s">
        <v>169</v>
      </c>
      <c r="GC7" s="64" t="s">
        <v>169</v>
      </c>
      <c r="GD7" s="64" t="s">
        <v>169</v>
      </c>
      <c r="GE7" s="64" t="s">
        <v>169</v>
      </c>
      <c r="GF7" s="64" t="s">
        <v>169</v>
      </c>
      <c r="GG7" s="64" t="s">
        <v>169</v>
      </c>
      <c r="GH7" s="64" t="s">
        <v>169</v>
      </c>
      <c r="GI7" s="64" t="s">
        <v>169</v>
      </c>
      <c r="GJ7" s="64" t="s">
        <v>169</v>
      </c>
      <c r="GK7" s="64" t="s">
        <v>169</v>
      </c>
      <c r="GL7" s="64" t="s">
        <v>169</v>
      </c>
      <c r="GM7" s="64" t="s">
        <v>151</v>
      </c>
      <c r="GN7" s="64" t="s">
        <v>151</v>
      </c>
      <c r="GO7" s="64" t="s">
        <v>151</v>
      </c>
      <c r="GP7" s="64" t="s">
        <v>151</v>
      </c>
      <c r="GQ7" s="64" t="s">
        <v>151</v>
      </c>
      <c r="GR7" s="64" t="s">
        <v>151</v>
      </c>
      <c r="GS7" s="64" t="s">
        <v>151</v>
      </c>
      <c r="GT7" s="64" t="s">
        <v>151</v>
      </c>
      <c r="GU7" s="64" t="s">
        <v>151</v>
      </c>
      <c r="GV7" s="64" t="s">
        <v>151</v>
      </c>
      <c r="GW7" s="64" t="s">
        <v>151</v>
      </c>
      <c r="GX7" s="64" t="s">
        <v>151</v>
      </c>
      <c r="GY7" s="64" t="s">
        <v>151</v>
      </c>
      <c r="GZ7" s="64" t="s">
        <v>151</v>
      </c>
      <c r="HA7" s="64" t="s">
        <v>151</v>
      </c>
      <c r="HB7" s="64" t="s">
        <v>151</v>
      </c>
      <c r="HC7" s="64" t="s">
        <v>151</v>
      </c>
      <c r="HD7" s="64" t="s">
        <v>151</v>
      </c>
      <c r="HE7" s="64" t="s">
        <v>151</v>
      </c>
      <c r="HF7" s="64" t="s">
        <v>151</v>
      </c>
      <c r="HG7" s="64" t="s">
        <v>151</v>
      </c>
      <c r="HH7" s="64" t="s">
        <v>151</v>
      </c>
      <c r="HI7" s="64" t="s">
        <v>151</v>
      </c>
      <c r="HJ7" s="64" t="s">
        <v>151</v>
      </c>
      <c r="HK7" s="64" t="s">
        <v>151</v>
      </c>
      <c r="HL7" s="64" t="s">
        <v>151</v>
      </c>
      <c r="HM7" s="64" t="s">
        <v>151</v>
      </c>
      <c r="HN7" s="64" t="s">
        <v>151</v>
      </c>
      <c r="HO7" s="64" t="s">
        <v>151</v>
      </c>
      <c r="HP7" s="64" t="s">
        <v>152</v>
      </c>
      <c r="HQ7" s="64" t="s">
        <v>152</v>
      </c>
      <c r="HR7" s="64" t="s">
        <v>152</v>
      </c>
      <c r="HS7" s="64" t="s">
        <v>152</v>
      </c>
      <c r="HT7" s="64" t="s">
        <v>152</v>
      </c>
      <c r="HU7" s="64" t="s">
        <v>152</v>
      </c>
      <c r="HV7" s="64" t="s">
        <v>152</v>
      </c>
      <c r="HW7" s="64" t="s">
        <v>152</v>
      </c>
      <c r="HX7" s="64" t="s">
        <v>154</v>
      </c>
      <c r="HY7" s="64" t="s">
        <v>154</v>
      </c>
      <c r="HZ7" s="64" t="s">
        <v>154</v>
      </c>
      <c r="IA7" s="64" t="s">
        <v>154</v>
      </c>
      <c r="IB7" s="64" t="s">
        <v>154</v>
      </c>
      <c r="IC7" s="64" t="s">
        <v>154</v>
      </c>
      <c r="ID7" s="64" t="s">
        <v>154</v>
      </c>
      <c r="IE7" s="64" t="s">
        <v>154</v>
      </c>
      <c r="IF7" s="64" t="s">
        <v>154</v>
      </c>
      <c r="IG7" s="64" t="s">
        <v>154</v>
      </c>
      <c r="IH7" s="64" t="s">
        <v>155</v>
      </c>
      <c r="II7" s="64" t="s">
        <v>155</v>
      </c>
      <c r="IJ7" s="64" t="s">
        <v>155</v>
      </c>
      <c r="IK7" s="64" t="s">
        <v>155</v>
      </c>
      <c r="IL7" s="64" t="s">
        <v>156</v>
      </c>
      <c r="IM7" s="64" t="s">
        <v>156</v>
      </c>
      <c r="IN7" s="64" t="s">
        <v>156</v>
      </c>
      <c r="IO7" s="64" t="s">
        <v>156</v>
      </c>
      <c r="IP7" s="64" t="s">
        <v>156</v>
      </c>
      <c r="IQ7" s="64" t="s">
        <v>156</v>
      </c>
      <c r="IR7" s="64" t="s">
        <v>156</v>
      </c>
      <c r="IS7" s="64" t="s">
        <v>157</v>
      </c>
      <c r="IT7" s="64" t="s">
        <v>157</v>
      </c>
      <c r="IU7" s="64" t="s">
        <v>157</v>
      </c>
      <c r="IV7" s="64" t="s">
        <v>157</v>
      </c>
      <c r="IW7" s="64" t="s">
        <v>156</v>
      </c>
      <c r="IX7" s="64" t="s">
        <v>156</v>
      </c>
      <c r="IY7" s="64" t="s">
        <v>156</v>
      </c>
      <c r="IZ7" s="64" t="s">
        <v>156</v>
      </c>
      <c r="JA7" s="64" t="s">
        <v>156</v>
      </c>
      <c r="JB7" s="64" t="s">
        <v>156</v>
      </c>
      <c r="JC7" s="64" t="s">
        <v>156</v>
      </c>
      <c r="JD7" s="64" t="s">
        <v>156</v>
      </c>
      <c r="JE7" s="64" t="s">
        <v>158</v>
      </c>
      <c r="JF7" s="64" t="s">
        <v>158</v>
      </c>
      <c r="JG7" s="64" t="s">
        <v>158</v>
      </c>
      <c r="JH7" s="64" t="s">
        <v>158</v>
      </c>
      <c r="JI7" s="64" t="s">
        <v>158</v>
      </c>
      <c r="JJ7" s="64" t="s">
        <v>158</v>
      </c>
      <c r="JK7" s="64" t="s">
        <v>158</v>
      </c>
      <c r="JL7" s="64" t="s">
        <v>158</v>
      </c>
      <c r="JM7" s="64" t="s">
        <v>158</v>
      </c>
      <c r="JN7" s="64" t="s">
        <v>158</v>
      </c>
      <c r="JO7" s="64" t="s">
        <v>174</v>
      </c>
      <c r="JP7" s="64" t="s">
        <v>174</v>
      </c>
      <c r="JQ7" s="64" t="s">
        <v>174</v>
      </c>
      <c r="JR7" s="64" t="s">
        <v>174</v>
      </c>
      <c r="JS7" s="64" t="s">
        <v>174</v>
      </c>
      <c r="JT7" s="64" t="s">
        <v>174</v>
      </c>
      <c r="JU7" s="64" t="s">
        <v>174</v>
      </c>
      <c r="JV7" s="64" t="s">
        <v>174</v>
      </c>
      <c r="JW7" s="64" t="s">
        <v>174</v>
      </c>
      <c r="JX7" s="64" t="s">
        <v>174</v>
      </c>
      <c r="JY7" s="64" t="s">
        <v>174</v>
      </c>
      <c r="JZ7" s="64" t="s">
        <v>174</v>
      </c>
      <c r="KA7" s="64" t="s">
        <v>174</v>
      </c>
      <c r="KB7" s="64" t="s">
        <v>174</v>
      </c>
      <c r="KC7" s="64" t="s">
        <v>174</v>
      </c>
      <c r="KD7" s="64" t="s">
        <v>174</v>
      </c>
      <c r="KE7" s="64" t="s">
        <v>174</v>
      </c>
      <c r="KF7" s="64" t="s">
        <v>174</v>
      </c>
      <c r="KG7" s="64" t="s">
        <v>174</v>
      </c>
      <c r="KH7" s="64" t="s">
        <v>174</v>
      </c>
      <c r="KI7" s="64" t="s">
        <v>175</v>
      </c>
      <c r="KJ7" s="64" t="s">
        <v>175</v>
      </c>
      <c r="KK7" s="64" t="s">
        <v>175</v>
      </c>
      <c r="KL7" s="64" t="s">
        <v>175</v>
      </c>
      <c r="KM7" s="64" t="s">
        <v>175</v>
      </c>
      <c r="KN7" s="64" t="s">
        <v>175</v>
      </c>
      <c r="KO7" s="64" t="s">
        <v>175</v>
      </c>
      <c r="KP7" s="64" t="s">
        <v>175</v>
      </c>
      <c r="KQ7" s="64" t="s">
        <v>175</v>
      </c>
      <c r="KR7" s="64" t="s">
        <v>177</v>
      </c>
      <c r="KS7" s="64" t="s">
        <v>177</v>
      </c>
      <c r="KT7" s="64" t="s">
        <v>177</v>
      </c>
      <c r="KU7" s="64" t="s">
        <v>177</v>
      </c>
      <c r="KV7" s="64" t="s">
        <v>177</v>
      </c>
      <c r="KW7" s="64" t="s">
        <v>177</v>
      </c>
      <c r="KX7" s="64" t="s">
        <v>177</v>
      </c>
      <c r="KY7" s="64" t="s">
        <v>177</v>
      </c>
      <c r="KZ7" s="64" t="s">
        <v>177</v>
      </c>
      <c r="LA7" s="64" t="s">
        <v>178</v>
      </c>
      <c r="LB7" s="64" t="s">
        <v>178</v>
      </c>
      <c r="LC7" s="64" t="s">
        <v>178</v>
      </c>
      <c r="LD7" s="64" t="s">
        <v>179</v>
      </c>
      <c r="LE7" s="64" t="s">
        <v>179</v>
      </c>
      <c r="LF7" s="64" t="s">
        <v>179</v>
      </c>
      <c r="LG7" s="64" t="s">
        <v>180</v>
      </c>
      <c r="LH7" s="64" t="s">
        <v>180</v>
      </c>
      <c r="LI7" s="64" t="s">
        <v>180</v>
      </c>
      <c r="LJ7" s="64" t="s">
        <v>180</v>
      </c>
      <c r="LK7" s="64" t="s">
        <v>180</v>
      </c>
      <c r="LL7" s="64" t="s">
        <v>180</v>
      </c>
      <c r="LM7" s="64" t="s">
        <v>180</v>
      </c>
      <c r="LN7" s="64" t="s">
        <v>180</v>
      </c>
      <c r="LO7" s="64" t="s">
        <v>181</v>
      </c>
      <c r="LP7" s="64" t="s">
        <v>181</v>
      </c>
      <c r="LQ7" s="64" t="s">
        <v>181</v>
      </c>
      <c r="LR7" s="64" t="s">
        <v>181</v>
      </c>
      <c r="LS7" s="64" t="s">
        <v>181</v>
      </c>
      <c r="LT7" s="64" t="s">
        <v>181</v>
      </c>
      <c r="LU7" s="64" t="s">
        <v>181</v>
      </c>
      <c r="LV7" s="64" t="s">
        <v>182</v>
      </c>
      <c r="LW7" s="64" t="s">
        <v>179</v>
      </c>
      <c r="LX7" s="64" t="s">
        <v>179</v>
      </c>
      <c r="LY7" s="64" t="s">
        <v>179</v>
      </c>
      <c r="LZ7" s="64" t="s">
        <v>182</v>
      </c>
      <c r="MA7" s="64" t="s">
        <v>182</v>
      </c>
      <c r="MB7" s="64" t="s">
        <v>182</v>
      </c>
      <c r="MC7" s="64" t="s">
        <v>182</v>
      </c>
      <c r="MD7" s="64" t="s">
        <v>182</v>
      </c>
      <c r="ME7" s="64" t="s">
        <v>182</v>
      </c>
      <c r="MF7" s="64" t="s">
        <v>182</v>
      </c>
      <c r="MG7" s="64" t="s">
        <v>182</v>
      </c>
      <c r="MH7" s="64" t="s">
        <v>182</v>
      </c>
      <c r="MI7" s="64" t="s">
        <v>182</v>
      </c>
      <c r="MJ7" s="64" t="s">
        <v>182</v>
      </c>
      <c r="MK7" s="64" t="s">
        <v>182</v>
      </c>
      <c r="ML7" s="64" t="s">
        <v>182</v>
      </c>
      <c r="MM7" s="64" t="s">
        <v>182</v>
      </c>
      <c r="MN7" s="64" t="s">
        <v>182</v>
      </c>
      <c r="MO7" s="64" t="s">
        <v>182</v>
      </c>
      <c r="MP7" s="64" t="s">
        <v>182</v>
      </c>
      <c r="MQ7" s="64" t="s">
        <v>182</v>
      </c>
      <c r="MR7" s="64" t="s">
        <v>182</v>
      </c>
      <c r="MS7" s="64" t="s">
        <v>172</v>
      </c>
      <c r="MT7" s="64" t="s">
        <v>184</v>
      </c>
      <c r="MU7" s="64" t="s">
        <v>184</v>
      </c>
      <c r="MV7" s="64" t="s">
        <v>184</v>
      </c>
      <c r="MW7" s="64" t="s">
        <v>185</v>
      </c>
      <c r="MX7" s="64" t="s">
        <v>185</v>
      </c>
      <c r="MY7" s="64" t="s">
        <v>185</v>
      </c>
      <c r="MZ7" s="64" t="s">
        <v>185</v>
      </c>
      <c r="NA7" s="64" t="s">
        <v>185</v>
      </c>
      <c r="NB7" s="64" t="s">
        <v>185</v>
      </c>
      <c r="NC7" s="64" t="s">
        <v>185</v>
      </c>
      <c r="ND7" s="64" t="s">
        <v>185</v>
      </c>
      <c r="NE7" s="64" t="s">
        <v>185</v>
      </c>
      <c r="NF7" s="64" t="s">
        <v>185</v>
      </c>
      <c r="NG7" s="64" t="s">
        <v>185</v>
      </c>
      <c r="NH7" s="64" t="s">
        <v>185</v>
      </c>
      <c r="NI7" s="64" t="s">
        <v>185</v>
      </c>
      <c r="NJ7" s="64" t="s">
        <v>186</v>
      </c>
      <c r="NK7" s="64" t="s">
        <v>186</v>
      </c>
      <c r="NL7" s="64" t="s">
        <v>186</v>
      </c>
      <c r="NM7" s="64" t="s">
        <v>186</v>
      </c>
      <c r="NN7" s="64" t="s">
        <v>186</v>
      </c>
      <c r="NO7" s="64" t="s">
        <v>186</v>
      </c>
      <c r="NP7" s="64" t="s">
        <v>186</v>
      </c>
      <c r="NQ7" s="64" t="s">
        <v>186</v>
      </c>
      <c r="NR7" s="64" t="s">
        <v>176</v>
      </c>
      <c r="NS7" s="64" t="s">
        <v>176</v>
      </c>
      <c r="NT7" s="64" t="s">
        <v>176</v>
      </c>
      <c r="NU7" s="64" t="s">
        <v>176</v>
      </c>
      <c r="NV7" s="64" t="s">
        <v>174</v>
      </c>
      <c r="NW7" s="64" t="s">
        <v>169</v>
      </c>
      <c r="NX7" s="64" t="s">
        <v>169</v>
      </c>
      <c r="NY7" s="64" t="s">
        <v>169</v>
      </c>
      <c r="NZ7" s="64" t="s">
        <v>185</v>
      </c>
      <c r="OA7" s="64" t="s">
        <v>185</v>
      </c>
      <c r="OB7" s="64" t="s">
        <v>185</v>
      </c>
      <c r="OC7" s="64" t="s">
        <v>185</v>
      </c>
      <c r="OD7" s="64" t="s">
        <v>185</v>
      </c>
      <c r="OE7" s="64" t="s">
        <v>185</v>
      </c>
      <c r="OF7" s="64" t="s">
        <v>185</v>
      </c>
      <c r="OG7" s="64" t="s">
        <v>187</v>
      </c>
      <c r="OH7" s="64" t="s">
        <v>183</v>
      </c>
      <c r="OI7" s="64" t="s">
        <v>183</v>
      </c>
      <c r="OJ7" s="64" t="s">
        <v>183</v>
      </c>
      <c r="OK7" s="64" t="s">
        <v>183</v>
      </c>
      <c r="OL7" s="64" t="s">
        <v>183</v>
      </c>
      <c r="OM7" s="64" t="s">
        <v>183</v>
      </c>
      <c r="ON7" s="64" t="s">
        <v>183</v>
      </c>
      <c r="OO7" s="64" t="s">
        <v>183</v>
      </c>
      <c r="OP7" s="64" t="s">
        <v>183</v>
      </c>
      <c r="OQ7" s="64" t="s">
        <v>183</v>
      </c>
      <c r="OR7" s="65" t="s">
        <v>183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632</v>
      </c>
      <c r="B8" s="72" t="s">
        <v>146</v>
      </c>
      <c r="C8" s="73" t="s">
        <v>203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633</v>
      </c>
      <c r="B9" s="72" t="s">
        <v>146</v>
      </c>
      <c r="C9" s="73" t="s">
        <v>204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146</v>
      </c>
      <c r="C10" s="73" t="s">
        <v>205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146</v>
      </c>
      <c r="C11" s="73" t="s">
        <v>206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146</v>
      </c>
      <c r="C12" s="73" t="s">
        <v>207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146</v>
      </c>
      <c r="C13" s="73" t="s">
        <v>208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146</v>
      </c>
      <c r="C14" s="73" t="s">
        <v>209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634</v>
      </c>
      <c r="B15" s="72" t="s">
        <v>146</v>
      </c>
      <c r="C15" s="73" t="s">
        <v>210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146</v>
      </c>
      <c r="C16" s="73" t="s">
        <v>211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635</v>
      </c>
      <c r="B17" s="72" t="s">
        <v>146</v>
      </c>
      <c r="C17" s="73" t="s">
        <v>212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146</v>
      </c>
      <c r="C18" s="73" t="s">
        <v>213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146</v>
      </c>
      <c r="C19" s="73" t="s">
        <v>214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146</v>
      </c>
      <c r="C20" s="73" t="s">
        <v>215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148</v>
      </c>
      <c r="C21" s="73" t="s">
        <v>216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147</v>
      </c>
      <c r="C22" s="73" t="s">
        <v>217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149</v>
      </c>
      <c r="C23" s="73" t="s">
        <v>218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636</v>
      </c>
      <c r="B24" s="72" t="s">
        <v>149</v>
      </c>
      <c r="C24" s="73" t="s">
        <v>219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149</v>
      </c>
      <c r="C25" s="73" t="s">
        <v>220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637</v>
      </c>
      <c r="B26" s="72" t="s">
        <v>149</v>
      </c>
      <c r="C26" s="73" t="s">
        <v>221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150</v>
      </c>
      <c r="C27" s="73" t="s">
        <v>222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638</v>
      </c>
      <c r="B28" s="72" t="s">
        <v>150</v>
      </c>
      <c r="C28" s="73" t="s">
        <v>223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170</v>
      </c>
      <c r="C29" s="73" t="s">
        <v>224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171</v>
      </c>
      <c r="C30" s="73" t="s">
        <v>225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172</v>
      </c>
      <c r="C31" s="73" t="s">
        <v>226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173</v>
      </c>
      <c r="C32" s="73" t="s">
        <v>227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173</v>
      </c>
      <c r="C33" s="73" t="s">
        <v>228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173</v>
      </c>
      <c r="C34" s="73" t="s">
        <v>229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173</v>
      </c>
      <c r="C35" s="73" t="s">
        <v>230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639</v>
      </c>
      <c r="B36" s="72" t="s">
        <v>173</v>
      </c>
      <c r="C36" s="73" t="s">
        <v>231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173</v>
      </c>
      <c r="C37" s="73" t="s">
        <v>232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640</v>
      </c>
      <c r="B38" s="72" t="s">
        <v>173</v>
      </c>
      <c r="C38" s="73" t="s">
        <v>233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173</v>
      </c>
      <c r="C39" s="73" t="s">
        <v>234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641</v>
      </c>
      <c r="B40" s="72" t="s">
        <v>173</v>
      </c>
      <c r="C40" s="73" t="s">
        <v>235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173</v>
      </c>
      <c r="C41" s="73" t="s">
        <v>236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173</v>
      </c>
      <c r="C42" s="73" t="s">
        <v>237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642</v>
      </c>
      <c r="B43" s="72" t="s">
        <v>173</v>
      </c>
      <c r="C43" s="73" t="s">
        <v>238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153</v>
      </c>
      <c r="C44" s="73" t="s">
        <v>239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153</v>
      </c>
      <c r="C45" s="73" t="s">
        <v>240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153</v>
      </c>
      <c r="C46" s="73" t="s">
        <v>241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643</v>
      </c>
      <c r="B47" s="72" t="s">
        <v>153</v>
      </c>
      <c r="C47" s="73" t="s">
        <v>242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160</v>
      </c>
      <c r="C48" s="73" t="s">
        <v>243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159</v>
      </c>
      <c r="C49" s="73" t="s">
        <v>244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160</v>
      </c>
      <c r="C50" s="73" t="s">
        <v>245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160</v>
      </c>
      <c r="C51" s="73" t="s">
        <v>246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160</v>
      </c>
      <c r="C52" s="73" t="s">
        <v>247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160</v>
      </c>
      <c r="C53" s="73" t="s">
        <v>248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160</v>
      </c>
      <c r="C54" s="73" t="s">
        <v>249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160</v>
      </c>
      <c r="C55" s="73" t="s">
        <v>250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160</v>
      </c>
      <c r="C56" s="73" t="s">
        <v>251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160</v>
      </c>
      <c r="C57" s="73" t="s">
        <v>252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160</v>
      </c>
      <c r="C58" s="73" t="s">
        <v>253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160</v>
      </c>
      <c r="C59" s="73" t="s">
        <v>254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161</v>
      </c>
      <c r="C60" s="73" t="s">
        <v>255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163</v>
      </c>
      <c r="C61" s="73" t="s">
        <v>256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162</v>
      </c>
      <c r="C62" s="73" t="s">
        <v>258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644</v>
      </c>
      <c r="B63" s="72" t="s">
        <v>162</v>
      </c>
      <c r="C63" s="73" t="s">
        <v>259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162</v>
      </c>
      <c r="C64" s="73" t="s">
        <v>260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162</v>
      </c>
      <c r="C65" s="73" t="s">
        <v>261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162</v>
      </c>
      <c r="C66" s="73" t="s">
        <v>262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161</v>
      </c>
      <c r="C67" s="73" t="s">
        <v>263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162</v>
      </c>
      <c r="C68" s="73" t="s">
        <v>264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163</v>
      </c>
      <c r="C69" s="73" t="s">
        <v>265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645</v>
      </c>
      <c r="B70" s="72" t="s">
        <v>163</v>
      </c>
      <c r="C70" s="73" t="s">
        <v>266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163</v>
      </c>
      <c r="C71" s="73" t="s">
        <v>267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163</v>
      </c>
      <c r="C72" s="73" t="s">
        <v>268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163</v>
      </c>
      <c r="C73" s="73" t="s">
        <v>269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163</v>
      </c>
      <c r="C74" s="73" t="s">
        <v>270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163</v>
      </c>
      <c r="C75" s="73" t="s">
        <v>271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163</v>
      </c>
      <c r="C76" s="73" t="s">
        <v>272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163</v>
      </c>
      <c r="C77" s="73" t="s">
        <v>273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163</v>
      </c>
      <c r="C78" s="73" t="s">
        <v>274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163</v>
      </c>
      <c r="C79" s="73" t="s">
        <v>275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163</v>
      </c>
      <c r="C80" s="73" t="s">
        <v>276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163</v>
      </c>
      <c r="C81" s="73" t="s">
        <v>277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163</v>
      </c>
      <c r="C82" s="73" t="s">
        <v>278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163</v>
      </c>
      <c r="C83" s="73" t="s">
        <v>279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646</v>
      </c>
      <c r="B84" s="72" t="s">
        <v>163</v>
      </c>
      <c r="C84" s="73" t="s">
        <v>280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163</v>
      </c>
      <c r="C85" s="73" t="s">
        <v>281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163</v>
      </c>
      <c r="C86" s="73" t="s">
        <v>282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647</v>
      </c>
      <c r="B87" s="72" t="s">
        <v>163</v>
      </c>
      <c r="C87" s="73" t="s">
        <v>283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163</v>
      </c>
      <c r="C88" s="73" t="s">
        <v>284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166</v>
      </c>
      <c r="C89" s="73" t="s">
        <v>285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166</v>
      </c>
      <c r="C90" s="73" t="s">
        <v>286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166</v>
      </c>
      <c r="C91" s="73" t="s">
        <v>287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166</v>
      </c>
      <c r="C92" s="73" t="s">
        <v>288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166</v>
      </c>
      <c r="C93" s="73" t="s">
        <v>289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648</v>
      </c>
      <c r="B94" s="72" t="s">
        <v>166</v>
      </c>
      <c r="C94" s="73" t="s">
        <v>290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166</v>
      </c>
      <c r="C95" s="73" t="s">
        <v>291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166</v>
      </c>
      <c r="C96" s="73" t="s">
        <v>292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166</v>
      </c>
      <c r="C97" s="73" t="s">
        <v>293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166</v>
      </c>
      <c r="C98" s="73" t="s">
        <v>294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166</v>
      </c>
      <c r="C99" s="73" t="s">
        <v>295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166</v>
      </c>
      <c r="C100" s="73" t="s">
        <v>296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166</v>
      </c>
      <c r="C101" s="73" t="s">
        <v>297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166</v>
      </c>
      <c r="C102" s="73" t="s">
        <v>298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166</v>
      </c>
      <c r="C103" s="73" t="s">
        <v>299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649</v>
      </c>
      <c r="B104" s="72" t="s">
        <v>166</v>
      </c>
      <c r="C104" s="73" t="s">
        <v>300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166</v>
      </c>
      <c r="C105" s="73" t="s">
        <v>301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166</v>
      </c>
      <c r="C106" s="73" t="s">
        <v>302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166</v>
      </c>
      <c r="C107" s="73" t="s">
        <v>303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166</v>
      </c>
      <c r="C108" s="73" t="s">
        <v>304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166</v>
      </c>
      <c r="C109" s="73" t="s">
        <v>305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650</v>
      </c>
      <c r="B110" s="72" t="s">
        <v>166</v>
      </c>
      <c r="C110" s="73" t="s">
        <v>306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166</v>
      </c>
      <c r="C111" s="73" t="s">
        <v>307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166</v>
      </c>
      <c r="C112" s="73" t="s">
        <v>308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166</v>
      </c>
      <c r="C113" s="73" t="s">
        <v>309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166</v>
      </c>
      <c r="C114" s="73" t="s">
        <v>310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651</v>
      </c>
      <c r="B115" s="72" t="s">
        <v>166</v>
      </c>
      <c r="C115" s="73" t="s">
        <v>311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652</v>
      </c>
      <c r="B116" s="72" t="s">
        <v>166</v>
      </c>
      <c r="C116" s="73" t="s">
        <v>312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164</v>
      </c>
      <c r="C117" s="73" t="s">
        <v>313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164</v>
      </c>
      <c r="C118" s="73" t="s">
        <v>314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164</v>
      </c>
      <c r="C119" s="73" t="s">
        <v>315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164</v>
      </c>
      <c r="C120" s="73" t="s">
        <v>316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164</v>
      </c>
      <c r="C121" s="73" t="s">
        <v>317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164</v>
      </c>
      <c r="C122" s="73" t="s">
        <v>318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164</v>
      </c>
      <c r="C123" s="73" t="s">
        <v>319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164</v>
      </c>
      <c r="C124" s="73" t="s">
        <v>320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653</v>
      </c>
      <c r="B125" s="72" t="s">
        <v>164</v>
      </c>
      <c r="C125" s="73" t="s">
        <v>321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164</v>
      </c>
      <c r="C126" s="73" t="s">
        <v>322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164</v>
      </c>
      <c r="C127" s="73" t="s">
        <v>323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164</v>
      </c>
      <c r="C128" s="73" t="s">
        <v>324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164</v>
      </c>
      <c r="C129" s="73" t="s">
        <v>325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164</v>
      </c>
      <c r="C130" s="73" t="s">
        <v>326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164</v>
      </c>
      <c r="C131" s="73" t="s">
        <v>327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164</v>
      </c>
      <c r="C132" s="73" t="s">
        <v>328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164</v>
      </c>
      <c r="C133" s="73" t="s">
        <v>329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654</v>
      </c>
      <c r="B134" s="72" t="s">
        <v>164</v>
      </c>
      <c r="C134" s="73" t="s">
        <v>330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164</v>
      </c>
      <c r="C135" s="73" t="s">
        <v>331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164</v>
      </c>
      <c r="C136" s="73" t="s">
        <v>332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165</v>
      </c>
      <c r="C137" s="73" t="s">
        <v>333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165</v>
      </c>
      <c r="C138" s="73" t="s">
        <v>334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165</v>
      </c>
      <c r="C139" s="73" t="s">
        <v>335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165</v>
      </c>
      <c r="C140" s="73" t="s">
        <v>336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165</v>
      </c>
      <c r="C141" s="73" t="s">
        <v>337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165</v>
      </c>
      <c r="C142" s="73" t="s">
        <v>338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165</v>
      </c>
      <c r="C143" s="73" t="s">
        <v>339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165</v>
      </c>
      <c r="C144" s="73" t="s">
        <v>340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165</v>
      </c>
      <c r="C145" s="73" t="s">
        <v>341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165</v>
      </c>
      <c r="C146" s="73" t="s">
        <v>342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165</v>
      </c>
      <c r="C147" s="73" t="s">
        <v>343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165</v>
      </c>
      <c r="C148" s="73" t="s">
        <v>344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165</v>
      </c>
      <c r="C149" s="73" t="s">
        <v>345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165</v>
      </c>
      <c r="C150" s="73" t="s">
        <v>346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165</v>
      </c>
      <c r="C151" s="73" t="s">
        <v>347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165</v>
      </c>
      <c r="C152" s="73" t="s">
        <v>348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165</v>
      </c>
      <c r="C153" s="73" t="s">
        <v>349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167</v>
      </c>
      <c r="C154" s="73" t="s">
        <v>350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167</v>
      </c>
      <c r="C155" s="73" t="s">
        <v>351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167</v>
      </c>
      <c r="C156" s="73" t="s">
        <v>352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167</v>
      </c>
      <c r="C157" s="73" t="s">
        <v>353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167</v>
      </c>
      <c r="C158" s="73" t="s">
        <v>354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167</v>
      </c>
      <c r="C159" s="73" t="s">
        <v>355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167</v>
      </c>
      <c r="C160" s="73" t="s">
        <v>356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167</v>
      </c>
      <c r="C161" s="73" t="s">
        <v>357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167</v>
      </c>
      <c r="C162" s="73" t="s">
        <v>358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167</v>
      </c>
      <c r="C163" s="73" t="s">
        <v>359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167</v>
      </c>
      <c r="C164" s="73" t="s">
        <v>360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167</v>
      </c>
      <c r="C165" s="73" t="s">
        <v>361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167</v>
      </c>
      <c r="C166" s="73" t="s">
        <v>362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655</v>
      </c>
      <c r="B167" s="72" t="s">
        <v>167</v>
      </c>
      <c r="C167" s="73" t="s">
        <v>363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168</v>
      </c>
      <c r="C168" s="73" t="s">
        <v>364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168</v>
      </c>
      <c r="C169" s="73" t="s">
        <v>365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168</v>
      </c>
      <c r="C170" s="73" t="s">
        <v>366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168</v>
      </c>
      <c r="C171" s="73" t="s">
        <v>367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656</v>
      </c>
      <c r="B172" s="72" t="s">
        <v>168</v>
      </c>
      <c r="C172" s="73" t="s">
        <v>368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168</v>
      </c>
      <c r="C173" s="73" t="s">
        <v>369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168</v>
      </c>
      <c r="C174" s="73" t="s">
        <v>370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168</v>
      </c>
      <c r="C175" s="73" t="s">
        <v>371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168</v>
      </c>
      <c r="C176" s="73" t="s">
        <v>372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168</v>
      </c>
      <c r="C177" s="73" t="s">
        <v>373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168</v>
      </c>
      <c r="C178" s="73" t="s">
        <v>374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169</v>
      </c>
      <c r="C179" s="73" t="s">
        <v>375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169</v>
      </c>
      <c r="C180" s="73" t="s">
        <v>376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169</v>
      </c>
      <c r="C181" s="73" t="s">
        <v>377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169</v>
      </c>
      <c r="C182" s="73" t="s">
        <v>378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657</v>
      </c>
      <c r="B183" s="72" t="s">
        <v>169</v>
      </c>
      <c r="C183" s="73" t="s">
        <v>379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169</v>
      </c>
      <c r="C184" s="73" t="s">
        <v>380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658</v>
      </c>
      <c r="B185" s="72" t="s">
        <v>169</v>
      </c>
      <c r="C185" s="73" t="s">
        <v>381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169</v>
      </c>
      <c r="C186" s="73" t="s">
        <v>382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169</v>
      </c>
      <c r="C187" s="73" t="s">
        <v>383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169</v>
      </c>
      <c r="C188" s="73" t="s">
        <v>384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169</v>
      </c>
      <c r="C189" s="73" t="s">
        <v>385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169</v>
      </c>
      <c r="C190" s="73" t="s">
        <v>386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169</v>
      </c>
      <c r="C191" s="73" t="s">
        <v>387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169</v>
      </c>
      <c r="C192" s="73" t="s">
        <v>388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169</v>
      </c>
      <c r="C193" s="73" t="s">
        <v>389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169</v>
      </c>
      <c r="C194" s="73" t="s">
        <v>390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169</v>
      </c>
      <c r="C195" s="73" t="s">
        <v>391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169</v>
      </c>
      <c r="C196" s="73" t="s">
        <v>392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169</v>
      </c>
      <c r="C197" s="73" t="s">
        <v>393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151</v>
      </c>
      <c r="C198" s="73" t="s">
        <v>394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151</v>
      </c>
      <c r="C199" s="73" t="s">
        <v>395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151</v>
      </c>
      <c r="C200" s="73" t="s">
        <v>396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151</v>
      </c>
      <c r="C201" s="73" t="s">
        <v>397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151</v>
      </c>
      <c r="C202" s="73" t="s">
        <v>398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151</v>
      </c>
      <c r="C203" s="73" t="s">
        <v>399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151</v>
      </c>
      <c r="C204" s="73" t="s">
        <v>400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151</v>
      </c>
      <c r="C205" s="73" t="s">
        <v>401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151</v>
      </c>
      <c r="C206" s="73" t="s">
        <v>402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151</v>
      </c>
      <c r="C207" s="73" t="s">
        <v>403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151</v>
      </c>
      <c r="C208" s="73" t="s">
        <v>404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151</v>
      </c>
      <c r="C209" s="73" t="s">
        <v>405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659</v>
      </c>
      <c r="B210" s="72" t="s">
        <v>151</v>
      </c>
      <c r="C210" s="73" t="s">
        <v>406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151</v>
      </c>
      <c r="C211" s="73" t="s">
        <v>407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151</v>
      </c>
      <c r="C212" s="73" t="s">
        <v>408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660</v>
      </c>
      <c r="B213" s="72" t="s">
        <v>151</v>
      </c>
      <c r="C213" s="73" t="s">
        <v>409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151</v>
      </c>
      <c r="C214" s="73" t="s">
        <v>410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151</v>
      </c>
      <c r="C215" s="73" t="s">
        <v>411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661</v>
      </c>
      <c r="B216" s="72" t="s">
        <v>151</v>
      </c>
      <c r="C216" s="73" t="s">
        <v>412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151</v>
      </c>
      <c r="C217" s="73" t="s">
        <v>413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151</v>
      </c>
      <c r="C218" s="73" t="s">
        <v>414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151</v>
      </c>
      <c r="C219" s="73" t="s">
        <v>415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151</v>
      </c>
      <c r="C220" s="73" t="s">
        <v>416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151</v>
      </c>
      <c r="C221" s="73" t="s">
        <v>417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151</v>
      </c>
      <c r="C222" s="73" t="s">
        <v>418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151</v>
      </c>
      <c r="C223" s="73" t="s">
        <v>419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151</v>
      </c>
      <c r="C224" s="73" t="s">
        <v>420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151</v>
      </c>
      <c r="C225" s="73" t="s">
        <v>421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151</v>
      </c>
      <c r="C226" s="73" t="s">
        <v>422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152</v>
      </c>
      <c r="C227" s="73" t="s">
        <v>423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152</v>
      </c>
      <c r="C228" s="73" t="s">
        <v>424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152</v>
      </c>
      <c r="C229" s="73" t="s">
        <v>425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152</v>
      </c>
      <c r="C230" s="73" t="s">
        <v>426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152</v>
      </c>
      <c r="C231" s="73" t="s">
        <v>427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152</v>
      </c>
      <c r="C232" s="73" t="s">
        <v>428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152</v>
      </c>
      <c r="C233" s="73" t="s">
        <v>429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152</v>
      </c>
      <c r="C234" s="73" t="s">
        <v>430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154</v>
      </c>
      <c r="C235" s="73" t="s">
        <v>431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154</v>
      </c>
      <c r="C236" s="73" t="s">
        <v>432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154</v>
      </c>
      <c r="C237" s="73" t="s">
        <v>433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154</v>
      </c>
      <c r="C238" s="73" t="s">
        <v>434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154</v>
      </c>
      <c r="C239" s="73" t="s">
        <v>435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154</v>
      </c>
      <c r="C240" s="73" t="s">
        <v>436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154</v>
      </c>
      <c r="C241" s="73" t="s">
        <v>437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154</v>
      </c>
      <c r="C242" s="73" t="s">
        <v>438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154</v>
      </c>
      <c r="C243" s="73" t="s">
        <v>439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154</v>
      </c>
      <c r="C244" s="73" t="s">
        <v>440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155</v>
      </c>
      <c r="C245" s="73" t="s">
        <v>441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155</v>
      </c>
      <c r="C246" s="73" t="s">
        <v>442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155</v>
      </c>
      <c r="C247" s="73" t="s">
        <v>443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155</v>
      </c>
      <c r="C248" s="73" t="s">
        <v>444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156</v>
      </c>
      <c r="C249" s="73" t="s">
        <v>445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156</v>
      </c>
      <c r="C250" s="73" t="s">
        <v>446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156</v>
      </c>
      <c r="C251" s="73" t="s">
        <v>447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156</v>
      </c>
      <c r="C252" s="73" t="s">
        <v>448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156</v>
      </c>
      <c r="C253" s="73" t="s">
        <v>449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156</v>
      </c>
      <c r="C254" s="73" t="s">
        <v>450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662</v>
      </c>
      <c r="B255" s="72" t="s">
        <v>156</v>
      </c>
      <c r="C255" s="73" t="s">
        <v>451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157</v>
      </c>
      <c r="C256" s="73" t="s">
        <v>452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157</v>
      </c>
      <c r="C257" s="73" t="s">
        <v>453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157</v>
      </c>
      <c r="C258" s="73" t="s">
        <v>454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157</v>
      </c>
      <c r="C259" s="73" t="s">
        <v>455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156</v>
      </c>
      <c r="C260" s="73" t="s">
        <v>456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156</v>
      </c>
      <c r="C261" s="73" t="s">
        <v>457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156</v>
      </c>
      <c r="C262" s="73" t="s">
        <v>458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156</v>
      </c>
      <c r="C263" s="73" t="s">
        <v>459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156</v>
      </c>
      <c r="C264" s="73" t="s">
        <v>460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156</v>
      </c>
      <c r="C265" s="73" t="s">
        <v>461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156</v>
      </c>
      <c r="C266" s="73" t="s">
        <v>462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663</v>
      </c>
      <c r="B267" s="72" t="s">
        <v>156</v>
      </c>
      <c r="C267" s="73" t="s">
        <v>463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158</v>
      </c>
      <c r="C268" s="73" t="s">
        <v>464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158</v>
      </c>
      <c r="C269" s="73" t="s">
        <v>465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158</v>
      </c>
      <c r="C270" s="73" t="s">
        <v>466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158</v>
      </c>
      <c r="C271" s="73" t="s">
        <v>467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158</v>
      </c>
      <c r="C272" s="73" t="s">
        <v>468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158</v>
      </c>
      <c r="C273" s="73" t="s">
        <v>469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158</v>
      </c>
      <c r="C274" s="73" t="s">
        <v>470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158</v>
      </c>
      <c r="C275" s="73" t="s">
        <v>471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158</v>
      </c>
      <c r="C276" s="73" t="s">
        <v>472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158</v>
      </c>
      <c r="C277" s="73" t="s">
        <v>473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174</v>
      </c>
      <c r="C278" s="73" t="s">
        <v>474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174</v>
      </c>
      <c r="C279" s="73" t="s">
        <v>475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174</v>
      </c>
      <c r="C280" s="73" t="s">
        <v>476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174</v>
      </c>
      <c r="C281" s="73" t="s">
        <v>477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664</v>
      </c>
      <c r="B282" s="72" t="s">
        <v>174</v>
      </c>
      <c r="C282" s="73" t="s">
        <v>478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174</v>
      </c>
      <c r="C283" s="73" t="s">
        <v>479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174</v>
      </c>
      <c r="C284" s="73" t="s">
        <v>480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174</v>
      </c>
      <c r="C285" s="73" t="s">
        <v>481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665</v>
      </c>
      <c r="B286" s="72" t="s">
        <v>174</v>
      </c>
      <c r="C286" s="73" t="s">
        <v>482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174</v>
      </c>
      <c r="C287" s="73" t="s">
        <v>483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666</v>
      </c>
      <c r="B288" s="72" t="s">
        <v>174</v>
      </c>
      <c r="C288" s="73" t="s">
        <v>484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174</v>
      </c>
      <c r="C289" s="73" t="s">
        <v>485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174</v>
      </c>
      <c r="C290" s="73" t="s">
        <v>486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174</v>
      </c>
      <c r="C291" s="73" t="s">
        <v>487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174</v>
      </c>
      <c r="C292" s="73" t="s">
        <v>488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174</v>
      </c>
      <c r="C293" s="73" t="s">
        <v>489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174</v>
      </c>
      <c r="C294" s="73" t="s">
        <v>490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174</v>
      </c>
      <c r="C295" s="73" t="s">
        <v>491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174</v>
      </c>
      <c r="C296" s="73" t="s">
        <v>492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667</v>
      </c>
      <c r="B297" s="72" t="s">
        <v>174</v>
      </c>
      <c r="C297" s="73" t="s">
        <v>493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175</v>
      </c>
      <c r="C298" s="73" t="s">
        <v>494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175</v>
      </c>
      <c r="C299" s="73" t="s">
        <v>495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175</v>
      </c>
      <c r="C300" s="73" t="s">
        <v>496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175</v>
      </c>
      <c r="C301" s="73" t="s">
        <v>497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175</v>
      </c>
      <c r="C302" s="73" t="s">
        <v>498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175</v>
      </c>
      <c r="C303" s="73" t="s">
        <v>499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668</v>
      </c>
      <c r="B304" s="72" t="s">
        <v>175</v>
      </c>
      <c r="C304" s="73" t="s">
        <v>500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175</v>
      </c>
      <c r="C305" s="73" t="s">
        <v>501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175</v>
      </c>
      <c r="C306" s="73" t="s">
        <v>502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177</v>
      </c>
      <c r="C307" s="73" t="s">
        <v>503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177</v>
      </c>
      <c r="C308" s="73" t="s">
        <v>504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177</v>
      </c>
      <c r="C309" s="73" t="s">
        <v>505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669</v>
      </c>
      <c r="B310" s="72" t="s">
        <v>177</v>
      </c>
      <c r="C310" s="73" t="s">
        <v>506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177</v>
      </c>
      <c r="C311" s="73" t="s">
        <v>507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177</v>
      </c>
      <c r="C312" s="73" t="s">
        <v>508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177</v>
      </c>
      <c r="C313" s="73" t="s">
        <v>509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177</v>
      </c>
      <c r="C314" s="73" t="s">
        <v>510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177</v>
      </c>
      <c r="C315" s="73" t="s">
        <v>511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178</v>
      </c>
      <c r="C316" s="73" t="s">
        <v>512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178</v>
      </c>
      <c r="C317" s="73" t="s">
        <v>513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670</v>
      </c>
      <c r="B318" s="72" t="s">
        <v>178</v>
      </c>
      <c r="C318" s="73" t="s">
        <v>514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179</v>
      </c>
      <c r="C319" s="73" t="s">
        <v>515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179</v>
      </c>
      <c r="C320" s="73" t="s">
        <v>516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671</v>
      </c>
      <c r="B321" s="72" t="s">
        <v>179</v>
      </c>
      <c r="C321" s="73" t="s">
        <v>517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672</v>
      </c>
      <c r="B322" s="72" t="s">
        <v>180</v>
      </c>
      <c r="C322" s="73" t="s">
        <v>518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673</v>
      </c>
      <c r="B323" s="72" t="s">
        <v>180</v>
      </c>
      <c r="C323" s="73" t="s">
        <v>519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180</v>
      </c>
      <c r="C324" s="73" t="s">
        <v>520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674</v>
      </c>
      <c r="B325" s="72" t="s">
        <v>180</v>
      </c>
      <c r="C325" s="73" t="s">
        <v>521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180</v>
      </c>
      <c r="C326" s="73" t="s">
        <v>522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675</v>
      </c>
      <c r="B327" s="72" t="s">
        <v>180</v>
      </c>
      <c r="C327" s="73" t="s">
        <v>523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180</v>
      </c>
      <c r="C328" s="73" t="s">
        <v>524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180</v>
      </c>
      <c r="C329" s="73" t="s">
        <v>525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676</v>
      </c>
      <c r="B330" s="72" t="s">
        <v>181</v>
      </c>
      <c r="C330" s="73" t="s">
        <v>526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677</v>
      </c>
      <c r="B331" s="72" t="s">
        <v>181</v>
      </c>
      <c r="C331" s="73" t="s">
        <v>527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678</v>
      </c>
      <c r="B332" s="72" t="s">
        <v>181</v>
      </c>
      <c r="C332" s="73" t="s">
        <v>528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181</v>
      </c>
      <c r="C333" s="73" t="s">
        <v>529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181</v>
      </c>
      <c r="C334" s="73" t="s">
        <v>530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679</v>
      </c>
      <c r="B335" s="72" t="s">
        <v>181</v>
      </c>
      <c r="C335" s="73" t="s">
        <v>531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181</v>
      </c>
      <c r="C336" s="73" t="s">
        <v>532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182</v>
      </c>
      <c r="C337" s="73" t="s">
        <v>533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179</v>
      </c>
      <c r="C338" s="73" t="s">
        <v>534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179</v>
      </c>
      <c r="C339" s="73" t="s">
        <v>535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680</v>
      </c>
      <c r="B340" s="72" t="s">
        <v>179</v>
      </c>
      <c r="C340" s="73" t="s">
        <v>536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182</v>
      </c>
      <c r="C341" s="73" t="s">
        <v>537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182</v>
      </c>
      <c r="C342" s="73" t="s">
        <v>538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182</v>
      </c>
      <c r="C343" s="73" t="s">
        <v>539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681</v>
      </c>
      <c r="B344" s="72" t="s">
        <v>182</v>
      </c>
      <c r="C344" s="73" t="s">
        <v>540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182</v>
      </c>
      <c r="C345" s="73" t="s">
        <v>541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182</v>
      </c>
      <c r="C346" s="73" t="s">
        <v>542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182</v>
      </c>
      <c r="C347" s="73" t="s">
        <v>543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182</v>
      </c>
      <c r="C348" s="73" t="s">
        <v>544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182</v>
      </c>
      <c r="C349" s="73" t="s">
        <v>545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682</v>
      </c>
      <c r="B350" s="72" t="s">
        <v>182</v>
      </c>
      <c r="C350" s="73" t="s">
        <v>546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182</v>
      </c>
      <c r="C351" s="73" t="s">
        <v>547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182</v>
      </c>
      <c r="C352" s="73" t="s">
        <v>548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182</v>
      </c>
      <c r="C353" s="73" t="s">
        <v>549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182</v>
      </c>
      <c r="C354" s="73" t="s">
        <v>550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182</v>
      </c>
      <c r="C355" s="73" t="s">
        <v>551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182</v>
      </c>
      <c r="C356" s="73" t="s">
        <v>552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182</v>
      </c>
      <c r="C357" s="73" t="s">
        <v>553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182</v>
      </c>
      <c r="C358" s="73" t="s">
        <v>554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182</v>
      </c>
      <c r="C359" s="73" t="s">
        <v>555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172</v>
      </c>
      <c r="C360" s="73" t="s">
        <v>556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184</v>
      </c>
      <c r="C361" s="73" t="s">
        <v>557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683</v>
      </c>
      <c r="B362" s="72" t="s">
        <v>184</v>
      </c>
      <c r="C362" s="73" t="s">
        <v>558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684</v>
      </c>
      <c r="B363" s="72" t="s">
        <v>184</v>
      </c>
      <c r="C363" s="73" t="s">
        <v>559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185</v>
      </c>
      <c r="C364" s="73" t="s">
        <v>560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185</v>
      </c>
      <c r="C365" s="73" t="s">
        <v>561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185</v>
      </c>
      <c r="C366" s="73" t="s">
        <v>562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185</v>
      </c>
      <c r="C367" s="73" t="s">
        <v>563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185</v>
      </c>
      <c r="C368" s="73" t="s">
        <v>564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185</v>
      </c>
      <c r="C369" s="73" t="s">
        <v>565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185</v>
      </c>
      <c r="C370" s="73" t="s">
        <v>566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185</v>
      </c>
      <c r="C371" s="73" t="s">
        <v>567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685</v>
      </c>
      <c r="B372" s="72" t="s">
        <v>185</v>
      </c>
      <c r="C372" s="73" t="s">
        <v>568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686</v>
      </c>
      <c r="B373" s="72" t="s">
        <v>185</v>
      </c>
      <c r="C373" s="73" t="s">
        <v>569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185</v>
      </c>
      <c r="C374" s="73" t="s">
        <v>570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185</v>
      </c>
      <c r="C375" s="73" t="s">
        <v>571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687</v>
      </c>
      <c r="B376" s="72" t="s">
        <v>185</v>
      </c>
      <c r="C376" s="73" t="s">
        <v>572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186</v>
      </c>
      <c r="C377" s="73" t="s">
        <v>573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186</v>
      </c>
      <c r="C378" s="73" t="s">
        <v>574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186</v>
      </c>
      <c r="C379" s="73" t="s">
        <v>575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688</v>
      </c>
      <c r="B380" s="72" t="s">
        <v>186</v>
      </c>
      <c r="C380" s="73" t="s">
        <v>576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186</v>
      </c>
      <c r="C381" s="73" t="s">
        <v>577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186</v>
      </c>
      <c r="C382" s="73" t="s">
        <v>578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186</v>
      </c>
      <c r="C383" s="73" t="s">
        <v>579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186</v>
      </c>
      <c r="C384" s="73" t="s">
        <v>580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176</v>
      </c>
      <c r="C385" s="73" t="s">
        <v>581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176</v>
      </c>
      <c r="C386" s="73" t="s">
        <v>582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176</v>
      </c>
      <c r="C387" s="73" t="s">
        <v>583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689</v>
      </c>
      <c r="B388" s="72" t="s">
        <v>176</v>
      </c>
      <c r="C388" s="73" t="s">
        <v>584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174</v>
      </c>
      <c r="C389" s="73" t="s">
        <v>585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169</v>
      </c>
      <c r="C390" s="73" t="s">
        <v>586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169</v>
      </c>
      <c r="C391" s="73" t="s">
        <v>587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169</v>
      </c>
      <c r="C392" s="73" t="s">
        <v>588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185</v>
      </c>
      <c r="C393" s="73" t="s">
        <v>589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185</v>
      </c>
      <c r="C394" s="73" t="s">
        <v>590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185</v>
      </c>
      <c r="C395" s="73" t="s">
        <v>591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185</v>
      </c>
      <c r="C396" s="73" t="s">
        <v>592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185</v>
      </c>
      <c r="C397" s="73" t="s">
        <v>593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690</v>
      </c>
      <c r="B398" s="72" t="s">
        <v>185</v>
      </c>
      <c r="C398" s="73" t="s">
        <v>594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691</v>
      </c>
      <c r="B399" s="72" t="s">
        <v>185</v>
      </c>
      <c r="C399" s="73" t="s">
        <v>595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187</v>
      </c>
      <c r="C400" s="73" t="s">
        <v>596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692</v>
      </c>
      <c r="B401" s="72" t="s">
        <v>183</v>
      </c>
      <c r="C401" s="73" t="s">
        <v>597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693</v>
      </c>
      <c r="B402" s="72" t="s">
        <v>183</v>
      </c>
      <c r="C402" s="73" t="s">
        <v>598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183</v>
      </c>
      <c r="C403" s="73" t="s">
        <v>599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695</v>
      </c>
      <c r="B404" s="72" t="s">
        <v>183</v>
      </c>
      <c r="C404" s="73" t="s">
        <v>601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696</v>
      </c>
      <c r="B405" s="72" t="s">
        <v>183</v>
      </c>
      <c r="C405" s="73" t="s">
        <v>602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697</v>
      </c>
      <c r="B406" s="72" t="s">
        <v>183</v>
      </c>
      <c r="C406" s="73" t="s">
        <v>603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698</v>
      </c>
      <c r="B407" s="72" t="s">
        <v>183</v>
      </c>
      <c r="C407" s="73" t="s">
        <v>604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701</v>
      </c>
      <c r="B408" s="72" t="s">
        <v>183</v>
      </c>
      <c r="C408" s="73" t="s">
        <v>607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723</v>
      </c>
      <c r="B409" s="72" t="s">
        <v>174</v>
      </c>
      <c r="C409" s="73" t="s">
        <v>724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725</v>
      </c>
      <c r="B410" s="72" t="s">
        <v>174</v>
      </c>
      <c r="C410" s="73" t="s">
        <v>726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727</v>
      </c>
      <c r="B411" s="78"/>
      <c r="C411" s="73" t="s">
        <v>728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729</v>
      </c>
      <c r="B412" s="78"/>
      <c r="C412" s="73" t="s">
        <v>730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731</v>
      </c>
      <c r="B413" s="80"/>
      <c r="C413" s="81" t="s">
        <v>732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733</v>
      </c>
      <c r="B414" s="78"/>
      <c r="C414" s="73" t="s">
        <v>734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735</v>
      </c>
      <c r="B415" s="78"/>
      <c r="C415" s="73" t="s">
        <v>736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737</v>
      </c>
      <c r="B416" s="78"/>
      <c r="C416" s="73" t="s">
        <v>738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739</v>
      </c>
      <c r="B417" s="88"/>
      <c r="C417" s="89" t="s">
        <v>740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741</v>
      </c>
      <c r="B418" s="96"/>
      <c r="C418" s="97" t="s">
        <v>742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743</v>
      </c>
      <c r="B419" s="78"/>
      <c r="C419" s="73" t="s">
        <v>744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745</v>
      </c>
      <c r="B420" s="78"/>
      <c r="C420" s="73" t="s">
        <v>746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747</v>
      </c>
      <c r="B421" s="88"/>
      <c r="C421" s="89" t="s">
        <v>748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749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750</v>
      </c>
      <c r="B1" s="38"/>
    </row>
    <row r="2" spans="1:422" ht="12.75" customHeight="1" x14ac:dyDescent="0.2">
      <c r="A2" s="103" t="s">
        <v>200</v>
      </c>
      <c r="B2" s="40"/>
    </row>
    <row r="3" spans="1:422" ht="12.75" customHeight="1" x14ac:dyDescent="0.2">
      <c r="A3" s="103" t="s">
        <v>201</v>
      </c>
      <c r="B3" s="40"/>
    </row>
    <row r="4" spans="1:422" ht="12.75" customHeight="1" thickBot="1" x14ac:dyDescent="0.25"/>
    <row r="5" spans="1:422" ht="135.75" customHeight="1" x14ac:dyDescent="0.2">
      <c r="A5" s="104" t="s">
        <v>202</v>
      </c>
      <c r="B5" s="43"/>
      <c r="C5" s="105"/>
      <c r="D5" s="106" t="s">
        <v>203</v>
      </c>
      <c r="E5" s="107" t="s">
        <v>204</v>
      </c>
      <c r="F5" s="107" t="s">
        <v>205</v>
      </c>
      <c r="G5" s="107" t="s">
        <v>206</v>
      </c>
      <c r="H5" s="107" t="s">
        <v>207</v>
      </c>
      <c r="I5" s="107" t="s">
        <v>208</v>
      </c>
      <c r="J5" s="107" t="s">
        <v>209</v>
      </c>
      <c r="K5" s="107" t="s">
        <v>210</v>
      </c>
      <c r="L5" s="107" t="s">
        <v>211</v>
      </c>
      <c r="M5" s="107" t="s">
        <v>212</v>
      </c>
      <c r="N5" s="107" t="s">
        <v>213</v>
      </c>
      <c r="O5" s="107" t="s">
        <v>214</v>
      </c>
      <c r="P5" s="107" t="s">
        <v>215</v>
      </c>
      <c r="Q5" s="107" t="s">
        <v>216</v>
      </c>
      <c r="R5" s="107" t="s">
        <v>217</v>
      </c>
      <c r="S5" s="107" t="s">
        <v>218</v>
      </c>
      <c r="T5" s="107" t="s">
        <v>219</v>
      </c>
      <c r="U5" s="107" t="s">
        <v>220</v>
      </c>
      <c r="V5" s="107" t="s">
        <v>221</v>
      </c>
      <c r="W5" s="107" t="s">
        <v>222</v>
      </c>
      <c r="X5" s="107" t="s">
        <v>223</v>
      </c>
      <c r="Y5" s="107" t="s">
        <v>224</v>
      </c>
      <c r="Z5" s="107" t="s">
        <v>225</v>
      </c>
      <c r="AA5" s="107" t="s">
        <v>226</v>
      </c>
      <c r="AB5" s="107" t="s">
        <v>227</v>
      </c>
      <c r="AC5" s="107" t="s">
        <v>228</v>
      </c>
      <c r="AD5" s="107" t="s">
        <v>229</v>
      </c>
      <c r="AE5" s="107" t="s">
        <v>230</v>
      </c>
      <c r="AF5" s="107" t="s">
        <v>231</v>
      </c>
      <c r="AG5" s="107" t="s">
        <v>232</v>
      </c>
      <c r="AH5" s="107" t="s">
        <v>233</v>
      </c>
      <c r="AI5" s="107" t="s">
        <v>234</v>
      </c>
      <c r="AJ5" s="107" t="s">
        <v>235</v>
      </c>
      <c r="AK5" s="107" t="s">
        <v>236</v>
      </c>
      <c r="AL5" s="107" t="s">
        <v>237</v>
      </c>
      <c r="AM5" s="107" t="s">
        <v>238</v>
      </c>
      <c r="AN5" s="107" t="s">
        <v>239</v>
      </c>
      <c r="AO5" s="107" t="s">
        <v>240</v>
      </c>
      <c r="AP5" s="107" t="s">
        <v>241</v>
      </c>
      <c r="AQ5" s="107" t="s">
        <v>242</v>
      </c>
      <c r="AR5" s="107" t="s">
        <v>243</v>
      </c>
      <c r="AS5" s="107" t="s">
        <v>244</v>
      </c>
      <c r="AT5" s="107" t="s">
        <v>245</v>
      </c>
      <c r="AU5" s="107" t="s">
        <v>246</v>
      </c>
      <c r="AV5" s="107" t="s">
        <v>247</v>
      </c>
      <c r="AW5" s="107" t="s">
        <v>248</v>
      </c>
      <c r="AX5" s="107" t="s">
        <v>249</v>
      </c>
      <c r="AY5" s="107" t="s">
        <v>250</v>
      </c>
      <c r="AZ5" s="107" t="s">
        <v>251</v>
      </c>
      <c r="BA5" s="107" t="s">
        <v>252</v>
      </c>
      <c r="BB5" s="107" t="s">
        <v>253</v>
      </c>
      <c r="BC5" s="107" t="s">
        <v>254</v>
      </c>
      <c r="BD5" s="107" t="s">
        <v>255</v>
      </c>
      <c r="BE5" s="107" t="s">
        <v>256</v>
      </c>
      <c r="BF5" s="107" t="s">
        <v>257</v>
      </c>
      <c r="BG5" s="107" t="s">
        <v>258</v>
      </c>
      <c r="BH5" s="107" t="s">
        <v>259</v>
      </c>
      <c r="BI5" s="107" t="s">
        <v>260</v>
      </c>
      <c r="BJ5" s="107" t="s">
        <v>261</v>
      </c>
      <c r="BK5" s="107" t="s">
        <v>262</v>
      </c>
      <c r="BL5" s="107" t="s">
        <v>263</v>
      </c>
      <c r="BM5" s="107" t="s">
        <v>264</v>
      </c>
      <c r="BN5" s="107" t="s">
        <v>265</v>
      </c>
      <c r="BO5" s="107" t="s">
        <v>266</v>
      </c>
      <c r="BP5" s="107" t="s">
        <v>267</v>
      </c>
      <c r="BQ5" s="107" t="s">
        <v>268</v>
      </c>
      <c r="BR5" s="107" t="s">
        <v>269</v>
      </c>
      <c r="BS5" s="107" t="s">
        <v>270</v>
      </c>
      <c r="BT5" s="107" t="s">
        <v>271</v>
      </c>
      <c r="BU5" s="107" t="s">
        <v>272</v>
      </c>
      <c r="BV5" s="107" t="s">
        <v>273</v>
      </c>
      <c r="BW5" s="107" t="s">
        <v>274</v>
      </c>
      <c r="BX5" s="107" t="s">
        <v>275</v>
      </c>
      <c r="BY5" s="107" t="s">
        <v>276</v>
      </c>
      <c r="BZ5" s="107" t="s">
        <v>277</v>
      </c>
      <c r="CA5" s="107" t="s">
        <v>278</v>
      </c>
      <c r="CB5" s="107" t="s">
        <v>279</v>
      </c>
      <c r="CC5" s="107" t="s">
        <v>280</v>
      </c>
      <c r="CD5" s="107" t="s">
        <v>281</v>
      </c>
      <c r="CE5" s="107" t="s">
        <v>282</v>
      </c>
      <c r="CF5" s="107" t="s">
        <v>283</v>
      </c>
      <c r="CG5" s="107" t="s">
        <v>284</v>
      </c>
      <c r="CH5" s="107" t="s">
        <v>285</v>
      </c>
      <c r="CI5" s="107" t="s">
        <v>286</v>
      </c>
      <c r="CJ5" s="107" t="s">
        <v>287</v>
      </c>
      <c r="CK5" s="107" t="s">
        <v>288</v>
      </c>
      <c r="CL5" s="107" t="s">
        <v>289</v>
      </c>
      <c r="CM5" s="107" t="s">
        <v>290</v>
      </c>
      <c r="CN5" s="107" t="s">
        <v>291</v>
      </c>
      <c r="CO5" s="107" t="s">
        <v>292</v>
      </c>
      <c r="CP5" s="107" t="s">
        <v>293</v>
      </c>
      <c r="CQ5" s="107" t="s">
        <v>294</v>
      </c>
      <c r="CR5" s="107" t="s">
        <v>295</v>
      </c>
      <c r="CS5" s="107" t="s">
        <v>296</v>
      </c>
      <c r="CT5" s="107" t="s">
        <v>297</v>
      </c>
      <c r="CU5" s="107" t="s">
        <v>298</v>
      </c>
      <c r="CV5" s="107" t="s">
        <v>299</v>
      </c>
      <c r="CW5" s="107" t="s">
        <v>300</v>
      </c>
      <c r="CX5" s="107" t="s">
        <v>301</v>
      </c>
      <c r="CY5" s="107" t="s">
        <v>302</v>
      </c>
      <c r="CZ5" s="107" t="s">
        <v>303</v>
      </c>
      <c r="DA5" s="107" t="s">
        <v>304</v>
      </c>
      <c r="DB5" s="107" t="s">
        <v>305</v>
      </c>
      <c r="DC5" s="107" t="s">
        <v>306</v>
      </c>
      <c r="DD5" s="107" t="s">
        <v>307</v>
      </c>
      <c r="DE5" s="107" t="s">
        <v>308</v>
      </c>
      <c r="DF5" s="107" t="s">
        <v>309</v>
      </c>
      <c r="DG5" s="107" t="s">
        <v>310</v>
      </c>
      <c r="DH5" s="107" t="s">
        <v>311</v>
      </c>
      <c r="DI5" s="107" t="s">
        <v>312</v>
      </c>
      <c r="DJ5" s="107" t="s">
        <v>313</v>
      </c>
      <c r="DK5" s="107" t="s">
        <v>314</v>
      </c>
      <c r="DL5" s="107" t="s">
        <v>315</v>
      </c>
      <c r="DM5" s="107" t="s">
        <v>316</v>
      </c>
      <c r="DN5" s="107" t="s">
        <v>317</v>
      </c>
      <c r="DO5" s="107" t="s">
        <v>318</v>
      </c>
      <c r="DP5" s="107" t="s">
        <v>319</v>
      </c>
      <c r="DQ5" s="107" t="s">
        <v>320</v>
      </c>
      <c r="DR5" s="107" t="s">
        <v>321</v>
      </c>
      <c r="DS5" s="107" t="s">
        <v>322</v>
      </c>
      <c r="DT5" s="107" t="s">
        <v>323</v>
      </c>
      <c r="DU5" s="107" t="s">
        <v>324</v>
      </c>
      <c r="DV5" s="107" t="s">
        <v>325</v>
      </c>
      <c r="DW5" s="107" t="s">
        <v>326</v>
      </c>
      <c r="DX5" s="107" t="s">
        <v>327</v>
      </c>
      <c r="DY5" s="107" t="s">
        <v>328</v>
      </c>
      <c r="DZ5" s="107" t="s">
        <v>329</v>
      </c>
      <c r="EA5" s="107" t="s">
        <v>330</v>
      </c>
      <c r="EB5" s="107" t="s">
        <v>331</v>
      </c>
      <c r="EC5" s="107" t="s">
        <v>332</v>
      </c>
      <c r="ED5" s="107" t="s">
        <v>333</v>
      </c>
      <c r="EE5" s="107" t="s">
        <v>334</v>
      </c>
      <c r="EF5" s="107" t="s">
        <v>335</v>
      </c>
      <c r="EG5" s="107" t="s">
        <v>336</v>
      </c>
      <c r="EH5" s="107" t="s">
        <v>337</v>
      </c>
      <c r="EI5" s="107" t="s">
        <v>338</v>
      </c>
      <c r="EJ5" s="107" t="s">
        <v>339</v>
      </c>
      <c r="EK5" s="107" t="s">
        <v>340</v>
      </c>
      <c r="EL5" s="107" t="s">
        <v>341</v>
      </c>
      <c r="EM5" s="107" t="s">
        <v>342</v>
      </c>
      <c r="EN5" s="107" t="s">
        <v>343</v>
      </c>
      <c r="EO5" s="107" t="s">
        <v>344</v>
      </c>
      <c r="EP5" s="107" t="s">
        <v>345</v>
      </c>
      <c r="EQ5" s="107" t="s">
        <v>346</v>
      </c>
      <c r="ER5" s="107" t="s">
        <v>347</v>
      </c>
      <c r="ES5" s="107" t="s">
        <v>348</v>
      </c>
      <c r="ET5" s="107" t="s">
        <v>349</v>
      </c>
      <c r="EU5" s="107" t="s">
        <v>350</v>
      </c>
      <c r="EV5" s="107" t="s">
        <v>351</v>
      </c>
      <c r="EW5" s="107" t="s">
        <v>352</v>
      </c>
      <c r="EX5" s="107" t="s">
        <v>353</v>
      </c>
      <c r="EY5" s="107" t="s">
        <v>354</v>
      </c>
      <c r="EZ5" s="107" t="s">
        <v>355</v>
      </c>
      <c r="FA5" s="107" t="s">
        <v>356</v>
      </c>
      <c r="FB5" s="107" t="s">
        <v>357</v>
      </c>
      <c r="FC5" s="107" t="s">
        <v>358</v>
      </c>
      <c r="FD5" s="107" t="s">
        <v>359</v>
      </c>
      <c r="FE5" s="107" t="s">
        <v>360</v>
      </c>
      <c r="FF5" s="107" t="s">
        <v>361</v>
      </c>
      <c r="FG5" s="107" t="s">
        <v>362</v>
      </c>
      <c r="FH5" s="107" t="s">
        <v>363</v>
      </c>
      <c r="FI5" s="107" t="s">
        <v>364</v>
      </c>
      <c r="FJ5" s="107" t="s">
        <v>365</v>
      </c>
      <c r="FK5" s="107" t="s">
        <v>366</v>
      </c>
      <c r="FL5" s="107" t="s">
        <v>367</v>
      </c>
      <c r="FM5" s="107" t="s">
        <v>368</v>
      </c>
      <c r="FN5" s="107" t="s">
        <v>369</v>
      </c>
      <c r="FO5" s="107" t="s">
        <v>370</v>
      </c>
      <c r="FP5" s="107" t="s">
        <v>371</v>
      </c>
      <c r="FQ5" s="107" t="s">
        <v>372</v>
      </c>
      <c r="FR5" s="107" t="s">
        <v>373</v>
      </c>
      <c r="FS5" s="107" t="s">
        <v>374</v>
      </c>
      <c r="FT5" s="107" t="s">
        <v>375</v>
      </c>
      <c r="FU5" s="107" t="s">
        <v>376</v>
      </c>
      <c r="FV5" s="107" t="s">
        <v>377</v>
      </c>
      <c r="FW5" s="107" t="s">
        <v>378</v>
      </c>
      <c r="FX5" s="107" t="s">
        <v>379</v>
      </c>
      <c r="FY5" s="107" t="s">
        <v>380</v>
      </c>
      <c r="FZ5" s="107" t="s">
        <v>381</v>
      </c>
      <c r="GA5" s="107" t="s">
        <v>382</v>
      </c>
      <c r="GB5" s="107" t="s">
        <v>383</v>
      </c>
      <c r="GC5" s="107" t="s">
        <v>384</v>
      </c>
      <c r="GD5" s="107" t="s">
        <v>385</v>
      </c>
      <c r="GE5" s="107" t="s">
        <v>386</v>
      </c>
      <c r="GF5" s="107" t="s">
        <v>387</v>
      </c>
      <c r="GG5" s="107" t="s">
        <v>388</v>
      </c>
      <c r="GH5" s="107" t="s">
        <v>389</v>
      </c>
      <c r="GI5" s="107" t="s">
        <v>390</v>
      </c>
      <c r="GJ5" s="107" t="s">
        <v>391</v>
      </c>
      <c r="GK5" s="107" t="s">
        <v>392</v>
      </c>
      <c r="GL5" s="107" t="s">
        <v>393</v>
      </c>
      <c r="GM5" s="107" t="s">
        <v>394</v>
      </c>
      <c r="GN5" s="107" t="s">
        <v>395</v>
      </c>
      <c r="GO5" s="107" t="s">
        <v>396</v>
      </c>
      <c r="GP5" s="107" t="s">
        <v>397</v>
      </c>
      <c r="GQ5" s="107" t="s">
        <v>398</v>
      </c>
      <c r="GR5" s="107" t="s">
        <v>399</v>
      </c>
      <c r="GS5" s="107" t="s">
        <v>400</v>
      </c>
      <c r="GT5" s="107" t="s">
        <v>401</v>
      </c>
      <c r="GU5" s="107" t="s">
        <v>402</v>
      </c>
      <c r="GV5" s="107" t="s">
        <v>403</v>
      </c>
      <c r="GW5" s="107" t="s">
        <v>404</v>
      </c>
      <c r="GX5" s="107" t="s">
        <v>405</v>
      </c>
      <c r="GY5" s="107" t="s">
        <v>406</v>
      </c>
      <c r="GZ5" s="107" t="s">
        <v>407</v>
      </c>
      <c r="HA5" s="107" t="s">
        <v>408</v>
      </c>
      <c r="HB5" s="107" t="s">
        <v>409</v>
      </c>
      <c r="HC5" s="107" t="s">
        <v>410</v>
      </c>
      <c r="HD5" s="107" t="s">
        <v>411</v>
      </c>
      <c r="HE5" s="107" t="s">
        <v>412</v>
      </c>
      <c r="HF5" s="107" t="s">
        <v>413</v>
      </c>
      <c r="HG5" s="107" t="s">
        <v>414</v>
      </c>
      <c r="HH5" s="107" t="s">
        <v>415</v>
      </c>
      <c r="HI5" s="107" t="s">
        <v>416</v>
      </c>
      <c r="HJ5" s="107" t="s">
        <v>417</v>
      </c>
      <c r="HK5" s="107" t="s">
        <v>418</v>
      </c>
      <c r="HL5" s="107" t="s">
        <v>419</v>
      </c>
      <c r="HM5" s="107" t="s">
        <v>420</v>
      </c>
      <c r="HN5" s="107" t="s">
        <v>421</v>
      </c>
      <c r="HO5" s="107" t="s">
        <v>422</v>
      </c>
      <c r="HP5" s="107" t="s">
        <v>423</v>
      </c>
      <c r="HQ5" s="107" t="s">
        <v>424</v>
      </c>
      <c r="HR5" s="107" t="s">
        <v>425</v>
      </c>
      <c r="HS5" s="107" t="s">
        <v>426</v>
      </c>
      <c r="HT5" s="107" t="s">
        <v>427</v>
      </c>
      <c r="HU5" s="107" t="s">
        <v>428</v>
      </c>
      <c r="HV5" s="107" t="s">
        <v>429</v>
      </c>
      <c r="HW5" s="107" t="s">
        <v>430</v>
      </c>
      <c r="HX5" s="107" t="s">
        <v>431</v>
      </c>
      <c r="HY5" s="107" t="s">
        <v>432</v>
      </c>
      <c r="HZ5" s="107" t="s">
        <v>433</v>
      </c>
      <c r="IA5" s="107" t="s">
        <v>434</v>
      </c>
      <c r="IB5" s="107" t="s">
        <v>435</v>
      </c>
      <c r="IC5" s="107" t="s">
        <v>436</v>
      </c>
      <c r="ID5" s="107" t="s">
        <v>437</v>
      </c>
      <c r="IE5" s="107" t="s">
        <v>438</v>
      </c>
      <c r="IF5" s="107" t="s">
        <v>439</v>
      </c>
      <c r="IG5" s="107" t="s">
        <v>440</v>
      </c>
      <c r="IH5" s="107" t="s">
        <v>441</v>
      </c>
      <c r="II5" s="107" t="s">
        <v>442</v>
      </c>
      <c r="IJ5" s="107" t="s">
        <v>443</v>
      </c>
      <c r="IK5" s="107" t="s">
        <v>444</v>
      </c>
      <c r="IL5" s="107" t="s">
        <v>445</v>
      </c>
      <c r="IM5" s="107" t="s">
        <v>446</v>
      </c>
      <c r="IN5" s="107" t="s">
        <v>447</v>
      </c>
      <c r="IO5" s="107" t="s">
        <v>448</v>
      </c>
      <c r="IP5" s="107" t="s">
        <v>449</v>
      </c>
      <c r="IQ5" s="107" t="s">
        <v>450</v>
      </c>
      <c r="IR5" s="107" t="s">
        <v>451</v>
      </c>
      <c r="IS5" s="107" t="s">
        <v>452</v>
      </c>
      <c r="IT5" s="107" t="s">
        <v>453</v>
      </c>
      <c r="IU5" s="107" t="s">
        <v>454</v>
      </c>
      <c r="IV5" s="107" t="s">
        <v>455</v>
      </c>
      <c r="IW5" s="107" t="s">
        <v>456</v>
      </c>
      <c r="IX5" s="107" t="s">
        <v>457</v>
      </c>
      <c r="IY5" s="107" t="s">
        <v>458</v>
      </c>
      <c r="IZ5" s="107" t="s">
        <v>459</v>
      </c>
      <c r="JA5" s="107" t="s">
        <v>460</v>
      </c>
      <c r="JB5" s="107" t="s">
        <v>461</v>
      </c>
      <c r="JC5" s="107" t="s">
        <v>462</v>
      </c>
      <c r="JD5" s="107" t="s">
        <v>463</v>
      </c>
      <c r="JE5" s="107" t="s">
        <v>464</v>
      </c>
      <c r="JF5" s="107" t="s">
        <v>465</v>
      </c>
      <c r="JG5" s="107" t="s">
        <v>466</v>
      </c>
      <c r="JH5" s="107" t="s">
        <v>467</v>
      </c>
      <c r="JI5" s="107" t="s">
        <v>468</v>
      </c>
      <c r="JJ5" s="107" t="s">
        <v>469</v>
      </c>
      <c r="JK5" s="107" t="s">
        <v>470</v>
      </c>
      <c r="JL5" s="107" t="s">
        <v>471</v>
      </c>
      <c r="JM5" s="107" t="s">
        <v>472</v>
      </c>
      <c r="JN5" s="107" t="s">
        <v>473</v>
      </c>
      <c r="JO5" s="107" t="s">
        <v>474</v>
      </c>
      <c r="JP5" s="107" t="s">
        <v>475</v>
      </c>
      <c r="JQ5" s="107" t="s">
        <v>476</v>
      </c>
      <c r="JR5" s="107" t="s">
        <v>477</v>
      </c>
      <c r="JS5" s="107" t="s">
        <v>478</v>
      </c>
      <c r="JT5" s="107" t="s">
        <v>479</v>
      </c>
      <c r="JU5" s="107" t="s">
        <v>480</v>
      </c>
      <c r="JV5" s="107" t="s">
        <v>481</v>
      </c>
      <c r="JW5" s="107" t="s">
        <v>482</v>
      </c>
      <c r="JX5" s="107" t="s">
        <v>483</v>
      </c>
      <c r="JY5" s="107" t="s">
        <v>484</v>
      </c>
      <c r="JZ5" s="107" t="s">
        <v>485</v>
      </c>
      <c r="KA5" s="107" t="s">
        <v>486</v>
      </c>
      <c r="KB5" s="107" t="s">
        <v>487</v>
      </c>
      <c r="KC5" s="107" t="s">
        <v>488</v>
      </c>
      <c r="KD5" s="107" t="s">
        <v>489</v>
      </c>
      <c r="KE5" s="107" t="s">
        <v>490</v>
      </c>
      <c r="KF5" s="107" t="s">
        <v>491</v>
      </c>
      <c r="KG5" s="107" t="s">
        <v>492</v>
      </c>
      <c r="KH5" s="107" t="s">
        <v>493</v>
      </c>
      <c r="KI5" s="107" t="s">
        <v>494</v>
      </c>
      <c r="KJ5" s="107" t="s">
        <v>495</v>
      </c>
      <c r="KK5" s="107" t="s">
        <v>496</v>
      </c>
      <c r="KL5" s="107" t="s">
        <v>497</v>
      </c>
      <c r="KM5" s="107" t="s">
        <v>498</v>
      </c>
      <c r="KN5" s="107" t="s">
        <v>499</v>
      </c>
      <c r="KO5" s="107" t="s">
        <v>500</v>
      </c>
      <c r="KP5" s="107" t="s">
        <v>501</v>
      </c>
      <c r="KQ5" s="107" t="s">
        <v>502</v>
      </c>
      <c r="KR5" s="107" t="s">
        <v>503</v>
      </c>
      <c r="KS5" s="107" t="s">
        <v>504</v>
      </c>
      <c r="KT5" s="107" t="s">
        <v>505</v>
      </c>
      <c r="KU5" s="107" t="s">
        <v>506</v>
      </c>
      <c r="KV5" s="107" t="s">
        <v>507</v>
      </c>
      <c r="KW5" s="107" t="s">
        <v>508</v>
      </c>
      <c r="KX5" s="107" t="s">
        <v>509</v>
      </c>
      <c r="KY5" s="107" t="s">
        <v>510</v>
      </c>
      <c r="KZ5" s="107" t="s">
        <v>511</v>
      </c>
      <c r="LA5" s="107" t="s">
        <v>512</v>
      </c>
      <c r="LB5" s="107" t="s">
        <v>513</v>
      </c>
      <c r="LC5" s="107" t="s">
        <v>514</v>
      </c>
      <c r="LD5" s="107" t="s">
        <v>515</v>
      </c>
      <c r="LE5" s="107" t="s">
        <v>516</v>
      </c>
      <c r="LF5" s="107" t="s">
        <v>517</v>
      </c>
      <c r="LG5" s="107" t="s">
        <v>518</v>
      </c>
      <c r="LH5" s="107" t="s">
        <v>519</v>
      </c>
      <c r="LI5" s="107" t="s">
        <v>520</v>
      </c>
      <c r="LJ5" s="107" t="s">
        <v>521</v>
      </c>
      <c r="LK5" s="107" t="s">
        <v>522</v>
      </c>
      <c r="LL5" s="107" t="s">
        <v>523</v>
      </c>
      <c r="LM5" s="107" t="s">
        <v>524</v>
      </c>
      <c r="LN5" s="107" t="s">
        <v>525</v>
      </c>
      <c r="LO5" s="107" t="s">
        <v>526</v>
      </c>
      <c r="LP5" s="107" t="s">
        <v>527</v>
      </c>
      <c r="LQ5" s="107" t="s">
        <v>528</v>
      </c>
      <c r="LR5" s="107" t="s">
        <v>529</v>
      </c>
      <c r="LS5" s="107" t="s">
        <v>530</v>
      </c>
      <c r="LT5" s="107" t="s">
        <v>531</v>
      </c>
      <c r="LU5" s="107" t="s">
        <v>532</v>
      </c>
      <c r="LV5" s="107" t="s">
        <v>533</v>
      </c>
      <c r="LW5" s="107" t="s">
        <v>534</v>
      </c>
      <c r="LX5" s="107" t="s">
        <v>535</v>
      </c>
      <c r="LY5" s="107" t="s">
        <v>536</v>
      </c>
      <c r="LZ5" s="107" t="s">
        <v>537</v>
      </c>
      <c r="MA5" s="107" t="s">
        <v>538</v>
      </c>
      <c r="MB5" s="107" t="s">
        <v>539</v>
      </c>
      <c r="MC5" s="107" t="s">
        <v>540</v>
      </c>
      <c r="MD5" s="107" t="s">
        <v>541</v>
      </c>
      <c r="ME5" s="107" t="s">
        <v>542</v>
      </c>
      <c r="MF5" s="107" t="s">
        <v>543</v>
      </c>
      <c r="MG5" s="107" t="s">
        <v>544</v>
      </c>
      <c r="MH5" s="107" t="s">
        <v>545</v>
      </c>
      <c r="MI5" s="107" t="s">
        <v>546</v>
      </c>
      <c r="MJ5" s="107" t="s">
        <v>547</v>
      </c>
      <c r="MK5" s="107" t="s">
        <v>548</v>
      </c>
      <c r="ML5" s="107" t="s">
        <v>549</v>
      </c>
      <c r="MM5" s="107" t="s">
        <v>550</v>
      </c>
      <c r="MN5" s="107" t="s">
        <v>551</v>
      </c>
      <c r="MO5" s="107" t="s">
        <v>552</v>
      </c>
      <c r="MP5" s="107" t="s">
        <v>553</v>
      </c>
      <c r="MQ5" s="107" t="s">
        <v>554</v>
      </c>
      <c r="MR5" s="107" t="s">
        <v>555</v>
      </c>
      <c r="MS5" s="107" t="s">
        <v>556</v>
      </c>
      <c r="MT5" s="107" t="s">
        <v>557</v>
      </c>
      <c r="MU5" s="107" t="s">
        <v>558</v>
      </c>
      <c r="MV5" s="107" t="s">
        <v>559</v>
      </c>
      <c r="MW5" s="107" t="s">
        <v>560</v>
      </c>
      <c r="MX5" s="107" t="s">
        <v>561</v>
      </c>
      <c r="MY5" s="107" t="s">
        <v>562</v>
      </c>
      <c r="MZ5" s="107" t="s">
        <v>563</v>
      </c>
      <c r="NA5" s="107" t="s">
        <v>564</v>
      </c>
      <c r="NB5" s="107" t="s">
        <v>565</v>
      </c>
      <c r="NC5" s="107" t="s">
        <v>566</v>
      </c>
      <c r="ND5" s="107" t="s">
        <v>567</v>
      </c>
      <c r="NE5" s="107" t="s">
        <v>568</v>
      </c>
      <c r="NF5" s="107" t="s">
        <v>569</v>
      </c>
      <c r="NG5" s="107" t="s">
        <v>570</v>
      </c>
      <c r="NH5" s="107" t="s">
        <v>571</v>
      </c>
      <c r="NI5" s="107" t="s">
        <v>572</v>
      </c>
      <c r="NJ5" s="107" t="s">
        <v>573</v>
      </c>
      <c r="NK5" s="107" t="s">
        <v>574</v>
      </c>
      <c r="NL5" s="107" t="s">
        <v>575</v>
      </c>
      <c r="NM5" s="107" t="s">
        <v>576</v>
      </c>
      <c r="NN5" s="107" t="s">
        <v>577</v>
      </c>
      <c r="NO5" s="107" t="s">
        <v>578</v>
      </c>
      <c r="NP5" s="107" t="s">
        <v>579</v>
      </c>
      <c r="NQ5" s="107" t="s">
        <v>580</v>
      </c>
      <c r="NR5" s="107" t="s">
        <v>581</v>
      </c>
      <c r="NS5" s="107" t="s">
        <v>582</v>
      </c>
      <c r="NT5" s="107" t="s">
        <v>583</v>
      </c>
      <c r="NU5" s="107" t="s">
        <v>584</v>
      </c>
      <c r="NV5" s="107" t="s">
        <v>585</v>
      </c>
      <c r="NW5" s="107" t="s">
        <v>586</v>
      </c>
      <c r="NX5" s="107" t="s">
        <v>587</v>
      </c>
      <c r="NY5" s="107" t="s">
        <v>588</v>
      </c>
      <c r="NZ5" s="107" t="s">
        <v>589</v>
      </c>
      <c r="OA5" s="107" t="s">
        <v>590</v>
      </c>
      <c r="OB5" s="107" t="s">
        <v>591</v>
      </c>
      <c r="OC5" s="107" t="s">
        <v>592</v>
      </c>
      <c r="OD5" s="107" t="s">
        <v>593</v>
      </c>
      <c r="OE5" s="107" t="s">
        <v>594</v>
      </c>
      <c r="OF5" s="107" t="s">
        <v>595</v>
      </c>
      <c r="OG5" s="107" t="s">
        <v>596</v>
      </c>
      <c r="OH5" s="107" t="s">
        <v>597</v>
      </c>
      <c r="OI5" s="107" t="s">
        <v>598</v>
      </c>
      <c r="OJ5" s="107" t="s">
        <v>599</v>
      </c>
      <c r="OK5" s="107" t="s">
        <v>600</v>
      </c>
      <c r="OL5" s="107" t="s">
        <v>601</v>
      </c>
      <c r="OM5" s="107" t="s">
        <v>602</v>
      </c>
      <c r="ON5" s="107" t="s">
        <v>603</v>
      </c>
      <c r="OO5" s="107" t="s">
        <v>604</v>
      </c>
      <c r="OP5" s="107" t="s">
        <v>605</v>
      </c>
      <c r="OQ5" s="107" t="s">
        <v>606</v>
      </c>
      <c r="OR5" s="108" t="s">
        <v>607</v>
      </c>
      <c r="OS5" s="109" t="s">
        <v>751</v>
      </c>
      <c r="OT5" s="106" t="s">
        <v>189</v>
      </c>
      <c r="OU5" s="108" t="s">
        <v>752</v>
      </c>
      <c r="OV5" s="109" t="s">
        <v>753</v>
      </c>
      <c r="OW5" s="110" t="s">
        <v>754</v>
      </c>
      <c r="OX5" s="111" t="s">
        <v>755</v>
      </c>
      <c r="OY5" s="109" t="s">
        <v>756</v>
      </c>
      <c r="OZ5" s="110" t="s">
        <v>757</v>
      </c>
      <c r="PA5" s="112" t="s">
        <v>758</v>
      </c>
      <c r="PB5" s="111" t="s">
        <v>759</v>
      </c>
      <c r="PC5" s="113" t="s">
        <v>760</v>
      </c>
      <c r="PD5" s="114" t="s">
        <v>761</v>
      </c>
    </row>
    <row r="6" spans="1:422" s="122" customFormat="1" ht="12.75" customHeight="1" thickBot="1" x14ac:dyDescent="0.25">
      <c r="A6" s="115" t="s">
        <v>629</v>
      </c>
      <c r="B6" s="61" t="s">
        <v>630</v>
      </c>
      <c r="C6" s="116" t="s">
        <v>631</v>
      </c>
      <c r="D6" s="117" t="s">
        <v>632</v>
      </c>
      <c r="E6" s="118" t="s">
        <v>633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634</v>
      </c>
      <c r="L6" s="118">
        <v>112300</v>
      </c>
      <c r="M6" s="118" t="s">
        <v>635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636</v>
      </c>
      <c r="U6" s="118">
        <v>212310</v>
      </c>
      <c r="V6" s="118" t="s">
        <v>637</v>
      </c>
      <c r="W6" s="118">
        <v>213111</v>
      </c>
      <c r="X6" s="118" t="s">
        <v>638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639</v>
      </c>
      <c r="AG6" s="118">
        <v>233412</v>
      </c>
      <c r="AH6" s="118" t="s">
        <v>640</v>
      </c>
      <c r="AI6" s="118">
        <v>233230</v>
      </c>
      <c r="AJ6" s="118" t="s">
        <v>641</v>
      </c>
      <c r="AK6" s="118">
        <v>233240</v>
      </c>
      <c r="AL6" s="118">
        <v>233411</v>
      </c>
      <c r="AM6" s="118" t="s">
        <v>642</v>
      </c>
      <c r="AN6" s="118">
        <v>321100</v>
      </c>
      <c r="AO6" s="118">
        <v>321200</v>
      </c>
      <c r="AP6" s="118">
        <v>321910</v>
      </c>
      <c r="AQ6" s="118" t="s">
        <v>643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644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645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646</v>
      </c>
      <c r="CD6" s="118">
        <v>332991</v>
      </c>
      <c r="CE6" s="118">
        <v>332996</v>
      </c>
      <c r="CF6" s="118" t="s">
        <v>647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648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649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650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651</v>
      </c>
      <c r="DI6" s="118" t="s">
        <v>652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653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654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655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656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657</v>
      </c>
      <c r="FY6" s="118">
        <v>337215</v>
      </c>
      <c r="FZ6" s="118" t="s">
        <v>658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659</v>
      </c>
      <c r="GZ6" s="118">
        <v>311520</v>
      </c>
      <c r="HA6" s="118">
        <v>311615</v>
      </c>
      <c r="HB6" s="118" t="s">
        <v>660</v>
      </c>
      <c r="HC6" s="118">
        <v>311700</v>
      </c>
      <c r="HD6" s="118">
        <v>311810</v>
      </c>
      <c r="HE6" s="118" t="s">
        <v>661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662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663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664</v>
      </c>
      <c r="JT6" s="118">
        <v>424200</v>
      </c>
      <c r="JU6" s="118">
        <v>424400</v>
      </c>
      <c r="JV6" s="118">
        <v>424700</v>
      </c>
      <c r="JW6" s="118" t="s">
        <v>665</v>
      </c>
      <c r="JX6" s="118">
        <v>425000</v>
      </c>
      <c r="JY6" s="118" t="s">
        <v>666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667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668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669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670</v>
      </c>
      <c r="LD6" s="118">
        <v>518200</v>
      </c>
      <c r="LE6" s="118">
        <v>519130</v>
      </c>
      <c r="LF6" s="118" t="s">
        <v>671</v>
      </c>
      <c r="LG6" s="118" t="s">
        <v>672</v>
      </c>
      <c r="LH6" s="118" t="s">
        <v>673</v>
      </c>
      <c r="LI6" s="118">
        <v>523900</v>
      </c>
      <c r="LJ6" s="118" t="s">
        <v>674</v>
      </c>
      <c r="LK6" s="118">
        <v>524113</v>
      </c>
      <c r="LL6" s="118" t="s">
        <v>675</v>
      </c>
      <c r="LM6" s="118">
        <v>524200</v>
      </c>
      <c r="LN6" s="118">
        <v>525000</v>
      </c>
      <c r="LO6" s="118" t="s">
        <v>676</v>
      </c>
      <c r="LP6" s="118" t="s">
        <v>677</v>
      </c>
      <c r="LQ6" s="118" t="s">
        <v>678</v>
      </c>
      <c r="LR6" s="118">
        <v>532100</v>
      </c>
      <c r="LS6" s="118">
        <v>532400</v>
      </c>
      <c r="LT6" s="118" t="s">
        <v>679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680</v>
      </c>
      <c r="LZ6" s="118">
        <v>541200</v>
      </c>
      <c r="MA6" s="118">
        <v>541300</v>
      </c>
      <c r="MB6" s="118">
        <v>541610</v>
      </c>
      <c r="MC6" s="118" t="s">
        <v>681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682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683</v>
      </c>
      <c r="MV6" s="118" t="s">
        <v>684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685</v>
      </c>
      <c r="NF6" s="118" t="s">
        <v>686</v>
      </c>
      <c r="NG6" s="118">
        <v>624100</v>
      </c>
      <c r="NH6" s="118">
        <v>624400</v>
      </c>
      <c r="NI6" s="118" t="s">
        <v>687</v>
      </c>
      <c r="NJ6" s="118">
        <v>711100</v>
      </c>
      <c r="NK6" s="118">
        <v>711200</v>
      </c>
      <c r="NL6" s="118">
        <v>711500</v>
      </c>
      <c r="NM6" s="118" t="s">
        <v>688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689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690</v>
      </c>
      <c r="OF6" s="118" t="s">
        <v>691</v>
      </c>
      <c r="OG6" s="118">
        <v>814000</v>
      </c>
      <c r="OH6" s="118" t="s">
        <v>692</v>
      </c>
      <c r="OI6" s="118" t="s">
        <v>693</v>
      </c>
      <c r="OJ6" s="118">
        <v>491000</v>
      </c>
      <c r="OK6" s="118" t="s">
        <v>694</v>
      </c>
      <c r="OL6" s="118" t="s">
        <v>695</v>
      </c>
      <c r="OM6" s="118" t="s">
        <v>696</v>
      </c>
      <c r="ON6" s="118" t="s">
        <v>697</v>
      </c>
      <c r="OO6" s="118" t="s">
        <v>698</v>
      </c>
      <c r="OP6" s="118" t="s">
        <v>699</v>
      </c>
      <c r="OQ6" s="118" t="s">
        <v>700</v>
      </c>
      <c r="OR6" s="119" t="s">
        <v>701</v>
      </c>
      <c r="OS6" s="120" t="s">
        <v>762</v>
      </c>
      <c r="OT6" s="117" t="s">
        <v>763</v>
      </c>
      <c r="OU6" s="119" t="s">
        <v>764</v>
      </c>
      <c r="OV6" s="120" t="s">
        <v>765</v>
      </c>
      <c r="OW6" s="117" t="s">
        <v>766</v>
      </c>
      <c r="OX6" s="119" t="s">
        <v>767</v>
      </c>
      <c r="OY6" s="120" t="s">
        <v>768</v>
      </c>
      <c r="OZ6" s="117" t="s">
        <v>769</v>
      </c>
      <c r="PA6" s="118" t="s">
        <v>770</v>
      </c>
      <c r="PB6" s="119" t="s">
        <v>771</v>
      </c>
      <c r="PC6" s="121" t="s">
        <v>772</v>
      </c>
      <c r="PD6" s="120" t="s">
        <v>773</v>
      </c>
    </row>
    <row r="7" spans="1:422" ht="12.75" customHeight="1" x14ac:dyDescent="0.2">
      <c r="A7" s="123" t="s">
        <v>632</v>
      </c>
      <c r="B7" s="72" t="s">
        <v>146</v>
      </c>
      <c r="C7" s="124" t="s">
        <v>203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633</v>
      </c>
      <c r="B8" s="72" t="s">
        <v>146</v>
      </c>
      <c r="C8" s="135" t="s">
        <v>204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146</v>
      </c>
      <c r="C9" s="135" t="s">
        <v>205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146</v>
      </c>
      <c r="C10" s="135" t="s">
        <v>206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146</v>
      </c>
      <c r="C11" s="135" t="s">
        <v>207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146</v>
      </c>
      <c r="C12" s="135" t="s">
        <v>208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146</v>
      </c>
      <c r="C13" s="135" t="s">
        <v>209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634</v>
      </c>
      <c r="B14" s="72" t="s">
        <v>146</v>
      </c>
      <c r="C14" s="135" t="s">
        <v>210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146</v>
      </c>
      <c r="C15" s="135" t="s">
        <v>211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635</v>
      </c>
      <c r="B16" s="72" t="s">
        <v>146</v>
      </c>
      <c r="C16" s="135" t="s">
        <v>212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146</v>
      </c>
      <c r="C17" s="135" t="s">
        <v>213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146</v>
      </c>
      <c r="C18" s="135" t="s">
        <v>214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146</v>
      </c>
      <c r="C19" s="135" t="s">
        <v>215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148</v>
      </c>
      <c r="C20" s="135" t="s">
        <v>216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147</v>
      </c>
      <c r="C21" s="135" t="s">
        <v>217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149</v>
      </c>
      <c r="C22" s="135" t="s">
        <v>218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636</v>
      </c>
      <c r="B23" s="72" t="s">
        <v>149</v>
      </c>
      <c r="C23" s="135" t="s">
        <v>219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149</v>
      </c>
      <c r="C24" s="135" t="s">
        <v>220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637</v>
      </c>
      <c r="B25" s="72" t="s">
        <v>149</v>
      </c>
      <c r="C25" s="135" t="s">
        <v>221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150</v>
      </c>
      <c r="C26" s="135" t="s">
        <v>222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638</v>
      </c>
      <c r="B27" s="72" t="s">
        <v>150</v>
      </c>
      <c r="C27" s="135" t="s">
        <v>223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170</v>
      </c>
      <c r="C28" s="135" t="s">
        <v>224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171</v>
      </c>
      <c r="C29" s="135" t="s">
        <v>225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172</v>
      </c>
      <c r="C30" s="135" t="s">
        <v>226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173</v>
      </c>
      <c r="C31" s="135" t="s">
        <v>227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173</v>
      </c>
      <c r="C32" s="135" t="s">
        <v>228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173</v>
      </c>
      <c r="C33" s="135" t="s">
        <v>229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173</v>
      </c>
      <c r="C34" s="135" t="s">
        <v>230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639</v>
      </c>
      <c r="B35" s="72" t="s">
        <v>173</v>
      </c>
      <c r="C35" s="135" t="s">
        <v>231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173</v>
      </c>
      <c r="C36" s="135" t="s">
        <v>232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640</v>
      </c>
      <c r="B37" s="72" t="s">
        <v>173</v>
      </c>
      <c r="C37" s="135" t="s">
        <v>233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173</v>
      </c>
      <c r="C38" s="135" t="s">
        <v>234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641</v>
      </c>
      <c r="B39" s="72" t="s">
        <v>173</v>
      </c>
      <c r="C39" s="135" t="s">
        <v>235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173</v>
      </c>
      <c r="C40" s="135" t="s">
        <v>236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173</v>
      </c>
      <c r="C41" s="135" t="s">
        <v>237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642</v>
      </c>
      <c r="B42" s="72" t="s">
        <v>173</v>
      </c>
      <c r="C42" s="135" t="s">
        <v>238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153</v>
      </c>
      <c r="C43" s="135" t="s">
        <v>239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153</v>
      </c>
      <c r="C44" s="135" t="s">
        <v>240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153</v>
      </c>
      <c r="C45" s="135" t="s">
        <v>241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643</v>
      </c>
      <c r="B46" s="72" t="s">
        <v>153</v>
      </c>
      <c r="C46" s="135" t="s">
        <v>242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160</v>
      </c>
      <c r="C47" s="135" t="s">
        <v>243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159</v>
      </c>
      <c r="C48" s="135" t="s">
        <v>244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160</v>
      </c>
      <c r="C49" s="135" t="s">
        <v>245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160</v>
      </c>
      <c r="C50" s="135" t="s">
        <v>246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160</v>
      </c>
      <c r="C51" s="135" t="s">
        <v>247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160</v>
      </c>
      <c r="C52" s="135" t="s">
        <v>248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160</v>
      </c>
      <c r="C53" s="135" t="s">
        <v>249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160</v>
      </c>
      <c r="C54" s="135" t="s">
        <v>250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160</v>
      </c>
      <c r="C55" s="135" t="s">
        <v>251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160</v>
      </c>
      <c r="C56" s="135" t="s">
        <v>252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160</v>
      </c>
      <c r="C57" s="135" t="s">
        <v>253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160</v>
      </c>
      <c r="C58" s="135" t="s">
        <v>254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161</v>
      </c>
      <c r="C59" s="135" t="s">
        <v>255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163</v>
      </c>
      <c r="C60" s="135" t="s">
        <v>256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162</v>
      </c>
      <c r="C61" s="135" t="s">
        <v>258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644</v>
      </c>
      <c r="B62" s="72" t="s">
        <v>162</v>
      </c>
      <c r="C62" s="135" t="s">
        <v>259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162</v>
      </c>
      <c r="C63" s="135" t="s">
        <v>260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162</v>
      </c>
      <c r="C64" s="135" t="s">
        <v>261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162</v>
      </c>
      <c r="C65" s="135" t="s">
        <v>262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161</v>
      </c>
      <c r="C66" s="135" t="s">
        <v>263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162</v>
      </c>
      <c r="C67" s="135" t="s">
        <v>264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163</v>
      </c>
      <c r="C68" s="135" t="s">
        <v>265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645</v>
      </c>
      <c r="B69" s="72" t="s">
        <v>163</v>
      </c>
      <c r="C69" s="135" t="s">
        <v>266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163</v>
      </c>
      <c r="C70" s="135" t="s">
        <v>267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163</v>
      </c>
      <c r="C71" s="135" t="s">
        <v>268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163</v>
      </c>
      <c r="C72" s="135" t="s">
        <v>269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163</v>
      </c>
      <c r="C73" s="135" t="s">
        <v>270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163</v>
      </c>
      <c r="C74" s="135" t="s">
        <v>271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163</v>
      </c>
      <c r="C75" s="135" t="s">
        <v>272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163</v>
      </c>
      <c r="C76" s="135" t="s">
        <v>273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163</v>
      </c>
      <c r="C77" s="135" t="s">
        <v>274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163</v>
      </c>
      <c r="C78" s="135" t="s">
        <v>275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163</v>
      </c>
      <c r="C79" s="135" t="s">
        <v>276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163</v>
      </c>
      <c r="C80" s="135" t="s">
        <v>277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163</v>
      </c>
      <c r="C81" s="135" t="s">
        <v>278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163</v>
      </c>
      <c r="C82" s="135" t="s">
        <v>279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646</v>
      </c>
      <c r="B83" s="72" t="s">
        <v>163</v>
      </c>
      <c r="C83" s="135" t="s">
        <v>280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163</v>
      </c>
      <c r="C84" s="135" t="s">
        <v>281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163</v>
      </c>
      <c r="C85" s="135" t="s">
        <v>282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647</v>
      </c>
      <c r="B86" s="72" t="s">
        <v>163</v>
      </c>
      <c r="C86" s="135" t="s">
        <v>283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163</v>
      </c>
      <c r="C87" s="135" t="s">
        <v>284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166</v>
      </c>
      <c r="C88" s="135" t="s">
        <v>285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166</v>
      </c>
      <c r="C89" s="135" t="s">
        <v>286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166</v>
      </c>
      <c r="C90" s="135" t="s">
        <v>287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166</v>
      </c>
      <c r="C91" s="135" t="s">
        <v>288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166</v>
      </c>
      <c r="C92" s="135" t="s">
        <v>289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648</v>
      </c>
      <c r="B93" s="72" t="s">
        <v>166</v>
      </c>
      <c r="C93" s="135" t="s">
        <v>290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166</v>
      </c>
      <c r="C94" s="135" t="s">
        <v>291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166</v>
      </c>
      <c r="C95" s="135" t="s">
        <v>292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166</v>
      </c>
      <c r="C96" s="135" t="s">
        <v>293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166</v>
      </c>
      <c r="C97" s="135" t="s">
        <v>294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166</v>
      </c>
      <c r="C98" s="135" t="s">
        <v>295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166</v>
      </c>
      <c r="C99" s="135" t="s">
        <v>296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166</v>
      </c>
      <c r="C100" s="135" t="s">
        <v>297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166</v>
      </c>
      <c r="C101" s="135" t="s">
        <v>298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166</v>
      </c>
      <c r="C102" s="135" t="s">
        <v>299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649</v>
      </c>
      <c r="B103" s="72" t="s">
        <v>166</v>
      </c>
      <c r="C103" s="135" t="s">
        <v>300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166</v>
      </c>
      <c r="C104" s="135" t="s">
        <v>301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166</v>
      </c>
      <c r="C105" s="135" t="s">
        <v>302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166</v>
      </c>
      <c r="C106" s="135" t="s">
        <v>303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166</v>
      </c>
      <c r="C107" s="135" t="s">
        <v>304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166</v>
      </c>
      <c r="C108" s="135" t="s">
        <v>305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650</v>
      </c>
      <c r="B109" s="72" t="s">
        <v>166</v>
      </c>
      <c r="C109" s="135" t="s">
        <v>306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166</v>
      </c>
      <c r="C110" s="135" t="s">
        <v>307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166</v>
      </c>
      <c r="C111" s="135" t="s">
        <v>308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166</v>
      </c>
      <c r="C112" s="135" t="s">
        <v>309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166</v>
      </c>
      <c r="C113" s="135" t="s">
        <v>310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651</v>
      </c>
      <c r="B114" s="72" t="s">
        <v>166</v>
      </c>
      <c r="C114" s="135" t="s">
        <v>311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652</v>
      </c>
      <c r="B115" s="72" t="s">
        <v>166</v>
      </c>
      <c r="C115" s="135" t="s">
        <v>312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164</v>
      </c>
      <c r="C116" s="135" t="s">
        <v>313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164</v>
      </c>
      <c r="C117" s="135" t="s">
        <v>314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164</v>
      </c>
      <c r="C118" s="135" t="s">
        <v>315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164</v>
      </c>
      <c r="C119" s="135" t="s">
        <v>316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164</v>
      </c>
      <c r="C120" s="135" t="s">
        <v>317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164</v>
      </c>
      <c r="C121" s="135" t="s">
        <v>318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164</v>
      </c>
      <c r="C122" s="135" t="s">
        <v>319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164</v>
      </c>
      <c r="C123" s="135" t="s">
        <v>320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653</v>
      </c>
      <c r="B124" s="72" t="s">
        <v>164</v>
      </c>
      <c r="C124" s="135" t="s">
        <v>321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164</v>
      </c>
      <c r="C125" s="135" t="s">
        <v>322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164</v>
      </c>
      <c r="C126" s="135" t="s">
        <v>323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164</v>
      </c>
      <c r="C127" s="135" t="s">
        <v>324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164</v>
      </c>
      <c r="C128" s="135" t="s">
        <v>325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164</v>
      </c>
      <c r="C129" s="135" t="s">
        <v>326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164</v>
      </c>
      <c r="C130" s="135" t="s">
        <v>327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164</v>
      </c>
      <c r="C131" s="135" t="s">
        <v>328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164</v>
      </c>
      <c r="C132" s="135" t="s">
        <v>329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654</v>
      </c>
      <c r="B133" s="72" t="s">
        <v>164</v>
      </c>
      <c r="C133" s="135" t="s">
        <v>330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164</v>
      </c>
      <c r="C134" s="135" t="s">
        <v>331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164</v>
      </c>
      <c r="C135" s="135" t="s">
        <v>332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165</v>
      </c>
      <c r="C136" s="135" t="s">
        <v>333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165</v>
      </c>
      <c r="C137" s="135" t="s">
        <v>334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165</v>
      </c>
      <c r="C138" s="135" t="s">
        <v>335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165</v>
      </c>
      <c r="C139" s="135" t="s">
        <v>336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165</v>
      </c>
      <c r="C140" s="135" t="s">
        <v>337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165</v>
      </c>
      <c r="C141" s="135" t="s">
        <v>338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165</v>
      </c>
      <c r="C142" s="135" t="s">
        <v>339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165</v>
      </c>
      <c r="C143" s="135" t="s">
        <v>340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165</v>
      </c>
      <c r="C144" s="135" t="s">
        <v>341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165</v>
      </c>
      <c r="C145" s="135" t="s">
        <v>342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165</v>
      </c>
      <c r="C146" s="135" t="s">
        <v>343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165</v>
      </c>
      <c r="C147" s="135" t="s">
        <v>344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165</v>
      </c>
      <c r="C148" s="135" t="s">
        <v>345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165</v>
      </c>
      <c r="C149" s="135" t="s">
        <v>346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165</v>
      </c>
      <c r="C150" s="135" t="s">
        <v>347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165</v>
      </c>
      <c r="C151" s="135" t="s">
        <v>348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165</v>
      </c>
      <c r="C152" s="135" t="s">
        <v>349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167</v>
      </c>
      <c r="C153" s="135" t="s">
        <v>350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167</v>
      </c>
      <c r="C154" s="135" t="s">
        <v>351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167</v>
      </c>
      <c r="C155" s="135" t="s">
        <v>352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167</v>
      </c>
      <c r="C156" s="135" t="s">
        <v>353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167</v>
      </c>
      <c r="C157" s="135" t="s">
        <v>354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167</v>
      </c>
      <c r="C158" s="135" t="s">
        <v>355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167</v>
      </c>
      <c r="C159" s="135" t="s">
        <v>356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167</v>
      </c>
      <c r="C160" s="135" t="s">
        <v>357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167</v>
      </c>
      <c r="C161" s="135" t="s">
        <v>358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167</v>
      </c>
      <c r="C162" s="135" t="s">
        <v>359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167</v>
      </c>
      <c r="C163" s="135" t="s">
        <v>360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167</v>
      </c>
      <c r="C164" s="135" t="s">
        <v>361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167</v>
      </c>
      <c r="C165" s="135" t="s">
        <v>362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655</v>
      </c>
      <c r="B166" s="72" t="s">
        <v>167</v>
      </c>
      <c r="C166" s="135" t="s">
        <v>363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168</v>
      </c>
      <c r="C167" s="135" t="s">
        <v>364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168</v>
      </c>
      <c r="C168" s="135" t="s">
        <v>365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168</v>
      </c>
      <c r="C169" s="135" t="s">
        <v>366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168</v>
      </c>
      <c r="C170" s="135" t="s">
        <v>367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656</v>
      </c>
      <c r="B171" s="72" t="s">
        <v>168</v>
      </c>
      <c r="C171" s="135" t="s">
        <v>368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168</v>
      </c>
      <c r="C172" s="135" t="s">
        <v>369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168</v>
      </c>
      <c r="C173" s="135" t="s">
        <v>370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168</v>
      </c>
      <c r="C174" s="135" t="s">
        <v>371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168</v>
      </c>
      <c r="C175" s="135" t="s">
        <v>372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168</v>
      </c>
      <c r="C176" s="135" t="s">
        <v>373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168</v>
      </c>
      <c r="C177" s="135" t="s">
        <v>374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169</v>
      </c>
      <c r="C178" s="135" t="s">
        <v>375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169</v>
      </c>
      <c r="C179" s="135" t="s">
        <v>376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169</v>
      </c>
      <c r="C180" s="135" t="s">
        <v>377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169</v>
      </c>
      <c r="C181" s="135" t="s">
        <v>378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657</v>
      </c>
      <c r="B182" s="72" t="s">
        <v>169</v>
      </c>
      <c r="C182" s="135" t="s">
        <v>379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169</v>
      </c>
      <c r="C183" s="135" t="s">
        <v>380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658</v>
      </c>
      <c r="B184" s="72" t="s">
        <v>169</v>
      </c>
      <c r="C184" s="135" t="s">
        <v>381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169</v>
      </c>
      <c r="C185" s="135" t="s">
        <v>382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169</v>
      </c>
      <c r="C186" s="135" t="s">
        <v>383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169</v>
      </c>
      <c r="C187" s="135" t="s">
        <v>384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169</v>
      </c>
      <c r="C188" s="135" t="s">
        <v>385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169</v>
      </c>
      <c r="C189" s="135" t="s">
        <v>386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169</v>
      </c>
      <c r="C190" s="135" t="s">
        <v>387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169</v>
      </c>
      <c r="C191" s="135" t="s">
        <v>388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169</v>
      </c>
      <c r="C192" s="135" t="s">
        <v>389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169</v>
      </c>
      <c r="C193" s="135" t="s">
        <v>390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169</v>
      </c>
      <c r="C194" s="135" t="s">
        <v>391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169</v>
      </c>
      <c r="C195" s="135" t="s">
        <v>392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169</v>
      </c>
      <c r="C196" s="135" t="s">
        <v>393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151</v>
      </c>
      <c r="C197" s="135" t="s">
        <v>394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151</v>
      </c>
      <c r="C198" s="135" t="s">
        <v>395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151</v>
      </c>
      <c r="C199" s="135" t="s">
        <v>396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151</v>
      </c>
      <c r="C200" s="135" t="s">
        <v>397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151</v>
      </c>
      <c r="C201" s="135" t="s">
        <v>398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151</v>
      </c>
      <c r="C202" s="135" t="s">
        <v>399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151</v>
      </c>
      <c r="C203" s="135" t="s">
        <v>400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151</v>
      </c>
      <c r="C204" s="135" t="s">
        <v>401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151</v>
      </c>
      <c r="C205" s="135" t="s">
        <v>402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151</v>
      </c>
      <c r="C206" s="135" t="s">
        <v>403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151</v>
      </c>
      <c r="C207" s="135" t="s">
        <v>404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151</v>
      </c>
      <c r="C208" s="135" t="s">
        <v>405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659</v>
      </c>
      <c r="B209" s="72" t="s">
        <v>151</v>
      </c>
      <c r="C209" s="135" t="s">
        <v>406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151</v>
      </c>
      <c r="C210" s="135" t="s">
        <v>407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151</v>
      </c>
      <c r="C211" s="135" t="s">
        <v>408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660</v>
      </c>
      <c r="B212" s="72" t="s">
        <v>151</v>
      </c>
      <c r="C212" s="135" t="s">
        <v>409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151</v>
      </c>
      <c r="C213" s="135" t="s">
        <v>410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151</v>
      </c>
      <c r="C214" s="135" t="s">
        <v>411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661</v>
      </c>
      <c r="B215" s="72" t="s">
        <v>151</v>
      </c>
      <c r="C215" s="135" t="s">
        <v>412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151</v>
      </c>
      <c r="C216" s="135" t="s">
        <v>413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151</v>
      </c>
      <c r="C217" s="135" t="s">
        <v>414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151</v>
      </c>
      <c r="C218" s="135" t="s">
        <v>415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151</v>
      </c>
      <c r="C219" s="135" t="s">
        <v>416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151</v>
      </c>
      <c r="C220" s="135" t="s">
        <v>417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151</v>
      </c>
      <c r="C221" s="135" t="s">
        <v>418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151</v>
      </c>
      <c r="C222" s="135" t="s">
        <v>419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151</v>
      </c>
      <c r="C223" s="135" t="s">
        <v>420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151</v>
      </c>
      <c r="C224" s="135" t="s">
        <v>421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151</v>
      </c>
      <c r="C225" s="135" t="s">
        <v>422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152</v>
      </c>
      <c r="C226" s="135" t="s">
        <v>423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152</v>
      </c>
      <c r="C227" s="135" t="s">
        <v>424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152</v>
      </c>
      <c r="C228" s="135" t="s">
        <v>425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152</v>
      </c>
      <c r="C229" s="135" t="s">
        <v>426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152</v>
      </c>
      <c r="C230" s="135" t="s">
        <v>427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152</v>
      </c>
      <c r="C231" s="135" t="s">
        <v>428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152</v>
      </c>
      <c r="C232" s="135" t="s">
        <v>429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152</v>
      </c>
      <c r="C233" s="135" t="s">
        <v>430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154</v>
      </c>
      <c r="C234" s="135" t="s">
        <v>431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154</v>
      </c>
      <c r="C235" s="135" t="s">
        <v>432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154</v>
      </c>
      <c r="C236" s="135" t="s">
        <v>433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154</v>
      </c>
      <c r="C237" s="135" t="s">
        <v>434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154</v>
      </c>
      <c r="C238" s="135" t="s">
        <v>435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154</v>
      </c>
      <c r="C239" s="135" t="s">
        <v>436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154</v>
      </c>
      <c r="C240" s="135" t="s">
        <v>437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154</v>
      </c>
      <c r="C241" s="135" t="s">
        <v>438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154</v>
      </c>
      <c r="C242" s="135" t="s">
        <v>439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154</v>
      </c>
      <c r="C243" s="135" t="s">
        <v>440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155</v>
      </c>
      <c r="C244" s="135" t="s">
        <v>441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155</v>
      </c>
      <c r="C245" s="135" t="s">
        <v>442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155</v>
      </c>
      <c r="C246" s="135" t="s">
        <v>443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155</v>
      </c>
      <c r="C247" s="135" t="s">
        <v>444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156</v>
      </c>
      <c r="C248" s="135" t="s">
        <v>445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156</v>
      </c>
      <c r="C249" s="135" t="s">
        <v>446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156</v>
      </c>
      <c r="C250" s="135" t="s">
        <v>447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156</v>
      </c>
      <c r="C251" s="135" t="s">
        <v>448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156</v>
      </c>
      <c r="C252" s="135" t="s">
        <v>449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156</v>
      </c>
      <c r="C253" s="135" t="s">
        <v>450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662</v>
      </c>
      <c r="B254" s="72" t="s">
        <v>156</v>
      </c>
      <c r="C254" s="135" t="s">
        <v>451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157</v>
      </c>
      <c r="C255" s="135" t="s">
        <v>452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157</v>
      </c>
      <c r="C256" s="135" t="s">
        <v>453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157</v>
      </c>
      <c r="C257" s="135" t="s">
        <v>454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157</v>
      </c>
      <c r="C258" s="135" t="s">
        <v>455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156</v>
      </c>
      <c r="C259" s="135" t="s">
        <v>456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156</v>
      </c>
      <c r="C260" s="135" t="s">
        <v>457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156</v>
      </c>
      <c r="C261" s="135" t="s">
        <v>458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156</v>
      </c>
      <c r="C262" s="135" t="s">
        <v>459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156</v>
      </c>
      <c r="C263" s="135" t="s">
        <v>460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156</v>
      </c>
      <c r="C264" s="135" t="s">
        <v>461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156</v>
      </c>
      <c r="C265" s="135" t="s">
        <v>462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663</v>
      </c>
      <c r="B266" s="72" t="s">
        <v>156</v>
      </c>
      <c r="C266" s="135" t="s">
        <v>463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158</v>
      </c>
      <c r="C267" s="135" t="s">
        <v>464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158</v>
      </c>
      <c r="C268" s="135" t="s">
        <v>465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158</v>
      </c>
      <c r="C269" s="135" t="s">
        <v>466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158</v>
      </c>
      <c r="C270" s="135" t="s">
        <v>467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158</v>
      </c>
      <c r="C271" s="135" t="s">
        <v>468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158</v>
      </c>
      <c r="C272" s="135" t="s">
        <v>469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158</v>
      </c>
      <c r="C273" s="135" t="s">
        <v>470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158</v>
      </c>
      <c r="C274" s="135" t="s">
        <v>471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158</v>
      </c>
      <c r="C275" s="135" t="s">
        <v>472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158</v>
      </c>
      <c r="C276" s="135" t="s">
        <v>473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174</v>
      </c>
      <c r="C277" s="135" t="s">
        <v>474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174</v>
      </c>
      <c r="C278" s="135" t="s">
        <v>475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174</v>
      </c>
      <c r="C279" s="135" t="s">
        <v>476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174</v>
      </c>
      <c r="C280" s="135" t="s">
        <v>477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664</v>
      </c>
      <c r="B281" s="72" t="s">
        <v>174</v>
      </c>
      <c r="C281" s="135" t="s">
        <v>478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174</v>
      </c>
      <c r="C282" s="135" t="s">
        <v>479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174</v>
      </c>
      <c r="C283" s="135" t="s">
        <v>480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174</v>
      </c>
      <c r="C284" s="135" t="s">
        <v>481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665</v>
      </c>
      <c r="B285" s="72" t="s">
        <v>174</v>
      </c>
      <c r="C285" s="135" t="s">
        <v>482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174</v>
      </c>
      <c r="C286" s="135" t="s">
        <v>483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666</v>
      </c>
      <c r="B287" s="72" t="s">
        <v>174</v>
      </c>
      <c r="C287" s="135" t="s">
        <v>484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174</v>
      </c>
      <c r="C288" s="135" t="s">
        <v>485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174</v>
      </c>
      <c r="C289" s="135" t="s">
        <v>486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174</v>
      </c>
      <c r="C290" s="135" t="s">
        <v>487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174</v>
      </c>
      <c r="C291" s="135" t="s">
        <v>488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174</v>
      </c>
      <c r="C292" s="135" t="s">
        <v>489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174</v>
      </c>
      <c r="C293" s="135" t="s">
        <v>490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174</v>
      </c>
      <c r="C294" s="135" t="s">
        <v>491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174</v>
      </c>
      <c r="C295" s="135" t="s">
        <v>492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667</v>
      </c>
      <c r="B296" s="72" t="s">
        <v>174</v>
      </c>
      <c r="C296" s="135" t="s">
        <v>493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175</v>
      </c>
      <c r="C297" s="135" t="s">
        <v>494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175</v>
      </c>
      <c r="C298" s="135" t="s">
        <v>495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175</v>
      </c>
      <c r="C299" s="135" t="s">
        <v>496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175</v>
      </c>
      <c r="C300" s="135" t="s">
        <v>497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175</v>
      </c>
      <c r="C301" s="135" t="s">
        <v>498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175</v>
      </c>
      <c r="C302" s="135" t="s">
        <v>499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668</v>
      </c>
      <c r="B303" s="72" t="s">
        <v>175</v>
      </c>
      <c r="C303" s="135" t="s">
        <v>500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175</v>
      </c>
      <c r="C304" s="135" t="s">
        <v>501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175</v>
      </c>
      <c r="C305" s="135" t="s">
        <v>502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177</v>
      </c>
      <c r="C306" s="135" t="s">
        <v>503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177</v>
      </c>
      <c r="C307" s="135" t="s">
        <v>504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177</v>
      </c>
      <c r="C308" s="135" t="s">
        <v>505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669</v>
      </c>
      <c r="B309" s="72" t="s">
        <v>177</v>
      </c>
      <c r="C309" s="135" t="s">
        <v>506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177</v>
      </c>
      <c r="C310" s="135" t="s">
        <v>507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177</v>
      </c>
      <c r="C311" s="135" t="s">
        <v>508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177</v>
      </c>
      <c r="C312" s="135" t="s">
        <v>509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177</v>
      </c>
      <c r="C313" s="135" t="s">
        <v>510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177</v>
      </c>
      <c r="C314" s="135" t="s">
        <v>511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178</v>
      </c>
      <c r="C315" s="135" t="s">
        <v>512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178</v>
      </c>
      <c r="C316" s="135" t="s">
        <v>513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670</v>
      </c>
      <c r="B317" s="72" t="s">
        <v>178</v>
      </c>
      <c r="C317" s="135" t="s">
        <v>514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179</v>
      </c>
      <c r="C318" s="135" t="s">
        <v>515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179</v>
      </c>
      <c r="C319" s="135" t="s">
        <v>516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671</v>
      </c>
      <c r="B320" s="72" t="s">
        <v>179</v>
      </c>
      <c r="C320" s="135" t="s">
        <v>517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672</v>
      </c>
      <c r="B321" s="72" t="s">
        <v>180</v>
      </c>
      <c r="C321" s="135" t="s">
        <v>518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673</v>
      </c>
      <c r="B322" s="72" t="s">
        <v>180</v>
      </c>
      <c r="C322" s="135" t="s">
        <v>519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180</v>
      </c>
      <c r="C323" s="135" t="s">
        <v>520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674</v>
      </c>
      <c r="B324" s="72" t="s">
        <v>180</v>
      </c>
      <c r="C324" s="135" t="s">
        <v>521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180</v>
      </c>
      <c r="C325" s="135" t="s">
        <v>522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675</v>
      </c>
      <c r="B326" s="72" t="s">
        <v>180</v>
      </c>
      <c r="C326" s="135" t="s">
        <v>523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180</v>
      </c>
      <c r="C327" s="135" t="s">
        <v>524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180</v>
      </c>
      <c r="C328" s="135" t="s">
        <v>525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676</v>
      </c>
      <c r="B329" s="72" t="s">
        <v>181</v>
      </c>
      <c r="C329" s="135" t="s">
        <v>526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677</v>
      </c>
      <c r="B330" s="72" t="s">
        <v>181</v>
      </c>
      <c r="C330" s="135" t="s">
        <v>527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678</v>
      </c>
      <c r="B331" s="72" t="s">
        <v>181</v>
      </c>
      <c r="C331" s="135" t="s">
        <v>528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181</v>
      </c>
      <c r="C332" s="135" t="s">
        <v>529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181</v>
      </c>
      <c r="C333" s="135" t="s">
        <v>530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679</v>
      </c>
      <c r="B334" s="72" t="s">
        <v>181</v>
      </c>
      <c r="C334" s="135" t="s">
        <v>531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181</v>
      </c>
      <c r="C335" s="135" t="s">
        <v>532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182</v>
      </c>
      <c r="C336" s="135" t="s">
        <v>533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179</v>
      </c>
      <c r="C337" s="135" t="s">
        <v>534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179</v>
      </c>
      <c r="C338" s="135" t="s">
        <v>535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680</v>
      </c>
      <c r="B339" s="72" t="s">
        <v>179</v>
      </c>
      <c r="C339" s="135" t="s">
        <v>536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182</v>
      </c>
      <c r="C340" s="135" t="s">
        <v>537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182</v>
      </c>
      <c r="C341" s="135" t="s">
        <v>538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182</v>
      </c>
      <c r="C342" s="135" t="s">
        <v>539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681</v>
      </c>
      <c r="B343" s="72" t="s">
        <v>182</v>
      </c>
      <c r="C343" s="135" t="s">
        <v>540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182</v>
      </c>
      <c r="C344" s="135" t="s">
        <v>541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182</v>
      </c>
      <c r="C345" s="135" t="s">
        <v>542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182</v>
      </c>
      <c r="C346" s="135" t="s">
        <v>543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182</v>
      </c>
      <c r="C347" s="135" t="s">
        <v>544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182</v>
      </c>
      <c r="C348" s="135" t="s">
        <v>545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682</v>
      </c>
      <c r="B349" s="72" t="s">
        <v>182</v>
      </c>
      <c r="C349" s="135" t="s">
        <v>546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182</v>
      </c>
      <c r="C350" s="135" t="s">
        <v>547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182</v>
      </c>
      <c r="C351" s="135" t="s">
        <v>548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182</v>
      </c>
      <c r="C352" s="135" t="s">
        <v>549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182</v>
      </c>
      <c r="C353" s="135" t="s">
        <v>550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182</v>
      </c>
      <c r="C354" s="135" t="s">
        <v>551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182</v>
      </c>
      <c r="C355" s="135" t="s">
        <v>552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182</v>
      </c>
      <c r="C356" s="135" t="s">
        <v>553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182</v>
      </c>
      <c r="C357" s="135" t="s">
        <v>554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182</v>
      </c>
      <c r="C358" s="135" t="s">
        <v>555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172</v>
      </c>
      <c r="C359" s="135" t="s">
        <v>556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184</v>
      </c>
      <c r="C360" s="135" t="s">
        <v>557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683</v>
      </c>
      <c r="B361" s="72" t="s">
        <v>184</v>
      </c>
      <c r="C361" s="135" t="s">
        <v>558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684</v>
      </c>
      <c r="B362" s="72" t="s">
        <v>184</v>
      </c>
      <c r="C362" s="135" t="s">
        <v>559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185</v>
      </c>
      <c r="C363" s="135" t="s">
        <v>560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185</v>
      </c>
      <c r="C364" s="135" t="s">
        <v>561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185</v>
      </c>
      <c r="C365" s="135" t="s">
        <v>562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185</v>
      </c>
      <c r="C366" s="135" t="s">
        <v>563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185</v>
      </c>
      <c r="C367" s="135" t="s">
        <v>564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185</v>
      </c>
      <c r="C368" s="135" t="s">
        <v>565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185</v>
      </c>
      <c r="C369" s="135" t="s">
        <v>566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185</v>
      </c>
      <c r="C370" s="135" t="s">
        <v>567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685</v>
      </c>
      <c r="B371" s="72" t="s">
        <v>185</v>
      </c>
      <c r="C371" s="135" t="s">
        <v>568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686</v>
      </c>
      <c r="B372" s="72" t="s">
        <v>185</v>
      </c>
      <c r="C372" s="135" t="s">
        <v>569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185</v>
      </c>
      <c r="C373" s="135" t="s">
        <v>570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185</v>
      </c>
      <c r="C374" s="135" t="s">
        <v>571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687</v>
      </c>
      <c r="B375" s="72" t="s">
        <v>185</v>
      </c>
      <c r="C375" s="135" t="s">
        <v>572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186</v>
      </c>
      <c r="C376" s="135" t="s">
        <v>573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186</v>
      </c>
      <c r="C377" s="135" t="s">
        <v>574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186</v>
      </c>
      <c r="C378" s="135" t="s">
        <v>575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688</v>
      </c>
      <c r="B379" s="72" t="s">
        <v>186</v>
      </c>
      <c r="C379" s="135" t="s">
        <v>576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186</v>
      </c>
      <c r="C380" s="135" t="s">
        <v>577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186</v>
      </c>
      <c r="C381" s="135" t="s">
        <v>578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186</v>
      </c>
      <c r="C382" s="135" t="s">
        <v>579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186</v>
      </c>
      <c r="C383" s="135" t="s">
        <v>580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176</v>
      </c>
      <c r="C384" s="135" t="s">
        <v>581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176</v>
      </c>
      <c r="C385" s="135" t="s">
        <v>582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176</v>
      </c>
      <c r="C386" s="135" t="s">
        <v>583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689</v>
      </c>
      <c r="B387" s="72" t="s">
        <v>176</v>
      </c>
      <c r="C387" s="135" t="s">
        <v>584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174</v>
      </c>
      <c r="C388" s="135" t="s">
        <v>585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169</v>
      </c>
      <c r="C389" s="135" t="s">
        <v>586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169</v>
      </c>
      <c r="C390" s="135" t="s">
        <v>587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169</v>
      </c>
      <c r="C391" s="135" t="s">
        <v>588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185</v>
      </c>
      <c r="C392" s="135" t="s">
        <v>589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185</v>
      </c>
      <c r="C393" s="135" t="s">
        <v>590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185</v>
      </c>
      <c r="C394" s="135" t="s">
        <v>591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185</v>
      </c>
      <c r="C395" s="135" t="s">
        <v>592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185</v>
      </c>
      <c r="C396" s="135" t="s">
        <v>593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690</v>
      </c>
      <c r="B397" s="72" t="s">
        <v>185</v>
      </c>
      <c r="C397" s="135" t="s">
        <v>594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691</v>
      </c>
      <c r="B398" s="72" t="s">
        <v>185</v>
      </c>
      <c r="C398" s="135" t="s">
        <v>595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187</v>
      </c>
      <c r="C399" s="135" t="s">
        <v>596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692</v>
      </c>
      <c r="B400" s="72" t="s">
        <v>183</v>
      </c>
      <c r="C400" s="135" t="s">
        <v>597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693</v>
      </c>
      <c r="B401" s="72" t="s">
        <v>183</v>
      </c>
      <c r="C401" s="135" t="s">
        <v>598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183</v>
      </c>
      <c r="C402" s="135" t="s">
        <v>599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695</v>
      </c>
      <c r="B403" s="72" t="s">
        <v>183</v>
      </c>
      <c r="C403" s="135" t="s">
        <v>601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696</v>
      </c>
      <c r="B404" s="72" t="s">
        <v>183</v>
      </c>
      <c r="C404" s="135" t="s">
        <v>602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697</v>
      </c>
      <c r="B405" s="72" t="s">
        <v>183</v>
      </c>
      <c r="C405" s="135" t="s">
        <v>603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698</v>
      </c>
      <c r="B406" s="72" t="s">
        <v>183</v>
      </c>
      <c r="C406" s="135" t="s">
        <v>604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701</v>
      </c>
      <c r="B407" s="72" t="s">
        <v>183</v>
      </c>
      <c r="C407" s="135" t="s">
        <v>607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723</v>
      </c>
      <c r="B408" s="72" t="s">
        <v>174</v>
      </c>
      <c r="C408" s="135" t="s">
        <v>724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725</v>
      </c>
      <c r="B409" s="72" t="s">
        <v>174</v>
      </c>
      <c r="C409" s="135" t="s">
        <v>726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727</v>
      </c>
      <c r="B410" s="78"/>
      <c r="C410" s="135" t="s">
        <v>728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729</v>
      </c>
      <c r="B411" s="78"/>
      <c r="C411" s="135" t="s">
        <v>730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774</v>
      </c>
      <c r="B412" s="80"/>
      <c r="C412" s="137" t="s">
        <v>775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749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tabSelected="1" workbookViewId="0">
      <selection activeCell="D14" sqref="D14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776</v>
      </c>
      <c r="B1" s="152" t="s">
        <v>48</v>
      </c>
      <c r="C1" s="153" t="s">
        <v>217</v>
      </c>
      <c r="D1" s="154" t="s">
        <v>216</v>
      </c>
      <c r="E1" s="153" t="s">
        <v>777</v>
      </c>
      <c r="F1" s="154" t="s">
        <v>778</v>
      </c>
      <c r="G1" s="153" t="s">
        <v>779</v>
      </c>
      <c r="H1" s="154" t="s">
        <v>780</v>
      </c>
      <c r="I1" s="153" t="s">
        <v>781</v>
      </c>
      <c r="J1" s="154" t="s">
        <v>782</v>
      </c>
      <c r="K1" s="153" t="s">
        <v>783</v>
      </c>
      <c r="L1" s="163" t="s">
        <v>784</v>
      </c>
      <c r="M1" s="154" t="s">
        <v>785</v>
      </c>
    </row>
    <row r="2" spans="1:13" s="4" customFormat="1" x14ac:dyDescent="0.25">
      <c r="C2" s="155" t="s">
        <v>147</v>
      </c>
      <c r="D2" s="156" t="s">
        <v>148</v>
      </c>
      <c r="E2" s="155" t="s">
        <v>156</v>
      </c>
      <c r="F2" s="156" t="s">
        <v>157</v>
      </c>
      <c r="G2" s="155" t="s">
        <v>159</v>
      </c>
      <c r="H2" s="156" t="s">
        <v>160</v>
      </c>
      <c r="I2" s="155" t="s">
        <v>161</v>
      </c>
      <c r="J2" s="156" t="s">
        <v>162</v>
      </c>
      <c r="K2" s="155" t="s">
        <v>170</v>
      </c>
      <c r="L2" s="164" t="s">
        <v>171</v>
      </c>
      <c r="M2" s="156" t="s">
        <v>172</v>
      </c>
    </row>
    <row r="3" spans="1:13" x14ac:dyDescent="0.25">
      <c r="A3" t="s">
        <v>188</v>
      </c>
      <c r="B3" t="s">
        <v>786</v>
      </c>
      <c r="C3" s="157">
        <f>'OECD TTL US'!$D$49*SUMIFS('DLIM BEA Use Table'!$D$418:$OR$418,'DLIM BEA Use Table'!$D$7:$OR$7,C$2)</f>
        <v>15417439078.9</v>
      </c>
      <c r="D3" s="158">
        <f>'OECD TTL US'!$D$49*SUMIFS('DLIM BEA Use Table'!$D$418:$OR$418,'DLIM BEA Use Table'!$D$7:$OR$7,D$2)</f>
        <v>102379325210.89999</v>
      </c>
      <c r="E3" s="157">
        <f>'OECD TTL US'!$L$49*SUMIFS('DLIM BEA Use Table'!$D$418:$OR$418,'DLIM BEA Use Table'!$D$7:$OR$7,E$2)</f>
        <v>459251376330</v>
      </c>
      <c r="F3" s="158">
        <f>'OECD TTL US'!$L$49*SUMIFS('DLIM BEA Use Table'!$D$418:$OR$418,'DLIM BEA Use Table'!$D$7:$OR$7,F$2)</f>
        <v>160659056352</v>
      </c>
      <c r="G3" s="157">
        <f>'OECD TTL US'!$N$49*SUMIFS('DLIM BEA Use Table'!$D$418:$OR$418,'DLIM BEA Use Table'!$D$7:$OR$7,G$2)</f>
        <v>2814978401.1999998</v>
      </c>
      <c r="H3" s="158">
        <f>'OECD TTL US'!$N$49*SUMIFS('DLIM BEA Use Table'!$D$418:$OR$418,'DLIM BEA Use Table'!$D$7:$OR$7,H$2)</f>
        <v>9079076063.3999996</v>
      </c>
      <c r="I3" s="157">
        <f>'OECD TTL US'!$O$49*SUMIFS('DLIM BEA Use Table'!$D$418:$OR$418,'DLIM BEA Use Table'!$D$7:$OR$7,I$2)</f>
        <v>29695003189.5</v>
      </c>
      <c r="J3" s="158">
        <f>'OECD TTL US'!$O$49*SUMIFS('DLIM BEA Use Table'!$D$418:$OR$418,'DLIM BEA Use Table'!$D$7:$OR$7,J$2)</f>
        <v>25088093793.400002</v>
      </c>
      <c r="K3" s="157">
        <f>'OECD TTL US'!$W$49*SUMIFS('DLIM BEA Use Table'!$D$418:$OR$418,'DLIM BEA Use Table'!$D$7:$OR$7,K$2)</f>
        <v>161378375550.10001</v>
      </c>
      <c r="L3" s="165">
        <f>'OECD TTL US'!$W$49*SUMIFS('DLIM BEA Use Table'!$D$418:$OR$418,'DLIM BEA Use Table'!$D$7:$OR$7,L$2)</f>
        <v>37435106830.799995</v>
      </c>
      <c r="M3" s="158">
        <f>'OECD TTL US'!$W$49*SUMIFS('DLIM BEA Use Table'!$D$418:$OR$418,'DLIM BEA Use Table'!$D$7:$OR$7,M$2)</f>
        <v>45058821413.699997</v>
      </c>
    </row>
    <row r="4" spans="1:13" x14ac:dyDescent="0.25">
      <c r="A4" t="s">
        <v>189</v>
      </c>
      <c r="B4" t="s">
        <v>786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190</v>
      </c>
      <c r="B5" t="s">
        <v>786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188</v>
      </c>
      <c r="B7" t="s">
        <v>787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189</v>
      </c>
      <c r="B8" t="s">
        <v>787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190</v>
      </c>
      <c r="B9" t="s">
        <v>787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OECD TTL US</vt:lpstr>
      <vt:lpstr>OECD ICESHR US</vt:lpstr>
      <vt:lpstr>OECD TTL EU</vt:lpstr>
      <vt:lpstr>OECD ICESHR EU</vt:lpstr>
      <vt:lpstr>ICESHR pivot table</vt:lpstr>
      <vt:lpstr>Calculations US</vt:lpstr>
      <vt:lpstr>Calculations EU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2024-03-28T16:12:24Z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