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EI+Agora/io-model/PoNDHbE/"/>
    </mc:Choice>
  </mc:AlternateContent>
  <xr:revisionPtr revIDLastSave="32" documentId="11_342F1F0EC8E6F01E87EE477BBB9F8C3155CE32F7" xr6:coauthVersionLast="47" xr6:coauthVersionMax="47" xr10:uidLastSave="{FF4DA86D-3D4C-4B4E-B6B5-87493964BFFD}"/>
  <bookViews>
    <workbookView xWindow="-19305" yWindow="-5760" windowWidth="19410" windowHeight="20985" xr2:uid="{00000000-000D-0000-FFFF-FFFF00000000}"/>
  </bookViews>
  <sheets>
    <sheet name="About" sheetId="1" r:id="rId1"/>
    <sheet name="HM Treasury UK debt" sheetId="10" r:id="rId2"/>
    <sheet name="EUROSTAT summary" sheetId="11" r:id="rId3"/>
    <sheet name="EUROSTAT structure" sheetId="12" r:id="rId4"/>
    <sheet name="EUROSTAT data" sheetId="13" r:id="rId5"/>
    <sheet name="PoNDHbE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3" l="1"/>
  <c r="B47" i="13"/>
  <c r="B46" i="13"/>
  <c r="C5" i="10"/>
  <c r="B4" i="4" l="1"/>
  <c r="B3" i="4"/>
  <c r="B5" i="4"/>
</calcChain>
</file>

<file path=xl/sharedStrings.xml><?xml version="1.0" encoding="utf-8"?>
<sst xmlns="http://schemas.openxmlformats.org/spreadsheetml/2006/main" count="211" uniqueCount="107">
  <si>
    <t>PoNDHbE Percent of National Debt Held by Entity</t>
  </si>
  <si>
    <t>Source:</t>
  </si>
  <si>
    <t>EUROSTAT</t>
  </si>
  <si>
    <t>Data brower</t>
  </si>
  <si>
    <t>https://ec.europa.eu/eurostat/databrowser/view/NAIO_10_CP1610__custom_806876/default/table?lang=en</t>
  </si>
  <si>
    <t>General government debt [GOV_10DD_GGD__custom_831612]</t>
  </si>
  <si>
    <t>HM Treasury, United Kingdom</t>
  </si>
  <si>
    <t>"Debt management report 2016-2017"</t>
  </si>
  <si>
    <t>Notes</t>
  </si>
  <si>
    <t>Eurostat and HM Treasury (UK) data.</t>
  </si>
  <si>
    <r>
      <t xml:space="preserve">The percentages in this variable should </t>
    </r>
    <r>
      <rPr>
        <b/>
        <sz val="11"/>
        <color theme="1"/>
        <rFont val="Calibri"/>
        <family val="2"/>
        <scheme val="minor"/>
      </rPr>
      <t>exclude all intra-governmental debt</t>
    </r>
  </si>
  <si>
    <t>(e.g. government debt held by various government agencies, programs like</t>
  </si>
  <si>
    <t>social security, or other tiers of government, such as state or local governments).</t>
  </si>
  <si>
    <t>The percentages here should reflect only debt held by the public, also called</t>
  </si>
  <si>
    <t>"marketable debt."  This is because the EPS treats "government" as a single</t>
  </si>
  <si>
    <t>entity, and if government engages in increased deficit spending, it must</t>
  </si>
  <si>
    <t>obtain that money from somewhere (not just transfer it between various</t>
  </si>
  <si>
    <t>government departments or tiers), so we assume that incremental deficit spending</t>
  </si>
  <si>
    <t>caused by policy packages in the EPS is funded by debt held by the public.</t>
  </si>
  <si>
    <t>Financial instutitions</t>
  </si>
  <si>
    <t>Overseas investors</t>
  </si>
  <si>
    <t>Open product page</t>
  </si>
  <si>
    <t>Open in Data Browser</t>
  </si>
  <si>
    <t xml:space="preserve">Description: </t>
  </si>
  <si>
    <t>-</t>
  </si>
  <si>
    <t xml:space="preserve">Last update of data: </t>
  </si>
  <si>
    <t xml:space="preserve">Last change of data structure: </t>
  </si>
  <si>
    <t>Institutional source(s)</t>
  </si>
  <si>
    <t>Eurostat</t>
  </si>
  <si>
    <t>Contents</t>
  </si>
  <si>
    <t>National accounts indicator (ESA 2010)</t>
  </si>
  <si>
    <t>Unit of measure</t>
  </si>
  <si>
    <t>Maturity</t>
  </si>
  <si>
    <t>Time frequency</t>
  </si>
  <si>
    <t>Time</t>
  </si>
  <si>
    <t>Sheet 1</t>
  </si>
  <si>
    <t>Government consolidated gross debt</t>
  </si>
  <si>
    <t>Million euro</t>
  </si>
  <si>
    <t>Total - all maturities</t>
  </si>
  <si>
    <t>Annual</t>
  </si>
  <si>
    <t>Structure</t>
  </si>
  <si>
    <t>Dimension</t>
  </si>
  <si>
    <t>Position</t>
  </si>
  <si>
    <t>Label</t>
  </si>
  <si>
    <t>Geopolitical entity (reporting)</t>
  </si>
  <si>
    <t>Belgium</t>
  </si>
  <si>
    <t>Bulgaria</t>
  </si>
  <si>
    <t>Czechia</t>
  </si>
  <si>
    <t>Denmark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</si>
  <si>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</si>
  <si>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</si>
  <si>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</si>
  <si>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</si>
  <si>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</si>
  <si>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</si>
  <si>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</si>
  <si>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</si>
  <si>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</si>
  <si>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</si>
  <si>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</si>
  <si>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</si>
  <si>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</si>
  <si>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</si>
  <si>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</si>
  <si>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</si>
  <si>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</si>
  <si>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</si>
  <si>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</si>
  <si>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</si>
  <si>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</si>
  <si>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</si>
  <si>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Norway</t>
  </si>
  <si>
    <t>Sector</t>
  </si>
  <si>
    <t>Total economy and rest of the world</t>
  </si>
  <si>
    <t>Non-financial corporations</t>
  </si>
  <si>
    <t>Financial corporations</t>
  </si>
  <si>
    <t>Households; non-profit institutions serving households</t>
  </si>
  <si>
    <t>Rest of the world</t>
  </si>
  <si>
    <t xml:space="preserve">Dataset: </t>
  </si>
  <si>
    <t xml:space="preserve">Last updated: </t>
  </si>
  <si>
    <t>SECTOR (Labels)</t>
  </si>
  <si>
    <t/>
  </si>
  <si>
    <t>GEO (Labels)</t>
  </si>
  <si>
    <t>:</t>
  </si>
  <si>
    <t>Special value</t>
  </si>
  <si>
    <t>not available</t>
  </si>
  <si>
    <t>nonenergy industries</t>
  </si>
  <si>
    <t>labor and consumers</t>
  </si>
  <si>
    <t>foreign entities</t>
  </si>
  <si>
    <t>Unit: dimensionless (% of debt held)</t>
  </si>
  <si>
    <t>Share of Debt Held</t>
  </si>
  <si>
    <t>government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</si>
  <si>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</si>
  <si>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</si>
  <si>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</si>
  <si>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</si>
  <si>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</si>
  <si>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2023-2024 UK debt holders</t>
  </si>
  <si>
    <t>https://assets.publishing.service.gov.uk/government/uploads/system/uploads/attachment_data/file/1184930/M5237_Debt_Management_Report_2023-24_FINAL_corrected.pdf</t>
  </si>
  <si>
    <t>Chart A.9</t>
  </si>
  <si>
    <t>UK data on apportionment by industry is from2023-24 (though base data is from 2021, as with the other countries).</t>
  </si>
  <si>
    <t>Other</t>
  </si>
  <si>
    <t>Data extracted on 17/11/2023 17:20:01 from [ESTAT]</t>
  </si>
  <si>
    <t>General government debt [gov_10dd_ggd__custom_8557705]</t>
  </si>
  <si>
    <t>19/06/2023 11:00</t>
  </si>
  <si>
    <t>2021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</si>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</sst>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"/>
    <numFmt numFmtId="165" formatCode="#,##0.0"/>
    <numFmt numFmtId="166" formatCode="#,##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F6F6F6"/>
      </patternFill>
    </fill>
    <fill>
      <patternFill patternType="mediumGray">
        <bgColor indexed="22"/>
      </patternFill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0096DC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6" fillId="0" borderId="0" xfId="3"/>
    <xf numFmtId="0" fontId="6" fillId="3" borderId="0" xfId="3" applyFill="1"/>
    <xf numFmtId="165" fontId="6" fillId="0" borderId="0" xfId="3" applyNumberFormat="1"/>
    <xf numFmtId="9" fontId="6" fillId="0" borderId="0" xfId="2" applyFont="1"/>
    <xf numFmtId="0" fontId="7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3" fontId="7" fillId="0" borderId="0" xfId="3" applyNumberFormat="1" applyFont="1" applyAlignment="1">
      <alignment horizontal="right" vertical="center" shrinkToFit="1"/>
    </xf>
    <xf numFmtId="164" fontId="7" fillId="0" borderId="0" xfId="3" applyNumberFormat="1" applyFont="1" applyAlignment="1">
      <alignment horizontal="right" vertical="center" shrinkToFit="1"/>
    </xf>
    <xf numFmtId="0" fontId="8" fillId="5" borderId="1" xfId="3" applyFont="1" applyFill="1" applyBorder="1" applyAlignment="1">
      <alignment horizontal="left" vertical="center"/>
    </xf>
    <xf numFmtId="3" fontId="7" fillId="2" borderId="0" xfId="3" applyNumberFormat="1" applyFont="1" applyFill="1" applyAlignment="1">
      <alignment horizontal="right" vertical="center" shrinkToFit="1"/>
    </xf>
    <xf numFmtId="164" fontId="7" fillId="2" borderId="0" xfId="3" applyNumberFormat="1" applyFont="1" applyFill="1" applyAlignment="1">
      <alignment horizontal="right" vertical="center" shrinkToFit="1"/>
    </xf>
    <xf numFmtId="165" fontId="7" fillId="2" borderId="0" xfId="3" applyNumberFormat="1" applyFont="1" applyFill="1" applyAlignment="1">
      <alignment horizontal="right" vertical="center" shrinkToFit="1"/>
    </xf>
    <xf numFmtId="165" fontId="7" fillId="0" borderId="0" xfId="3" applyNumberFormat="1" applyFont="1" applyAlignment="1">
      <alignment horizontal="right" vertical="center" shrinkToFit="1"/>
    </xf>
    <xf numFmtId="166" fontId="7" fillId="0" borderId="0" xfId="3" applyNumberFormat="1" applyFont="1" applyAlignment="1">
      <alignment horizontal="right" vertical="center" shrinkToFit="1"/>
    </xf>
    <xf numFmtId="0" fontId="1" fillId="0" borderId="0" xfId="0" applyFont="1"/>
    <xf numFmtId="0" fontId="10" fillId="0" borderId="0" xfId="4"/>
    <xf numFmtId="0" fontId="11" fillId="0" borderId="0" xfId="0" applyFont="1" applyAlignment="1">
      <alignment horizontal="left"/>
    </xf>
    <xf numFmtId="0" fontId="0" fillId="0" borderId="0" xfId="2" applyNumberFormat="1" applyFont="1"/>
    <xf numFmtId="0" fontId="6" fillId="0" borderId="0" xfId="3"/>
    <xf numFmtId="0" fontId="9" fillId="4" borderId="1" xfId="3" applyFont="1" applyFill="1" applyBorder="1" applyAlignment="1">
      <alignment vertical="center"/>
    </xf>
    <xf numFmtId="0" fontId="6" fillId="0" borderId="0" xfId="3"/>
    <xf numFmtId="0" fontId="12" fillId="0" borderId="0" xfId="3" applyFont="1" applyAlignment="1">
      <alignment horizontal="left" vertical="center"/>
    </xf>
    <xf numFmtId="0" fontId="13" fillId="0" borderId="0" xfId="3" applyFont="1" applyAlignment="1">
      <alignment horizontal="left" vertical="center"/>
    </xf>
    <xf numFmtId="0" fontId="14" fillId="4" borderId="1" xfId="3" applyFont="1" applyFill="1" applyBorder="1" applyAlignment="1">
      <alignment horizontal="left" vertical="center"/>
    </xf>
    <xf numFmtId="0" fontId="14" fillId="4" borderId="1" xfId="3" applyFont="1" applyFill="1" applyBorder="1" applyAlignment="1">
      <alignment horizontal="right" vertical="center"/>
    </xf>
    <xf numFmtId="0" fontId="12" fillId="6" borderId="1" xfId="3" applyFont="1" applyFill="1" applyBorder="1" applyAlignment="1">
      <alignment horizontal="left" vertical="center"/>
    </xf>
    <xf numFmtId="0" fontId="12" fillId="5" borderId="1" xfId="3" applyFont="1" applyFill="1" applyBorder="1" applyAlignment="1">
      <alignment horizontal="left" vertical="center"/>
    </xf>
    <xf numFmtId="0" fontId="6" fillId="3" borderId="0" xfId="3" applyFill="1"/>
    <xf numFmtId="3" fontId="13" fillId="0" borderId="0" xfId="3" applyNumberFormat="1" applyFont="1" applyAlignment="1">
      <alignment horizontal="right" vertical="center" shrinkToFit="1"/>
    </xf>
    <xf numFmtId="3" fontId="13" fillId="2" borderId="0" xfId="3" applyNumberFormat="1" applyFont="1" applyFill="1" applyAlignment="1">
      <alignment horizontal="right" vertical="center" shrinkToFit="1"/>
    </xf>
    <xf numFmtId="164" fontId="13" fillId="0" borderId="0" xfId="3" applyNumberFormat="1" applyFont="1" applyAlignment="1">
      <alignment horizontal="right" vertical="center" shrinkToFit="1"/>
    </xf>
    <xf numFmtId="164" fontId="13" fillId="2" borderId="0" xfId="3" applyNumberFormat="1" applyFont="1" applyFill="1" applyAlignment="1">
      <alignment horizontal="right" vertical="center" shrinkToFit="1"/>
    </xf>
    <xf numFmtId="165" fontId="13" fillId="0" borderId="0" xfId="3" applyNumberFormat="1" applyFont="1" applyAlignment="1">
      <alignment horizontal="right" vertical="center" shrinkToFit="1"/>
    </xf>
    <xf numFmtId="165" fontId="13" fillId="2" borderId="0" xfId="3" applyNumberFormat="1" applyFont="1" applyFill="1" applyAlignment="1">
      <alignment horizontal="right" vertical="center" shrinkToFit="1"/>
    </xf>
    <xf numFmtId="0" fontId="13" fillId="0" borderId="0" xfId="3" applyFont="1" applyAlignment="1">
      <alignment horizontal="left" vertical="top" wrapText="1"/>
    </xf>
    <xf numFmtId="0" fontId="6" fillId="0" borderId="0" xfId="3"/>
    <xf numFmtId="0" fontId="12" fillId="0" borderId="0" xfId="3" applyFont="1" applyAlignment="1">
      <alignment horizontal="left" vertical="center"/>
    </xf>
    <xf numFmtId="0" fontId="13" fillId="0" borderId="0" xfId="3" applyFont="1" applyAlignment="1">
      <alignment horizontal="left" vertical="center"/>
    </xf>
    <xf numFmtId="0" fontId="13" fillId="2" borderId="0" xfId="3" applyFont="1" applyFill="1" applyAlignment="1">
      <alignment horizontal="left" vertical="center"/>
    </xf>
    <xf numFmtId="0" fontId="15" fillId="2" borderId="0" xfId="3" applyFont="1" applyFill="1" applyAlignment="1">
      <alignment horizontal="left" vertical="center"/>
    </xf>
    <xf numFmtId="0" fontId="12" fillId="2" borderId="0" xfId="3" applyFont="1" applyFill="1" applyAlignment="1">
      <alignment horizontal="left" vertical="center"/>
    </xf>
    <xf numFmtId="0" fontId="6" fillId="0" borderId="0" xfId="3"/>
    <xf numFmtId="0" fontId="12" fillId="0" borderId="0" xfId="3" applyFont="1" applyAlignment="1">
      <alignment horizontal="left" vertical="center"/>
    </xf>
    <xf numFmtId="0" fontId="13" fillId="0" borderId="0" xfId="3" applyFont="1" applyAlignment="1">
      <alignment horizontal="left" vertical="center"/>
    </xf>
    <xf numFmtId="0" fontId="15" fillId="0" borderId="0" xfId="3" applyFont="1" applyAlignment="1">
      <alignment horizontal="left" vertical="center"/>
    </xf>
    <xf numFmtId="0" fontId="13" fillId="0" borderId="0" xfId="3" applyFont="1" applyAlignment="1">
      <alignment horizontal="left" vertical="top" wrapText="1"/>
    </xf>
    <xf numFmtId="0" fontId="16" fillId="2" borderId="0" xfId="3" applyFont="1" applyFill="1" applyAlignment="1">
      <alignment horizontal="left" vertical="center"/>
    </xf>
    <xf numFmtId="0" fontId="16" fillId="0" borderId="0" xfId="3" applyFont="1" applyAlignment="1">
      <alignment horizontal="left" vertical="center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3" xfId="3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365515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71971AA6-E3CD-4330-9796-B9A73E9F8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90315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ssets.publishing.service.gov.uk/government/uploads/system/uploads/attachment_data/file/1184930/M5237_Debt_Management_Report_2023-24_FINAL_corrected.pdf" TargetMode="External"/><Relationship Id="rId1" Type="http://schemas.openxmlformats.org/officeDocument/2006/relationships/hyperlink" Target="https://ec.europa.eu/eurostat/databrowser/view/NAIO_10_CP1610__custom_806876/default/table?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gov_10dd_ggd__custom_8557705/default/table" TargetMode="External"/><Relationship Id="rId1" Type="http://schemas.openxmlformats.org/officeDocument/2006/relationships/hyperlink" Target="https://ec.europa.eu/eurostat/databrowser/product/page/gov_10dd_ggd__custom_85577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26"/>
  <sheetViews>
    <sheetView tabSelected="1" workbookViewId="0">
      <selection activeCell="K32" sqref="K32"/>
    </sheetView>
  </sheetViews>
  <sheetFormatPr defaultRowHeight="14.5" x14ac:dyDescent="0.35"/>
  <sheetData>
    <row r="1" spans="1:2" x14ac:dyDescent="0.35">
      <c r="A1" s="18" t="s">
        <v>0</v>
      </c>
    </row>
    <row r="3" spans="1:2" x14ac:dyDescent="0.35">
      <c r="A3" s="18" t="s">
        <v>1</v>
      </c>
      <c r="B3" t="s">
        <v>2</v>
      </c>
    </row>
    <row r="4" spans="1:2" x14ac:dyDescent="0.35">
      <c r="B4" s="20">
        <v>2023</v>
      </c>
    </row>
    <row r="5" spans="1:2" x14ac:dyDescent="0.35">
      <c r="B5" t="s">
        <v>3</v>
      </c>
    </row>
    <row r="6" spans="1:2" x14ac:dyDescent="0.35">
      <c r="B6" s="19" t="s">
        <v>4</v>
      </c>
    </row>
    <row r="7" spans="1:2" x14ac:dyDescent="0.35">
      <c r="B7" t="s">
        <v>5</v>
      </c>
    </row>
    <row r="9" spans="1:2" x14ac:dyDescent="0.35">
      <c r="B9" t="s">
        <v>6</v>
      </c>
    </row>
    <row r="10" spans="1:2" x14ac:dyDescent="0.35">
      <c r="B10" t="s">
        <v>7</v>
      </c>
    </row>
    <row r="11" spans="1:2" x14ac:dyDescent="0.35">
      <c r="B11" s="19" t="s">
        <v>98</v>
      </c>
    </row>
    <row r="12" spans="1:2" x14ac:dyDescent="0.35">
      <c r="B12" t="s">
        <v>99</v>
      </c>
    </row>
    <row r="14" spans="1:2" x14ac:dyDescent="0.35">
      <c r="A14" s="18" t="s">
        <v>8</v>
      </c>
    </row>
    <row r="15" spans="1:2" x14ac:dyDescent="0.35">
      <c r="A15" t="s">
        <v>9</v>
      </c>
    </row>
    <row r="16" spans="1:2" x14ac:dyDescent="0.35">
      <c r="A16" t="s">
        <v>100</v>
      </c>
    </row>
    <row r="17" spans="1:1" x14ac:dyDescent="0.35">
      <c r="A17" s="18"/>
    </row>
    <row r="18" spans="1:1" x14ac:dyDescent="0.35">
      <c r="A18" t="s">
        <v>10</v>
      </c>
    </row>
    <row r="19" spans="1:1" x14ac:dyDescent="0.35">
      <c r="A19" t="s">
        <v>11</v>
      </c>
    </row>
    <row r="20" spans="1:1" x14ac:dyDescent="0.35">
      <c r="A20" t="s">
        <v>12</v>
      </c>
    </row>
    <row r="21" spans="1:1" x14ac:dyDescent="0.35">
      <c r="A21" t="s">
        <v>13</v>
      </c>
    </row>
    <row r="22" spans="1:1" x14ac:dyDescent="0.35">
      <c r="A22" t="s">
        <v>14</v>
      </c>
    </row>
    <row r="23" spans="1:1" x14ac:dyDescent="0.35">
      <c r="A23" t="s">
        <v>15</v>
      </c>
    </row>
    <row r="24" spans="1:1" x14ac:dyDescent="0.35">
      <c r="A24" t="s">
        <v>16</v>
      </c>
    </row>
    <row r="25" spans="1:1" x14ac:dyDescent="0.35">
      <c r="A25" t="s">
        <v>17</v>
      </c>
    </row>
    <row r="26" spans="1:1" x14ac:dyDescent="0.35">
      <c r="A26" t="s">
        <v>18</v>
      </c>
    </row>
  </sheetData>
  <hyperlinks>
    <hyperlink ref="B6" r:id="rId1" xr:uid="{00000000-0004-0000-0000-000000000000}"/>
    <hyperlink ref="B11" r:id="rId2" xr:uid="{B6C28BE3-3DD3-4706-A0AA-F595F50285C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2:C7"/>
  <sheetViews>
    <sheetView workbookViewId="0">
      <selection activeCell="K27" sqref="K27"/>
    </sheetView>
  </sheetViews>
  <sheetFormatPr defaultRowHeight="14.5" x14ac:dyDescent="0.35"/>
  <cols>
    <col min="2" max="2" width="29" customWidth="1"/>
  </cols>
  <sheetData>
    <row r="2" spans="2:3" x14ac:dyDescent="0.35">
      <c r="B2" t="s">
        <v>97</v>
      </c>
    </row>
    <row r="5" spans="2:3" x14ac:dyDescent="0.35">
      <c r="B5" t="s">
        <v>19</v>
      </c>
      <c r="C5">
        <f>1-C6-C7</f>
        <v>0.64999999999999991</v>
      </c>
    </row>
    <row r="6" spans="2:3" x14ac:dyDescent="0.35">
      <c r="B6" t="s">
        <v>20</v>
      </c>
      <c r="C6">
        <v>0.3</v>
      </c>
    </row>
    <row r="7" spans="2:3" x14ac:dyDescent="0.35">
      <c r="B7" t="s">
        <v>101</v>
      </c>
      <c r="C7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O16"/>
  <sheetViews>
    <sheetView showGridLines="0" workbookViewId="0">
      <selection activeCell="C33" sqref="C33"/>
    </sheetView>
  </sheetViews>
  <sheetFormatPr defaultColWidth="9.1796875" defaultRowHeight="14.5" x14ac:dyDescent="0.35"/>
  <cols>
    <col min="1" max="1" width="19.81640625" style="4" customWidth="1"/>
    <col min="2" max="2" width="10.453125" style="4" customWidth="1"/>
    <col min="3" max="3" width="41.7265625" style="4" customWidth="1"/>
    <col min="4" max="4" width="17.7265625" style="4" customWidth="1"/>
    <col min="5" max="5" width="16" style="4" customWidth="1"/>
    <col min="6" max="6" width="17.26953125" style="4" customWidth="1"/>
    <col min="7" max="7" width="6.26953125" style="4" customWidth="1"/>
    <col min="8" max="16384" width="9.1796875" style="4"/>
  </cols>
  <sheetData>
    <row r="1" spans="1:15" x14ac:dyDescent="0.3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x14ac:dyDescent="0.3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x14ac:dyDescent="0.3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 x14ac:dyDescent="0.3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x14ac:dyDescent="0.3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 x14ac:dyDescent="0.35">
      <c r="A6" s="48" t="s">
        <v>103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5" x14ac:dyDescent="0.35">
      <c r="A7" s="50" t="s">
        <v>21</v>
      </c>
      <c r="B7" s="50" t="s">
        <v>22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</row>
    <row r="8" spans="1:15" ht="42.75" customHeight="1" x14ac:dyDescent="0.35">
      <c r="A8" s="49" t="s">
        <v>23</v>
      </c>
      <c r="B8" s="38" t="s">
        <v>24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x14ac:dyDescent="0.3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</row>
    <row r="10" spans="1:15" x14ac:dyDescent="0.35">
      <c r="A10" s="47" t="s">
        <v>25</v>
      </c>
      <c r="B10" s="45"/>
      <c r="C10" s="45"/>
      <c r="D10" s="47" t="s">
        <v>104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1:15" x14ac:dyDescent="0.35">
      <c r="A11" s="47" t="s">
        <v>26</v>
      </c>
      <c r="B11" s="45"/>
      <c r="C11" s="45"/>
      <c r="D11" s="47" t="s">
        <v>104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15" x14ac:dyDescent="0.3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</row>
    <row r="13" spans="1:15" x14ac:dyDescent="0.35">
      <c r="A13" s="45"/>
      <c r="B13" s="46" t="s">
        <v>27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</row>
    <row r="14" spans="1:15" x14ac:dyDescent="0.35">
      <c r="A14" s="45"/>
      <c r="B14" s="45"/>
      <c r="C14" s="47" t="s">
        <v>28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</row>
    <row r="15" spans="1:15" x14ac:dyDescent="0.35">
      <c r="A15" s="45"/>
      <c r="B15" s="48" t="s">
        <v>29</v>
      </c>
      <c r="C15" s="48" t="s">
        <v>33</v>
      </c>
      <c r="D15" s="48" t="s">
        <v>30</v>
      </c>
      <c r="E15" s="48" t="s">
        <v>32</v>
      </c>
      <c r="F15" s="48" t="s">
        <v>31</v>
      </c>
      <c r="G15" s="48" t="s">
        <v>34</v>
      </c>
      <c r="H15" s="45"/>
      <c r="I15" s="45"/>
      <c r="J15" s="45"/>
      <c r="K15" s="45"/>
      <c r="L15" s="45"/>
      <c r="M15" s="45"/>
      <c r="N15" s="45"/>
      <c r="O15" s="45"/>
    </row>
    <row r="16" spans="1:15" x14ac:dyDescent="0.35">
      <c r="A16" s="45"/>
      <c r="B16" s="51" t="s">
        <v>35</v>
      </c>
      <c r="C16" s="47" t="s">
        <v>39</v>
      </c>
      <c r="D16" s="47" t="s">
        <v>36</v>
      </c>
      <c r="E16" s="47" t="s">
        <v>38</v>
      </c>
      <c r="F16" s="47" t="s">
        <v>37</v>
      </c>
      <c r="G16" s="47" t="s">
        <v>105</v>
      </c>
      <c r="H16" s="45"/>
      <c r="I16" s="45"/>
      <c r="J16" s="45"/>
      <c r="K16" s="45"/>
      <c r="L16" s="45"/>
      <c r="M16" s="45"/>
      <c r="N16" s="45"/>
      <c r="O16" s="45"/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C42"/>
  <sheetViews>
    <sheetView showGridLines="0" workbookViewId="0">
      <selection sqref="A1:C41"/>
    </sheetView>
  </sheetViews>
  <sheetFormatPr defaultColWidth="9.1796875" defaultRowHeight="14.5" x14ac:dyDescent="0.35"/>
  <cols>
    <col min="1" max="1" width="9.1796875" style="4"/>
    <col min="2" max="2" width="30.26953125" style="4" customWidth="1"/>
    <col min="3" max="3" width="41.7265625" style="4" customWidth="1"/>
    <col min="4" max="16384" width="9.1796875" style="4"/>
  </cols>
  <sheetData>
    <row r="1" spans="1:3" x14ac:dyDescent="0.35">
      <c r="A1" s="40" t="s">
        <v>40</v>
      </c>
      <c r="B1" s="39"/>
      <c r="C1" s="39"/>
    </row>
    <row r="2" spans="1:3" x14ac:dyDescent="0.35">
      <c r="A2" s="39"/>
      <c r="B2" s="43" t="s">
        <v>41</v>
      </c>
      <c r="C2" s="43" t="s">
        <v>42</v>
      </c>
    </row>
    <row r="3" spans="1:3" x14ac:dyDescent="0.35">
      <c r="A3" s="39"/>
      <c r="B3" s="44" t="s">
        <v>43</v>
      </c>
      <c r="C3" s="44" t="s">
        <v>43</v>
      </c>
    </row>
    <row r="4" spans="1:3" x14ac:dyDescent="0.35">
      <c r="A4" s="39"/>
      <c r="B4" s="41" t="s">
        <v>33</v>
      </c>
      <c r="C4" s="41" t="s">
        <v>39</v>
      </c>
    </row>
    <row r="5" spans="1:3" x14ac:dyDescent="0.35">
      <c r="A5" s="39"/>
      <c r="B5" s="42" t="s">
        <v>30</v>
      </c>
      <c r="C5" s="42" t="s">
        <v>36</v>
      </c>
    </row>
    <row r="6" spans="1:3" x14ac:dyDescent="0.35">
      <c r="A6" s="39"/>
      <c r="B6" s="41" t="s">
        <v>72</v>
      </c>
      <c r="C6" s="41" t="s">
        <v>73</v>
      </c>
    </row>
    <row r="7" spans="1:3" x14ac:dyDescent="0.35">
      <c r="A7" s="39"/>
      <c r="B7" s="42" t="s">
        <v>72</v>
      </c>
      <c r="C7" s="42" t="s">
        <v>74</v>
      </c>
    </row>
    <row r="8" spans="1:3" x14ac:dyDescent="0.35">
      <c r="A8" s="39"/>
      <c r="B8" s="41" t="s">
        <v>72</v>
      </c>
      <c r="C8" s="41" t="s">
        <v>75</v>
      </c>
    </row>
    <row r="9" spans="1:3" x14ac:dyDescent="0.35">
      <c r="A9" s="39"/>
      <c r="B9" s="42" t="s">
        <v>72</v>
      </c>
      <c r="C9" s="42" t="s">
        <v>76</v>
      </c>
    </row>
    <row r="10" spans="1:3" x14ac:dyDescent="0.35">
      <c r="A10" s="39"/>
      <c r="B10" s="41" t="s">
        <v>72</v>
      </c>
      <c r="C10" s="41" t="s">
        <v>77</v>
      </c>
    </row>
    <row r="11" spans="1:3" x14ac:dyDescent="0.35">
      <c r="A11" s="39"/>
      <c r="B11" s="42" t="s">
        <v>32</v>
      </c>
      <c r="C11" s="42" t="s">
        <v>38</v>
      </c>
    </row>
    <row r="12" spans="1:3" x14ac:dyDescent="0.35">
      <c r="A12" s="39"/>
      <c r="B12" s="41" t="s">
        <v>31</v>
      </c>
      <c r="C12" s="41" t="s">
        <v>37</v>
      </c>
    </row>
    <row r="13" spans="1:3" x14ac:dyDescent="0.35">
      <c r="A13" s="39"/>
      <c r="B13" s="42" t="s">
        <v>44</v>
      </c>
      <c r="C13" s="42" t="s">
        <v>45</v>
      </c>
    </row>
    <row r="14" spans="1:3" x14ac:dyDescent="0.35">
      <c r="A14" s="39"/>
      <c r="B14" s="41" t="s">
        <v>44</v>
      </c>
      <c r="C14" s="41" t="s">
        <v>46</v>
      </c>
    </row>
    <row r="15" spans="1:3" x14ac:dyDescent="0.35">
      <c r="A15" s="39"/>
      <c r="B15" s="42" t="s">
        <v>44</v>
      </c>
      <c r="C15" s="42" t="s">
        <v>47</v>
      </c>
    </row>
    <row r="16" spans="1:3" x14ac:dyDescent="0.35">
      <c r="A16" s="39"/>
      <c r="B16" s="41" t="s">
        <v>44</v>
      </c>
      <c r="C16" s="41" t="s">
        <v>48</v>
      </c>
    </row>
    <row r="17" spans="2:3" x14ac:dyDescent="0.35">
      <c r="B17" s="42" t="s">
        <v>44</v>
      </c>
      <c r="C17" s="42" t="s">
        <v>106</v>
      </c>
    </row>
    <row r="18" spans="2:3" x14ac:dyDescent="0.35">
      <c r="B18" s="41" t="s">
        <v>44</v>
      </c>
      <c r="C18" s="41" t="s">
        <v>49</v>
      </c>
    </row>
    <row r="19" spans="2:3" x14ac:dyDescent="0.35">
      <c r="B19" s="42" t="s">
        <v>44</v>
      </c>
      <c r="C19" s="42" t="s">
        <v>50</v>
      </c>
    </row>
    <row r="20" spans="2:3" x14ac:dyDescent="0.35">
      <c r="B20" s="41" t="s">
        <v>44</v>
      </c>
      <c r="C20" s="41" t="s">
        <v>51</v>
      </c>
    </row>
    <row r="21" spans="2:3" x14ac:dyDescent="0.35">
      <c r="B21" s="42" t="s">
        <v>44</v>
      </c>
      <c r="C21" s="42" t="s">
        <v>52</v>
      </c>
    </row>
    <row r="22" spans="2:3" x14ac:dyDescent="0.35">
      <c r="B22" s="41" t="s">
        <v>44</v>
      </c>
      <c r="C22" s="41" t="s">
        <v>53</v>
      </c>
    </row>
    <row r="23" spans="2:3" x14ac:dyDescent="0.35">
      <c r="B23" s="42" t="s">
        <v>44</v>
      </c>
      <c r="C23" s="42" t="s">
        <v>54</v>
      </c>
    </row>
    <row r="24" spans="2:3" x14ac:dyDescent="0.35">
      <c r="B24" s="41" t="s">
        <v>44</v>
      </c>
      <c r="C24" s="41" t="s">
        <v>55</v>
      </c>
    </row>
    <row r="25" spans="2:3" x14ac:dyDescent="0.35">
      <c r="B25" s="42" t="s">
        <v>44</v>
      </c>
      <c r="C25" s="42" t="s">
        <v>56</v>
      </c>
    </row>
    <row r="26" spans="2:3" x14ac:dyDescent="0.35">
      <c r="B26" s="41" t="s">
        <v>44</v>
      </c>
      <c r="C26" s="41" t="s">
        <v>57</v>
      </c>
    </row>
    <row r="27" spans="2:3" x14ac:dyDescent="0.35">
      <c r="B27" s="42" t="s">
        <v>44</v>
      </c>
      <c r="C27" s="42" t="s">
        <v>58</v>
      </c>
    </row>
    <row r="28" spans="2:3" x14ac:dyDescent="0.35">
      <c r="B28" s="41" t="s">
        <v>44</v>
      </c>
      <c r="C28" s="41" t="s">
        <v>59</v>
      </c>
    </row>
    <row r="29" spans="2:3" x14ac:dyDescent="0.35">
      <c r="B29" s="42" t="s">
        <v>44</v>
      </c>
      <c r="C29" s="42" t="s">
        <v>60</v>
      </c>
    </row>
    <row r="30" spans="2:3" x14ac:dyDescent="0.35">
      <c r="B30" s="41" t="s">
        <v>44</v>
      </c>
      <c r="C30" s="41" t="s">
        <v>61</v>
      </c>
    </row>
    <row r="31" spans="2:3" x14ac:dyDescent="0.35">
      <c r="B31" s="42" t="s">
        <v>44</v>
      </c>
      <c r="C31" s="42" t="s">
        <v>62</v>
      </c>
    </row>
    <row r="32" spans="2:3" x14ac:dyDescent="0.35">
      <c r="B32" s="41" t="s">
        <v>44</v>
      </c>
      <c r="C32" s="41" t="s">
        <v>63</v>
      </c>
    </row>
    <row r="33" spans="2:3" x14ac:dyDescent="0.35">
      <c r="B33" s="42" t="s">
        <v>44</v>
      </c>
      <c r="C33" s="42" t="s">
        <v>64</v>
      </c>
    </row>
    <row r="34" spans="2:3" x14ac:dyDescent="0.35">
      <c r="B34" s="41" t="s">
        <v>44</v>
      </c>
      <c r="C34" s="41" t="s">
        <v>65</v>
      </c>
    </row>
    <row r="35" spans="2:3" x14ac:dyDescent="0.35">
      <c r="B35" s="42" t="s">
        <v>44</v>
      </c>
      <c r="C35" s="42" t="s">
        <v>66</v>
      </c>
    </row>
    <row r="36" spans="2:3" x14ac:dyDescent="0.35">
      <c r="B36" s="41" t="s">
        <v>44</v>
      </c>
      <c r="C36" s="41" t="s">
        <v>67</v>
      </c>
    </row>
    <row r="37" spans="2:3" x14ac:dyDescent="0.35">
      <c r="B37" s="42" t="s">
        <v>44</v>
      </c>
      <c r="C37" s="42" t="s">
        <v>68</v>
      </c>
    </row>
    <row r="38" spans="2:3" x14ac:dyDescent="0.35">
      <c r="B38" s="41" t="s">
        <v>44</v>
      </c>
      <c r="C38" s="41" t="s">
        <v>69</v>
      </c>
    </row>
    <row r="39" spans="2:3" x14ac:dyDescent="0.35">
      <c r="B39" s="42" t="s">
        <v>44</v>
      </c>
      <c r="C39" s="42" t="s">
        <v>70</v>
      </c>
    </row>
    <row r="40" spans="2:3" x14ac:dyDescent="0.35">
      <c r="B40" s="41" t="s">
        <v>44</v>
      </c>
      <c r="C40" s="41" t="s">
        <v>71</v>
      </c>
    </row>
    <row r="41" spans="2:3" x14ac:dyDescent="0.35">
      <c r="B41" s="42" t="s">
        <v>34</v>
      </c>
      <c r="C41" s="42" t="s">
        <v>105</v>
      </c>
    </row>
    <row r="42" spans="2:3" x14ac:dyDescent="0.35">
      <c r="B42" s="8" t="s">
        <v>72</v>
      </c>
      <c r="C42" s="8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L48"/>
  <sheetViews>
    <sheetView workbookViewId="0">
      <pane xSplit="1" ySplit="12" topLeftCell="B13" activePane="bottomRight" state="frozen"/>
      <selection pane="topRight" activeCell="D48" sqref="D48"/>
      <selection pane="bottomLeft" activeCell="D48" sqref="D48"/>
      <selection pane="bottomRight" activeCell="B49" sqref="B49"/>
    </sheetView>
  </sheetViews>
  <sheetFormatPr defaultColWidth="9.1796875" defaultRowHeight="11.5" customHeight="1" x14ac:dyDescent="0.35"/>
  <cols>
    <col min="1" max="1" width="29.81640625" style="4" customWidth="1"/>
    <col min="2" max="2" width="19.81640625" style="4" customWidth="1"/>
    <col min="3" max="3" width="19.90625" style="4" customWidth="1"/>
    <col min="4" max="4" width="19.81640625" style="4" customWidth="1"/>
    <col min="5" max="5" width="17" style="4" customWidth="1"/>
    <col min="6" max="6" width="19.81640625" style="4" customWidth="1"/>
    <col min="7" max="7" width="5" style="4" customWidth="1"/>
    <col min="8" max="8" width="19.81640625" style="4" customWidth="1"/>
    <col min="9" max="9" width="5" style="4" customWidth="1"/>
    <col min="10" max="10" width="17" style="4" customWidth="1"/>
    <col min="11" max="11" width="5" style="4" customWidth="1"/>
    <col min="12" max="16384" width="9.1796875" style="4"/>
  </cols>
  <sheetData>
    <row r="1" spans="1:12" ht="14.5" x14ac:dyDescent="0.35">
      <c r="A1" s="26" t="s">
        <v>102</v>
      </c>
      <c r="B1" s="24"/>
      <c r="C1" s="24"/>
      <c r="D1" s="24"/>
      <c r="E1" s="24"/>
      <c r="F1" s="24"/>
    </row>
    <row r="2" spans="1:12" ht="14.5" x14ac:dyDescent="0.35">
      <c r="A2" s="26" t="s">
        <v>78</v>
      </c>
      <c r="B2" s="25" t="s">
        <v>103</v>
      </c>
      <c r="C2" s="24"/>
      <c r="D2" s="24"/>
      <c r="E2" s="24"/>
      <c r="F2" s="24"/>
    </row>
    <row r="3" spans="1:12" ht="14.5" x14ac:dyDescent="0.35">
      <c r="A3" s="26" t="s">
        <v>79</v>
      </c>
      <c r="B3" s="26" t="s">
        <v>104</v>
      </c>
      <c r="C3" s="24"/>
      <c r="D3" s="24"/>
      <c r="E3" s="24"/>
      <c r="F3" s="24"/>
    </row>
    <row r="4" spans="1:12" ht="11.5" customHeight="1" x14ac:dyDescent="0.35">
      <c r="A4" s="24"/>
      <c r="B4" s="24"/>
      <c r="C4" s="24"/>
      <c r="D4" s="24"/>
      <c r="E4" s="24"/>
      <c r="F4" s="24"/>
    </row>
    <row r="5" spans="1:12" ht="14.5" x14ac:dyDescent="0.35">
      <c r="A5" s="25" t="s">
        <v>33</v>
      </c>
      <c r="B5" s="24"/>
      <c r="C5" s="26" t="s">
        <v>39</v>
      </c>
      <c r="D5" s="24"/>
      <c r="E5" s="24"/>
      <c r="F5" s="24"/>
    </row>
    <row r="6" spans="1:12" ht="14.5" x14ac:dyDescent="0.35">
      <c r="A6" s="25" t="s">
        <v>30</v>
      </c>
      <c r="B6" s="24"/>
      <c r="C6" s="26" t="s">
        <v>36</v>
      </c>
      <c r="D6" s="24"/>
      <c r="E6" s="24"/>
      <c r="F6" s="24"/>
    </row>
    <row r="7" spans="1:12" ht="14.5" x14ac:dyDescent="0.35">
      <c r="A7" s="25" t="s">
        <v>32</v>
      </c>
      <c r="B7" s="24"/>
      <c r="C7" s="26" t="s">
        <v>38</v>
      </c>
      <c r="D7" s="24"/>
      <c r="E7" s="24"/>
      <c r="F7" s="24"/>
    </row>
    <row r="8" spans="1:12" ht="14.5" x14ac:dyDescent="0.35">
      <c r="A8" s="25" t="s">
        <v>31</v>
      </c>
      <c r="B8" s="24"/>
      <c r="C8" s="26" t="s">
        <v>37</v>
      </c>
      <c r="D8" s="24"/>
      <c r="E8" s="24"/>
      <c r="F8" s="24"/>
    </row>
    <row r="9" spans="1:12" ht="14.5" x14ac:dyDescent="0.35">
      <c r="A9" s="25" t="s">
        <v>34</v>
      </c>
      <c r="B9" s="24"/>
      <c r="C9" s="26" t="s">
        <v>105</v>
      </c>
      <c r="D9" s="24"/>
      <c r="E9" s="24"/>
      <c r="F9" s="24"/>
    </row>
    <row r="10" spans="1:12" ht="11.5" customHeight="1" x14ac:dyDescent="0.35">
      <c r="A10" s="24"/>
      <c r="B10" s="24"/>
      <c r="C10" s="24"/>
      <c r="D10" s="24"/>
      <c r="E10" s="24"/>
      <c r="F10" s="24"/>
    </row>
    <row r="11" spans="1:12" ht="14.5" x14ac:dyDescent="0.35">
      <c r="A11" s="28" t="s">
        <v>80</v>
      </c>
      <c r="B11" s="27" t="s">
        <v>73</v>
      </c>
      <c r="C11" s="27" t="s">
        <v>74</v>
      </c>
      <c r="D11" s="27" t="s">
        <v>75</v>
      </c>
      <c r="E11" s="27" t="s">
        <v>76</v>
      </c>
      <c r="F11" s="27" t="s">
        <v>77</v>
      </c>
      <c r="G11" s="23"/>
      <c r="H11" s="23"/>
      <c r="I11" s="23"/>
      <c r="J11" s="23"/>
      <c r="K11" s="23"/>
    </row>
    <row r="12" spans="1:12" ht="14.5" x14ac:dyDescent="0.35">
      <c r="A12" s="29" t="s">
        <v>82</v>
      </c>
      <c r="B12" s="31" t="s">
        <v>81</v>
      </c>
      <c r="C12" s="31" t="s">
        <v>81</v>
      </c>
      <c r="D12" s="31" t="s">
        <v>81</v>
      </c>
      <c r="E12" s="31" t="s">
        <v>81</v>
      </c>
      <c r="F12" s="31" t="s">
        <v>81</v>
      </c>
      <c r="G12" s="5"/>
      <c r="H12" s="5"/>
      <c r="I12" s="5"/>
      <c r="J12" s="5"/>
      <c r="K12" s="5"/>
    </row>
    <row r="13" spans="1:12" ht="14.5" x14ac:dyDescent="0.35">
      <c r="A13" s="30" t="s">
        <v>45</v>
      </c>
      <c r="B13" s="36">
        <v>548447</v>
      </c>
      <c r="C13" s="34">
        <v>16645.099999999999</v>
      </c>
      <c r="D13" s="34">
        <v>231211.8</v>
      </c>
      <c r="E13" s="34">
        <v>1052.7</v>
      </c>
      <c r="F13" s="34">
        <v>299537.8</v>
      </c>
      <c r="G13" s="10"/>
      <c r="H13" s="11"/>
      <c r="I13" s="10"/>
      <c r="J13" s="11"/>
      <c r="K13" s="10"/>
      <c r="L13" s="6"/>
    </row>
    <row r="14" spans="1:12" ht="14.5" x14ac:dyDescent="0.35">
      <c r="A14" s="30" t="s">
        <v>46</v>
      </c>
      <c r="B14" s="35">
        <v>17013.2</v>
      </c>
      <c r="C14" s="35">
        <v>23.5</v>
      </c>
      <c r="D14" s="37">
        <v>9075</v>
      </c>
      <c r="E14" s="35">
        <v>69.7</v>
      </c>
      <c r="F14" s="35">
        <v>7845.1</v>
      </c>
      <c r="G14" s="13"/>
      <c r="H14" s="14"/>
      <c r="I14" s="13"/>
      <c r="J14" s="14"/>
      <c r="K14" s="13"/>
      <c r="L14" s="6"/>
    </row>
    <row r="15" spans="1:12" ht="14.5" x14ac:dyDescent="0.35">
      <c r="A15" s="30" t="s">
        <v>47</v>
      </c>
      <c r="B15" s="34">
        <v>103255.7</v>
      </c>
      <c r="C15" s="34">
        <v>1265.3</v>
      </c>
      <c r="D15" s="34">
        <v>69608.5</v>
      </c>
      <c r="E15" s="34">
        <v>1832.8</v>
      </c>
      <c r="F15" s="34">
        <v>30549.200000000001</v>
      </c>
      <c r="G15" s="10"/>
      <c r="H15" s="11"/>
      <c r="I15" s="10"/>
      <c r="J15" s="11"/>
      <c r="K15" s="10"/>
      <c r="L15" s="6"/>
    </row>
    <row r="16" spans="1:12" ht="14.5" x14ac:dyDescent="0.35">
      <c r="A16" s="30" t="s">
        <v>48</v>
      </c>
      <c r="B16" s="35">
        <v>123557.6</v>
      </c>
      <c r="C16" s="37">
        <v>240</v>
      </c>
      <c r="D16" s="35">
        <v>90434.6</v>
      </c>
      <c r="E16" s="35">
        <v>219.8</v>
      </c>
      <c r="F16" s="35">
        <v>32663.3</v>
      </c>
      <c r="G16" s="13"/>
      <c r="H16" s="14"/>
      <c r="I16" s="13"/>
      <c r="J16" s="14"/>
      <c r="K16" s="13"/>
      <c r="L16" s="6"/>
    </row>
    <row r="17" spans="1:12" ht="14.5" x14ac:dyDescent="0.35">
      <c r="A17" s="30" t="s">
        <v>106</v>
      </c>
      <c r="B17" s="34">
        <v>2494587.2999999998</v>
      </c>
      <c r="C17" s="32" t="s">
        <v>83</v>
      </c>
      <c r="D17" s="34">
        <v>1427568.6</v>
      </c>
      <c r="E17" s="32" t="s">
        <v>83</v>
      </c>
      <c r="F17" s="34">
        <v>509199.2</v>
      </c>
      <c r="G17" s="10"/>
      <c r="H17" s="10"/>
      <c r="I17" s="10"/>
      <c r="J17" s="11"/>
      <c r="K17" s="10"/>
      <c r="L17" s="6"/>
    </row>
    <row r="18" spans="1:12" ht="14.5" x14ac:dyDescent="0.35">
      <c r="A18" s="30" t="s">
        <v>49</v>
      </c>
      <c r="B18" s="35">
        <v>5534.1</v>
      </c>
      <c r="C18" s="35">
        <v>105.5</v>
      </c>
      <c r="D18" s="35">
        <v>1607.6</v>
      </c>
      <c r="E18" s="35">
        <v>2.2000000000000002</v>
      </c>
      <c r="F18" s="35">
        <v>3818.8</v>
      </c>
      <c r="G18" s="13"/>
      <c r="H18" s="14"/>
      <c r="I18" s="13"/>
      <c r="J18" s="14"/>
      <c r="K18" s="13"/>
      <c r="L18" s="6"/>
    </row>
    <row r="19" spans="1:12" ht="14.5" x14ac:dyDescent="0.35">
      <c r="A19" s="30" t="s">
        <v>50</v>
      </c>
      <c r="B19" s="34">
        <v>236117.2</v>
      </c>
      <c r="C19" s="34">
        <v>191.1</v>
      </c>
      <c r="D19" s="34">
        <v>85201.2</v>
      </c>
      <c r="E19" s="34">
        <v>24390.2</v>
      </c>
      <c r="F19" s="34">
        <v>126334.7</v>
      </c>
      <c r="G19" s="10"/>
      <c r="H19" s="11"/>
      <c r="I19" s="10"/>
      <c r="J19" s="11"/>
      <c r="K19" s="10"/>
      <c r="L19" s="6"/>
    </row>
    <row r="20" spans="1:12" ht="14.5" x14ac:dyDescent="0.35">
      <c r="A20" s="30" t="s">
        <v>51</v>
      </c>
      <c r="B20" s="37">
        <v>353489</v>
      </c>
      <c r="C20" s="33" t="s">
        <v>83</v>
      </c>
      <c r="D20" s="33" t="s">
        <v>83</v>
      </c>
      <c r="E20" s="33" t="s">
        <v>83</v>
      </c>
      <c r="F20" s="33" t="s">
        <v>83</v>
      </c>
      <c r="G20" s="13"/>
      <c r="H20" s="13"/>
      <c r="I20" s="13"/>
      <c r="J20" s="13"/>
      <c r="K20" s="13"/>
      <c r="L20" s="6"/>
    </row>
    <row r="21" spans="1:12" ht="14.5" x14ac:dyDescent="0.35">
      <c r="A21" s="30" t="s">
        <v>52</v>
      </c>
      <c r="B21" s="36">
        <v>1427238</v>
      </c>
      <c r="C21" s="34">
        <v>1145.5999999999999</v>
      </c>
      <c r="D21" s="34">
        <v>808298.7</v>
      </c>
      <c r="E21" s="34">
        <v>1081.4000000000001</v>
      </c>
      <c r="F21" s="34">
        <v>616711.80000000005</v>
      </c>
      <c r="G21" s="10"/>
      <c r="H21" s="11"/>
      <c r="I21" s="10"/>
      <c r="J21" s="11"/>
      <c r="K21" s="10"/>
      <c r="L21" s="6"/>
    </row>
    <row r="22" spans="1:12" ht="14.5" x14ac:dyDescent="0.35">
      <c r="A22" s="30" t="s">
        <v>53</v>
      </c>
      <c r="B22" s="37">
        <v>2823692</v>
      </c>
      <c r="C22" s="35">
        <v>45621.599999999999</v>
      </c>
      <c r="D22" s="37">
        <v>1477488</v>
      </c>
      <c r="E22" s="35">
        <v>1278.5999999999999</v>
      </c>
      <c r="F22" s="35">
        <v>1299302.3</v>
      </c>
      <c r="G22" s="13"/>
      <c r="H22" s="14"/>
      <c r="I22" s="13"/>
      <c r="J22" s="14"/>
      <c r="K22" s="13"/>
      <c r="L22" s="6"/>
    </row>
    <row r="23" spans="1:12" ht="14.5" x14ac:dyDescent="0.35">
      <c r="A23" s="30" t="s">
        <v>54</v>
      </c>
      <c r="B23" s="34">
        <v>45743.199999999997</v>
      </c>
      <c r="C23" s="34">
        <v>83.7</v>
      </c>
      <c r="D23" s="34">
        <v>29843.1</v>
      </c>
      <c r="E23" s="34">
        <v>268.3</v>
      </c>
      <c r="F23" s="34">
        <v>15548.1</v>
      </c>
      <c r="G23" s="10"/>
      <c r="H23" s="11"/>
      <c r="I23" s="10"/>
      <c r="J23" s="11"/>
      <c r="K23" s="10"/>
      <c r="L23" s="6"/>
    </row>
    <row r="24" spans="1:12" ht="14.5" x14ac:dyDescent="0.35">
      <c r="A24" s="30" t="s">
        <v>55</v>
      </c>
      <c r="B24" s="35">
        <v>2679606.6</v>
      </c>
      <c r="C24" s="35">
        <v>43132.7</v>
      </c>
      <c r="D24" s="35">
        <v>1683956.5</v>
      </c>
      <c r="E24" s="35">
        <v>168925.8</v>
      </c>
      <c r="F24" s="35">
        <v>783591.6</v>
      </c>
      <c r="G24" s="13"/>
      <c r="H24" s="14"/>
      <c r="I24" s="13"/>
      <c r="J24" s="14"/>
      <c r="K24" s="13"/>
      <c r="L24" s="6"/>
    </row>
    <row r="25" spans="1:12" ht="14.5" x14ac:dyDescent="0.35">
      <c r="A25" s="30" t="s">
        <v>56</v>
      </c>
      <c r="B25" s="34">
        <v>24310.799999999999</v>
      </c>
      <c r="C25" s="36">
        <v>23</v>
      </c>
      <c r="D25" s="36">
        <v>2024</v>
      </c>
      <c r="E25" s="34">
        <v>511.6</v>
      </c>
      <c r="F25" s="34">
        <v>21752.1</v>
      </c>
      <c r="G25" s="10"/>
      <c r="H25" s="11"/>
      <c r="I25" s="10"/>
      <c r="J25" s="11"/>
      <c r="K25" s="10"/>
      <c r="L25" s="6"/>
    </row>
    <row r="26" spans="1:12" ht="14.5" x14ac:dyDescent="0.35">
      <c r="A26" s="30" t="s">
        <v>57</v>
      </c>
      <c r="B26" s="35">
        <v>14688.4</v>
      </c>
      <c r="C26" s="35">
        <v>359.3</v>
      </c>
      <c r="D26" s="35">
        <v>4821.8</v>
      </c>
      <c r="E26" s="35">
        <v>100.8</v>
      </c>
      <c r="F26" s="35">
        <v>9406.4</v>
      </c>
      <c r="G26" s="13"/>
      <c r="H26" s="14"/>
      <c r="I26" s="13"/>
      <c r="J26" s="14"/>
      <c r="K26" s="13"/>
      <c r="L26" s="6"/>
    </row>
    <row r="27" spans="1:12" ht="14.5" x14ac:dyDescent="0.35">
      <c r="A27" s="30" t="s">
        <v>58</v>
      </c>
      <c r="B27" s="34">
        <v>24535.5</v>
      </c>
      <c r="C27" s="36">
        <v>46</v>
      </c>
      <c r="D27" s="34">
        <v>8577.9</v>
      </c>
      <c r="E27" s="34">
        <v>27.5</v>
      </c>
      <c r="F27" s="36">
        <v>15884</v>
      </c>
      <c r="G27" s="10"/>
      <c r="H27" s="11"/>
      <c r="I27" s="10"/>
      <c r="J27" s="11"/>
      <c r="K27" s="10"/>
      <c r="L27" s="6"/>
    </row>
    <row r="28" spans="1:12" ht="14.5" x14ac:dyDescent="0.35">
      <c r="A28" s="30" t="s">
        <v>59</v>
      </c>
      <c r="B28" s="35">
        <v>17733.3</v>
      </c>
      <c r="C28" s="37">
        <v>0</v>
      </c>
      <c r="D28" s="35">
        <v>8757.2999999999993</v>
      </c>
      <c r="E28" s="35">
        <v>88.2</v>
      </c>
      <c r="F28" s="35">
        <v>8887.7999999999993</v>
      </c>
      <c r="G28" s="13"/>
      <c r="H28" s="14"/>
      <c r="I28" s="13"/>
      <c r="J28" s="14"/>
      <c r="K28" s="13"/>
      <c r="L28" s="6"/>
    </row>
    <row r="29" spans="1:12" ht="14.5" x14ac:dyDescent="0.35">
      <c r="A29" s="30" t="s">
        <v>60</v>
      </c>
      <c r="B29" s="34">
        <v>114630.7</v>
      </c>
      <c r="C29" s="34">
        <v>1386.3</v>
      </c>
      <c r="D29" s="34">
        <v>49229.8</v>
      </c>
      <c r="E29" s="34">
        <v>27572.1</v>
      </c>
      <c r="F29" s="34">
        <v>36442.5</v>
      </c>
      <c r="G29" s="10"/>
      <c r="H29" s="11"/>
      <c r="I29" s="10"/>
      <c r="J29" s="11"/>
      <c r="K29" s="10"/>
      <c r="L29" s="6"/>
    </row>
    <row r="30" spans="1:12" ht="14.5" x14ac:dyDescent="0.35">
      <c r="A30" s="30" t="s">
        <v>61</v>
      </c>
      <c r="B30" s="35">
        <v>8263.9</v>
      </c>
      <c r="C30" s="35">
        <v>138.1</v>
      </c>
      <c r="D30" s="35">
        <v>4852.8</v>
      </c>
      <c r="E30" s="37">
        <v>1300</v>
      </c>
      <c r="F30" s="37">
        <v>1973</v>
      </c>
      <c r="G30" s="13"/>
      <c r="H30" s="15"/>
      <c r="I30" s="13"/>
      <c r="J30" s="14"/>
      <c r="K30" s="13"/>
      <c r="L30" s="6"/>
    </row>
    <row r="31" spans="1:12" ht="14.5" x14ac:dyDescent="0.35">
      <c r="A31" s="30" t="s">
        <v>62</v>
      </c>
      <c r="B31" s="36">
        <v>449026</v>
      </c>
      <c r="C31" s="36">
        <v>8336</v>
      </c>
      <c r="D31" s="36">
        <v>284677</v>
      </c>
      <c r="E31" s="36">
        <v>794</v>
      </c>
      <c r="F31" s="36">
        <v>155219</v>
      </c>
      <c r="G31" s="10"/>
      <c r="H31" s="16"/>
      <c r="I31" s="10"/>
      <c r="J31" s="16"/>
      <c r="K31" s="10"/>
      <c r="L31" s="6"/>
    </row>
    <row r="32" spans="1:12" ht="14.5" x14ac:dyDescent="0.35">
      <c r="A32" s="30" t="s">
        <v>63</v>
      </c>
      <c r="B32" s="35">
        <v>334345.59999999998</v>
      </c>
      <c r="C32" s="35">
        <v>368.6</v>
      </c>
      <c r="D32" s="35">
        <v>131444.79999999999</v>
      </c>
      <c r="E32" s="35">
        <v>231.8</v>
      </c>
      <c r="F32" s="35">
        <v>202300.3</v>
      </c>
      <c r="G32" s="13"/>
      <c r="H32" s="14"/>
      <c r="I32" s="13"/>
      <c r="J32" s="14"/>
      <c r="K32" s="13"/>
      <c r="L32" s="6"/>
    </row>
    <row r="33" spans="1:12" ht="14.5" x14ac:dyDescent="0.35">
      <c r="A33" s="30" t="s">
        <v>64</v>
      </c>
      <c r="B33" s="34">
        <v>306837.2</v>
      </c>
      <c r="C33" s="34">
        <v>7271.6</v>
      </c>
      <c r="D33" s="34">
        <v>185373.8</v>
      </c>
      <c r="E33" s="34">
        <v>12659.4</v>
      </c>
      <c r="F33" s="34">
        <v>101532.3</v>
      </c>
      <c r="G33" s="10"/>
      <c r="H33" s="11"/>
      <c r="I33" s="10"/>
      <c r="J33" s="11"/>
      <c r="K33" s="10"/>
      <c r="L33" s="6"/>
    </row>
    <row r="34" spans="1:12" ht="14.5" x14ac:dyDescent="0.35">
      <c r="A34" s="30" t="s">
        <v>65</v>
      </c>
      <c r="B34" s="35">
        <v>269248.09999999998</v>
      </c>
      <c r="C34" s="35">
        <v>2285.3000000000002</v>
      </c>
      <c r="D34" s="35">
        <v>112017.5</v>
      </c>
      <c r="E34" s="35">
        <v>33119.599999999999</v>
      </c>
      <c r="F34" s="35">
        <v>121825.7</v>
      </c>
      <c r="G34" s="13"/>
      <c r="H34" s="14"/>
      <c r="I34" s="13"/>
      <c r="J34" s="14"/>
      <c r="K34" s="13"/>
      <c r="L34" s="6"/>
    </row>
    <row r="35" spans="1:12" ht="14.5" x14ac:dyDescent="0.35">
      <c r="A35" s="30" t="s">
        <v>66</v>
      </c>
      <c r="B35" s="34">
        <v>116694.6</v>
      </c>
      <c r="C35" s="34">
        <v>2498.6999999999998</v>
      </c>
      <c r="D35" s="34">
        <v>53244.4</v>
      </c>
      <c r="E35" s="34">
        <v>3512.7</v>
      </c>
      <c r="F35" s="34">
        <v>57438.8</v>
      </c>
      <c r="G35" s="10"/>
      <c r="H35" s="11"/>
      <c r="I35" s="10"/>
      <c r="J35" s="11"/>
      <c r="K35" s="10"/>
      <c r="L35" s="6"/>
    </row>
    <row r="36" spans="1:12" ht="14.5" x14ac:dyDescent="0.35">
      <c r="A36" s="30" t="s">
        <v>67</v>
      </c>
      <c r="B36" s="35">
        <v>38878.5</v>
      </c>
      <c r="C36" s="37">
        <v>91</v>
      </c>
      <c r="D36" s="35">
        <v>17307.3</v>
      </c>
      <c r="E36" s="35">
        <v>37.5</v>
      </c>
      <c r="F36" s="35">
        <v>21442.7</v>
      </c>
      <c r="G36" s="13"/>
      <c r="H36" s="14"/>
      <c r="I36" s="13"/>
      <c r="J36" s="14"/>
      <c r="K36" s="13"/>
      <c r="L36" s="6"/>
    </row>
    <row r="37" spans="1:12" ht="14.5" x14ac:dyDescent="0.35">
      <c r="A37" s="30" t="s">
        <v>68</v>
      </c>
      <c r="B37" s="34">
        <v>61237.4</v>
      </c>
      <c r="C37" s="34">
        <v>2367.6</v>
      </c>
      <c r="D37" s="34">
        <v>28475.1</v>
      </c>
      <c r="E37" s="34">
        <v>13.9</v>
      </c>
      <c r="F37" s="34">
        <v>30380.7</v>
      </c>
      <c r="G37" s="10"/>
      <c r="H37" s="11"/>
      <c r="I37" s="10"/>
      <c r="J37" s="11"/>
      <c r="K37" s="10"/>
      <c r="L37" s="6"/>
    </row>
    <row r="38" spans="1:12" ht="14.5" x14ac:dyDescent="0.35">
      <c r="A38" s="30" t="s">
        <v>69</v>
      </c>
      <c r="B38" s="37">
        <v>181948</v>
      </c>
      <c r="C38" s="37">
        <v>4339</v>
      </c>
      <c r="D38" s="37">
        <v>91728</v>
      </c>
      <c r="E38" s="37">
        <v>2</v>
      </c>
      <c r="F38" s="37">
        <v>85879</v>
      </c>
      <c r="G38" s="13"/>
      <c r="H38" s="15"/>
      <c r="I38" s="13"/>
      <c r="J38" s="15"/>
      <c r="K38" s="13"/>
      <c r="L38" s="6"/>
    </row>
    <row r="39" spans="1:12" ht="14.5" x14ac:dyDescent="0.35">
      <c r="A39" s="30" t="s">
        <v>70</v>
      </c>
      <c r="B39" s="34">
        <v>194703.5</v>
      </c>
      <c r="C39" s="34">
        <v>12651.5</v>
      </c>
      <c r="D39" s="34">
        <v>143549.5</v>
      </c>
      <c r="E39" s="34">
        <v>1487.3</v>
      </c>
      <c r="F39" s="34">
        <v>37015.199999999997</v>
      </c>
      <c r="G39" s="10"/>
      <c r="H39" s="11"/>
      <c r="I39" s="10"/>
      <c r="J39" s="11"/>
      <c r="K39" s="10"/>
      <c r="L39" s="6"/>
    </row>
    <row r="40" spans="1:12" ht="14.5" x14ac:dyDescent="0.35">
      <c r="A40" s="30" t="s">
        <v>71</v>
      </c>
      <c r="B40" s="33" t="s">
        <v>83</v>
      </c>
      <c r="C40" s="35">
        <v>3872.1</v>
      </c>
      <c r="D40" s="35">
        <v>74631.5</v>
      </c>
      <c r="E40" s="35">
        <v>238.9</v>
      </c>
      <c r="F40" s="35">
        <v>100346.5</v>
      </c>
      <c r="G40" s="13"/>
      <c r="H40" s="14"/>
      <c r="I40" s="13"/>
      <c r="J40" s="14"/>
      <c r="K40" s="13"/>
      <c r="L40" s="6"/>
    </row>
    <row r="41" spans="1:12" ht="14.5" x14ac:dyDescent="0.35">
      <c r="A41" s="12"/>
      <c r="B41" s="11"/>
      <c r="C41" s="10"/>
      <c r="D41" s="10"/>
      <c r="E41" s="10"/>
      <c r="F41" s="10"/>
      <c r="G41" s="17"/>
      <c r="H41" s="10"/>
      <c r="I41" s="10"/>
      <c r="J41" s="10"/>
      <c r="K41" s="10"/>
    </row>
    <row r="42" spans="1:12" ht="11.5" customHeight="1" x14ac:dyDescent="0.35">
      <c r="A42" s="25" t="s">
        <v>84</v>
      </c>
      <c r="B42" s="24"/>
      <c r="C42" s="24"/>
      <c r="D42" s="24"/>
      <c r="E42" s="24"/>
      <c r="F42" s="24"/>
    </row>
    <row r="43" spans="1:12" ht="14.5" x14ac:dyDescent="0.35">
      <c r="A43" s="25" t="s">
        <v>83</v>
      </c>
      <c r="B43" s="26" t="s">
        <v>85</v>
      </c>
      <c r="C43" s="24"/>
      <c r="D43" s="24"/>
      <c r="E43" s="24"/>
      <c r="F43" s="24"/>
    </row>
    <row r="44" spans="1:12" ht="14.5" x14ac:dyDescent="0.35">
      <c r="A44" s="9"/>
      <c r="B44" s="8"/>
    </row>
    <row r="46" spans="1:12" ht="11.5" customHeight="1" x14ac:dyDescent="0.35">
      <c r="A46" t="s">
        <v>86</v>
      </c>
      <c r="B46" s="7">
        <f>SUM(C13:D40)/SUM(B13:B40)</f>
        <v>0.5585318392671107</v>
      </c>
    </row>
    <row r="47" spans="1:12" ht="11.5" customHeight="1" x14ac:dyDescent="0.35">
      <c r="A47" t="s">
        <v>87</v>
      </c>
      <c r="B47" s="7">
        <f>SUM(E13:E40)/SUM(B13:B40)</f>
        <v>2.1575949356584957E-2</v>
      </c>
    </row>
    <row r="48" spans="1:12" ht="11.5" customHeight="1" x14ac:dyDescent="0.35">
      <c r="A48" t="s">
        <v>88</v>
      </c>
      <c r="B48" s="7">
        <f>SUM(F13:F40)/SUM(B13:B40)</f>
        <v>0.36363396996152797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1:B10"/>
  <sheetViews>
    <sheetView workbookViewId="0">
      <selection activeCell="B10" sqref="B10"/>
    </sheetView>
  </sheetViews>
  <sheetFormatPr defaultRowHeight="14.5" x14ac:dyDescent="0.35"/>
  <cols>
    <col min="1" max="1" width="36.81640625" customWidth="1"/>
    <col min="2" max="2" width="22.453125" customWidth="1"/>
  </cols>
  <sheetData>
    <row r="1" spans="1:2" x14ac:dyDescent="0.35">
      <c r="A1" s="2" t="s">
        <v>89</v>
      </c>
      <c r="B1" s="1" t="s">
        <v>90</v>
      </c>
    </row>
    <row r="2" spans="1:2" x14ac:dyDescent="0.35">
      <c r="A2" s="3" t="s">
        <v>91</v>
      </c>
      <c r="B2" s="3">
        <v>0</v>
      </c>
    </row>
    <row r="3" spans="1:2" x14ac:dyDescent="0.35">
      <c r="A3" t="s">
        <v>86</v>
      </c>
      <c r="B3" s="21">
        <f>'EUROSTAT data'!B46</f>
        <v>0.5585318392671107</v>
      </c>
    </row>
    <row r="4" spans="1:2" x14ac:dyDescent="0.35">
      <c r="A4" t="s">
        <v>87</v>
      </c>
      <c r="B4" s="21">
        <f>'EUROSTAT data'!B47</f>
        <v>2.1575949356584957E-2</v>
      </c>
    </row>
    <row r="5" spans="1:2" x14ac:dyDescent="0.35">
      <c r="A5" t="s">
        <v>88</v>
      </c>
      <c r="B5" s="21">
        <f>'EUROSTAT data'!B48</f>
        <v>0.36363396996152797</v>
      </c>
    </row>
    <row r="6" spans="1:2" x14ac:dyDescent="0.35">
      <c r="A6" t="s">
        <v>92</v>
      </c>
      <c r="B6">
        <v>0</v>
      </c>
    </row>
    <row r="7" spans="1:2" x14ac:dyDescent="0.35">
      <c r="A7" t="s">
        <v>93</v>
      </c>
      <c r="B7">
        <v>0</v>
      </c>
    </row>
    <row r="8" spans="1:2" x14ac:dyDescent="0.35">
      <c r="A8" t="s">
        <v>94</v>
      </c>
      <c r="B8">
        <v>0</v>
      </c>
    </row>
    <row r="9" spans="1:2" x14ac:dyDescent="0.35">
      <c r="A9" t="s">
        <v>95</v>
      </c>
      <c r="B9">
        <v>0</v>
      </c>
    </row>
    <row r="10" spans="1:2" x14ac:dyDescent="0.35">
      <c r="A10" t="s">
        <v>96</v>
      </c>
      <c r="B1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FDF107C2-41FA-44FB-8E27-D136254873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B8E395-2B3F-4100-BBAF-5045FFF36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31D7DF-2DB4-473A-89BA-AD1E8C3F722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HM Treasury UK debt</vt:lpstr>
      <vt:lpstr>EUROSTAT summary</vt:lpstr>
      <vt:lpstr>EUROSTAT structure</vt:lpstr>
      <vt:lpstr>EUROSTAT data</vt:lpstr>
      <vt:lpstr>PoNDHbE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2020-08-13T22:09:43Z</dcterms:created>
  <dcterms:modified xsi:type="dcterms:W3CDTF">2023-11-17T16:30:09Z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