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trans/BAADTbVT/"/>
    </mc:Choice>
  </mc:AlternateContent>
  <xr:revisionPtr revIDLastSave="62" documentId="8_{79C8DA45-06D6-4DCA-B929-0C94ED24A24C}" xr6:coauthVersionLast="47" xr6:coauthVersionMax="47" xr10:uidLastSave="{EF355B04-CF39-4D07-9563-C46C0550E3F9}"/>
  <bookViews>
    <workbookView xWindow="-110" yWindow="-110" windowWidth="19420" windowHeight="11500" firstSheet="3" activeTab="10" xr2:uid="{BB1BC0E8-D7BE-4817-AFF2-63D73B602A09}"/>
  </bookViews>
  <sheets>
    <sheet name="About" sheetId="1" r:id="rId1"/>
    <sheet name="JRC Database" sheetId="8" r:id="rId2"/>
    <sheet name="Stock aircraft" sheetId="10" r:id="rId3"/>
    <sheet name="Stock ships" sheetId="11" r:id="rId4"/>
    <sheet name="Ships Activity" sheetId="9" r:id="rId5"/>
    <sheet name="Passenger_km" sheetId="2" r:id="rId6"/>
    <sheet name="Freight_km" sheetId="3" r:id="rId7"/>
    <sheet name="SYAADTbVT-passengers" sheetId="15" r:id="rId8"/>
    <sheet name="SYAADTbVT-freight" sheetId="16" r:id="rId9"/>
    <sheet name="BAADTbVT-passengers" sheetId="13" r:id="rId10"/>
    <sheet name="BAADTbVT-freight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2" i="16"/>
  <c r="B3" i="15"/>
  <c r="B4" i="15"/>
  <c r="B5" i="15"/>
  <c r="B6" i="15"/>
  <c r="B7" i="15"/>
  <c r="B2" i="15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6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7" i="2"/>
  <c r="Y32" i="3" l="1"/>
  <c r="Y4" i="3" s="1"/>
  <c r="Y4" i="14" s="1"/>
  <c r="X32" i="3"/>
  <c r="X4" i="3" s="1"/>
  <c r="X4" i="14" s="1"/>
  <c r="M32" i="3"/>
  <c r="M4" i="3" s="1"/>
  <c r="M4" i="14" s="1"/>
  <c r="L32" i="3"/>
  <c r="L4" i="3" s="1"/>
  <c r="L4" i="14" s="1"/>
  <c r="W34" i="3"/>
  <c r="K34" i="3"/>
  <c r="AF33" i="3"/>
  <c r="AA33" i="3"/>
  <c r="X33" i="3"/>
  <c r="U33" i="3"/>
  <c r="T33" i="3"/>
  <c r="L33" i="3"/>
  <c r="I33" i="3"/>
  <c r="H33" i="3"/>
  <c r="AB32" i="3"/>
  <c r="AB4" i="3" s="1"/>
  <c r="AB4" i="14" s="1"/>
  <c r="P32" i="3"/>
  <c r="P4" i="3" s="1"/>
  <c r="P4" i="14" s="1"/>
  <c r="D32" i="3"/>
  <c r="D4" i="3" s="1"/>
  <c r="D4" i="14" s="1"/>
  <c r="AD34" i="3"/>
  <c r="R34" i="3"/>
  <c r="F34" i="3"/>
  <c r="AA32" i="3"/>
  <c r="AA4" i="3" s="1"/>
  <c r="AA4" i="14" s="1"/>
  <c r="O32" i="3"/>
  <c r="O4" i="3" s="1"/>
  <c r="O4" i="14" s="1"/>
  <c r="C32" i="3"/>
  <c r="C4" i="3" s="1"/>
  <c r="C4" i="14" s="1"/>
  <c r="AC34" i="3"/>
  <c r="Q34" i="3"/>
  <c r="E34" i="3"/>
  <c r="W33" i="3"/>
  <c r="W35" i="3" s="1"/>
  <c r="W6" i="3" s="1"/>
  <c r="W6" i="14" s="1"/>
  <c r="K33" i="3"/>
  <c r="K35" i="3" s="1"/>
  <c r="K6" i="3" s="1"/>
  <c r="K6" i="14" s="1"/>
  <c r="Z32" i="3"/>
  <c r="Z4" i="3" s="1"/>
  <c r="Z4" i="14" s="1"/>
  <c r="N32" i="3"/>
  <c r="N4" i="3" s="1"/>
  <c r="N4" i="14" s="1"/>
  <c r="AB34" i="3"/>
  <c r="P34" i="3"/>
  <c r="V33" i="3"/>
  <c r="J33" i="3"/>
  <c r="AC33" i="3"/>
  <c r="AC35" i="3" s="1"/>
  <c r="AC6" i="3" s="1"/>
  <c r="AC6" i="14" s="1"/>
  <c r="Q33" i="3"/>
  <c r="E33" i="3"/>
  <c r="B33" i="3"/>
  <c r="AB33" i="3"/>
  <c r="P33" i="3"/>
  <c r="D33" i="3"/>
  <c r="O33" i="3"/>
  <c r="C33" i="3"/>
  <c r="D34" i="3"/>
  <c r="AA34" i="3"/>
  <c r="AA35" i="3" s="1"/>
  <c r="AA6" i="3" s="1"/>
  <c r="AA6" i="14" s="1"/>
  <c r="O34" i="3"/>
  <c r="C34" i="3"/>
  <c r="Z34" i="3"/>
  <c r="N34" i="3"/>
  <c r="W32" i="3"/>
  <c r="W4" i="3" s="1"/>
  <c r="W4" i="14" s="1"/>
  <c r="K32" i="3"/>
  <c r="K4" i="3" s="1"/>
  <c r="K4" i="14" s="1"/>
  <c r="Y34" i="3"/>
  <c r="M34" i="3"/>
  <c r="AE33" i="3"/>
  <c r="S33" i="3"/>
  <c r="G33" i="3"/>
  <c r="V32" i="3"/>
  <c r="V4" i="3" s="1"/>
  <c r="V4" i="14" s="1"/>
  <c r="J32" i="3"/>
  <c r="J4" i="3" s="1"/>
  <c r="J4" i="14" s="1"/>
  <c r="X34" i="3"/>
  <c r="X35" i="3" s="1"/>
  <c r="X6" i="3" s="1"/>
  <c r="X6" i="14" s="1"/>
  <c r="L34" i="3"/>
  <c r="L35" i="3" s="1"/>
  <c r="L6" i="3" s="1"/>
  <c r="L6" i="14" s="1"/>
  <c r="AD33" i="3"/>
  <c r="R33" i="3"/>
  <c r="F33" i="3"/>
  <c r="F35" i="3" s="1"/>
  <c r="F6" i="3" s="1"/>
  <c r="F6" i="14" s="1"/>
  <c r="Q35" i="3"/>
  <c r="Q6" i="3" s="1"/>
  <c r="Q6" i="14" s="1"/>
  <c r="E35" i="3"/>
  <c r="E6" i="3" s="1"/>
  <c r="E6" i="14" s="1"/>
  <c r="B32" i="3"/>
  <c r="B4" i="3" s="1"/>
  <c r="B4" i="14" s="1"/>
  <c r="T32" i="3"/>
  <c r="T4" i="3" s="1"/>
  <c r="T4" i="14" s="1"/>
  <c r="V34" i="3"/>
  <c r="V35" i="3" s="1"/>
  <c r="V6" i="3" s="1"/>
  <c r="V6" i="14" s="1"/>
  <c r="U32" i="3"/>
  <c r="U4" i="3" s="1"/>
  <c r="U4" i="14" s="1"/>
  <c r="I32" i="3"/>
  <c r="I4" i="3" s="1"/>
  <c r="I4" i="14" s="1"/>
  <c r="AF32" i="3"/>
  <c r="AF4" i="3" s="1"/>
  <c r="AF4" i="14" s="1"/>
  <c r="H32" i="3"/>
  <c r="H4" i="3" s="1"/>
  <c r="H4" i="14" s="1"/>
  <c r="J34" i="3"/>
  <c r="AE32" i="3"/>
  <c r="AE4" i="3" s="1"/>
  <c r="AE4" i="14" s="1"/>
  <c r="S32" i="3"/>
  <c r="S4" i="3" s="1"/>
  <c r="S4" i="14" s="1"/>
  <c r="G32" i="3"/>
  <c r="G4" i="3" s="1"/>
  <c r="G4" i="14" s="1"/>
  <c r="B34" i="3"/>
  <c r="B35" i="3" s="1"/>
  <c r="B6" i="3" s="1"/>
  <c r="B6" i="14" s="1"/>
  <c r="U34" i="3"/>
  <c r="U35" i="3" s="1"/>
  <c r="U6" i="3" s="1"/>
  <c r="U6" i="14" s="1"/>
  <c r="I34" i="3"/>
  <c r="I35" i="3" s="1"/>
  <c r="I6" i="3" s="1"/>
  <c r="I6" i="14" s="1"/>
  <c r="AD32" i="3"/>
  <c r="AD4" i="3" s="1"/>
  <c r="AD4" i="14" s="1"/>
  <c r="R32" i="3"/>
  <c r="R4" i="3" s="1"/>
  <c r="R4" i="14" s="1"/>
  <c r="F32" i="3"/>
  <c r="F4" i="3" s="1"/>
  <c r="F4" i="14" s="1"/>
  <c r="AF34" i="3"/>
  <c r="AF35" i="3" s="1"/>
  <c r="AF6" i="3" s="1"/>
  <c r="AF6" i="14" s="1"/>
  <c r="T34" i="3"/>
  <c r="T35" i="3" s="1"/>
  <c r="T6" i="3" s="1"/>
  <c r="T6" i="14" s="1"/>
  <c r="H34" i="3"/>
  <c r="H35" i="3" s="1"/>
  <c r="H6" i="3" s="1"/>
  <c r="H6" i="14" s="1"/>
  <c r="Z33" i="3"/>
  <c r="N33" i="3"/>
  <c r="AC32" i="3"/>
  <c r="AC4" i="3" s="1"/>
  <c r="AC4" i="14" s="1"/>
  <c r="Q32" i="3"/>
  <c r="Q4" i="3" s="1"/>
  <c r="Q4" i="14" s="1"/>
  <c r="E32" i="3"/>
  <c r="E4" i="3" s="1"/>
  <c r="E4" i="14" s="1"/>
  <c r="AE34" i="3"/>
  <c r="S34" i="3"/>
  <c r="G34" i="3"/>
  <c r="Y33" i="3"/>
  <c r="M33" i="3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C16" i="2"/>
  <c r="D16" i="2"/>
  <c r="E16" i="2"/>
  <c r="F16" i="2"/>
  <c r="F18" i="2" s="1"/>
  <c r="F4" i="13" s="1"/>
  <c r="G16" i="2"/>
  <c r="H16" i="2"/>
  <c r="I16" i="2"/>
  <c r="J16" i="2"/>
  <c r="K16" i="2"/>
  <c r="L16" i="2"/>
  <c r="M16" i="2"/>
  <c r="N16" i="2"/>
  <c r="N18" i="2" s="1"/>
  <c r="N4" i="13" s="1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D18" i="2" s="1"/>
  <c r="AD4" i="13" s="1"/>
  <c r="AE16" i="2"/>
  <c r="AF16" i="2"/>
  <c r="B16" i="2"/>
  <c r="I3" i="3"/>
  <c r="I3" i="14" s="1"/>
  <c r="J3" i="3"/>
  <c r="J3" i="14" s="1"/>
  <c r="K3" i="3"/>
  <c r="K3" i="14" s="1"/>
  <c r="L3" i="3"/>
  <c r="L3" i="14" s="1"/>
  <c r="M3" i="3"/>
  <c r="M3" i="14" s="1"/>
  <c r="N3" i="3"/>
  <c r="N3" i="14" s="1"/>
  <c r="O3" i="3"/>
  <c r="O3" i="14" s="1"/>
  <c r="P3" i="3"/>
  <c r="P3" i="14" s="1"/>
  <c r="Q3" i="3"/>
  <c r="Q3" i="14" s="1"/>
  <c r="R3" i="3"/>
  <c r="R3" i="14" s="1"/>
  <c r="S3" i="3"/>
  <c r="S3" i="14" s="1"/>
  <c r="T3" i="3"/>
  <c r="T3" i="14" s="1"/>
  <c r="U3" i="3"/>
  <c r="U3" i="14" s="1"/>
  <c r="V3" i="3"/>
  <c r="V3" i="14" s="1"/>
  <c r="W3" i="3"/>
  <c r="W3" i="14" s="1"/>
  <c r="X3" i="3"/>
  <c r="X3" i="14" s="1"/>
  <c r="Y3" i="3"/>
  <c r="Y3" i="14" s="1"/>
  <c r="Z3" i="3"/>
  <c r="Z3" i="14" s="1"/>
  <c r="AA3" i="3"/>
  <c r="AA3" i="14" s="1"/>
  <c r="AB3" i="3"/>
  <c r="AB3" i="14" s="1"/>
  <c r="AC3" i="3"/>
  <c r="AC3" i="14" s="1"/>
  <c r="AD3" i="3"/>
  <c r="AD3" i="14" s="1"/>
  <c r="AE3" i="3"/>
  <c r="AE3" i="14" s="1"/>
  <c r="AF3" i="3"/>
  <c r="AF3" i="14" s="1"/>
  <c r="C3" i="3"/>
  <c r="C3" i="14" s="1"/>
  <c r="D3" i="3"/>
  <c r="D3" i="14" s="1"/>
  <c r="E3" i="3"/>
  <c r="E3" i="14" s="1"/>
  <c r="F3" i="3"/>
  <c r="F3" i="14" s="1"/>
  <c r="G3" i="3"/>
  <c r="G3" i="14" s="1"/>
  <c r="H3" i="3"/>
  <c r="H3" i="14" s="1"/>
  <c r="C2" i="2"/>
  <c r="C2" i="13" s="1"/>
  <c r="D2" i="2"/>
  <c r="D2" i="13" s="1"/>
  <c r="E2" i="2"/>
  <c r="E2" i="13" s="1"/>
  <c r="F2" i="2"/>
  <c r="F2" i="13" s="1"/>
  <c r="G2" i="2"/>
  <c r="G2" i="13" s="1"/>
  <c r="H2" i="2"/>
  <c r="H2" i="13" s="1"/>
  <c r="I2" i="2"/>
  <c r="I2" i="13" s="1"/>
  <c r="J2" i="2"/>
  <c r="J2" i="13" s="1"/>
  <c r="K2" i="2"/>
  <c r="K2" i="13" s="1"/>
  <c r="L2" i="2"/>
  <c r="L2" i="13" s="1"/>
  <c r="M2" i="2"/>
  <c r="M2" i="13" s="1"/>
  <c r="N2" i="2"/>
  <c r="N2" i="13" s="1"/>
  <c r="O2" i="2"/>
  <c r="O2" i="13" s="1"/>
  <c r="P2" i="2"/>
  <c r="P2" i="13" s="1"/>
  <c r="Q2" i="2"/>
  <c r="Q2" i="13" s="1"/>
  <c r="R2" i="2"/>
  <c r="R2" i="13" s="1"/>
  <c r="S2" i="2"/>
  <c r="S2" i="13" s="1"/>
  <c r="T2" i="2"/>
  <c r="T2" i="13" s="1"/>
  <c r="U2" i="2"/>
  <c r="U2" i="13" s="1"/>
  <c r="V2" i="2"/>
  <c r="V2" i="13" s="1"/>
  <c r="W2" i="2"/>
  <c r="W2" i="13" s="1"/>
  <c r="X2" i="2"/>
  <c r="X2" i="13" s="1"/>
  <c r="Y2" i="2"/>
  <c r="Y2" i="13" s="1"/>
  <c r="Z2" i="2"/>
  <c r="Z2" i="13" s="1"/>
  <c r="AA2" i="2"/>
  <c r="AA2" i="13" s="1"/>
  <c r="AB2" i="2"/>
  <c r="AB2" i="13" s="1"/>
  <c r="AC2" i="2"/>
  <c r="AC2" i="13" s="1"/>
  <c r="AD2" i="2"/>
  <c r="AD2" i="13" s="1"/>
  <c r="AE2" i="2"/>
  <c r="AE2" i="13" s="1"/>
  <c r="AF2" i="2"/>
  <c r="AF2" i="13" s="1"/>
  <c r="B2" i="2"/>
  <c r="B2" i="13" s="1"/>
  <c r="M3" i="2"/>
  <c r="M3" i="13" s="1"/>
  <c r="B7" i="3"/>
  <c r="B7" i="14" s="1"/>
  <c r="C5" i="3"/>
  <c r="C5" i="14" s="1"/>
  <c r="D5" i="3"/>
  <c r="D5" i="14" s="1"/>
  <c r="E5" i="3"/>
  <c r="E5" i="14" s="1"/>
  <c r="F5" i="3"/>
  <c r="F5" i="14" s="1"/>
  <c r="G5" i="3"/>
  <c r="G5" i="14" s="1"/>
  <c r="H5" i="3"/>
  <c r="H5" i="14" s="1"/>
  <c r="I5" i="3"/>
  <c r="I5" i="14" s="1"/>
  <c r="J5" i="3"/>
  <c r="J5" i="14" s="1"/>
  <c r="K5" i="3"/>
  <c r="K5" i="14" s="1"/>
  <c r="L5" i="3"/>
  <c r="L5" i="14" s="1"/>
  <c r="M5" i="3"/>
  <c r="M5" i="14" s="1"/>
  <c r="N5" i="3"/>
  <c r="N5" i="14" s="1"/>
  <c r="O5" i="3"/>
  <c r="O5" i="14" s="1"/>
  <c r="P5" i="3"/>
  <c r="P5" i="14" s="1"/>
  <c r="Q5" i="3"/>
  <c r="Q5" i="14" s="1"/>
  <c r="R5" i="3"/>
  <c r="R5" i="14" s="1"/>
  <c r="S5" i="3"/>
  <c r="S5" i="14" s="1"/>
  <c r="T5" i="3"/>
  <c r="T5" i="14" s="1"/>
  <c r="U5" i="3"/>
  <c r="U5" i="14" s="1"/>
  <c r="V5" i="3"/>
  <c r="V5" i="14" s="1"/>
  <c r="W5" i="3"/>
  <c r="W5" i="14" s="1"/>
  <c r="X5" i="3"/>
  <c r="X5" i="14" s="1"/>
  <c r="Y5" i="3"/>
  <c r="Y5" i="14" s="1"/>
  <c r="Z5" i="3"/>
  <c r="Z5" i="14" s="1"/>
  <c r="AA5" i="3"/>
  <c r="AA5" i="14" s="1"/>
  <c r="AB5" i="3"/>
  <c r="AB5" i="14" s="1"/>
  <c r="AC5" i="3"/>
  <c r="AC5" i="14" s="1"/>
  <c r="AD5" i="3"/>
  <c r="AD5" i="14" s="1"/>
  <c r="AE5" i="3"/>
  <c r="AE5" i="14" s="1"/>
  <c r="AF5" i="3"/>
  <c r="AF5" i="14" s="1"/>
  <c r="B5" i="3"/>
  <c r="B5" i="14" s="1"/>
  <c r="B3" i="3"/>
  <c r="B3" i="14" s="1"/>
  <c r="C2" i="3"/>
  <c r="C2" i="14" s="1"/>
  <c r="D2" i="3"/>
  <c r="D2" i="14" s="1"/>
  <c r="E2" i="3"/>
  <c r="E2" i="14" s="1"/>
  <c r="F2" i="3"/>
  <c r="F2" i="14" s="1"/>
  <c r="G2" i="3"/>
  <c r="G2" i="14" s="1"/>
  <c r="H2" i="3"/>
  <c r="H2" i="14" s="1"/>
  <c r="I2" i="3"/>
  <c r="I2" i="14" s="1"/>
  <c r="J2" i="3"/>
  <c r="J2" i="14" s="1"/>
  <c r="K2" i="3"/>
  <c r="K2" i="14" s="1"/>
  <c r="L2" i="3"/>
  <c r="L2" i="14" s="1"/>
  <c r="M2" i="3"/>
  <c r="M2" i="14" s="1"/>
  <c r="N2" i="3"/>
  <c r="N2" i="14" s="1"/>
  <c r="O2" i="3"/>
  <c r="O2" i="14" s="1"/>
  <c r="P2" i="3"/>
  <c r="P2" i="14" s="1"/>
  <c r="Q2" i="3"/>
  <c r="Q2" i="14" s="1"/>
  <c r="R2" i="3"/>
  <c r="R2" i="14" s="1"/>
  <c r="S2" i="3"/>
  <c r="S2" i="14" s="1"/>
  <c r="T2" i="3"/>
  <c r="T2" i="14" s="1"/>
  <c r="U2" i="3"/>
  <c r="U2" i="14" s="1"/>
  <c r="V2" i="3"/>
  <c r="V2" i="14" s="1"/>
  <c r="W2" i="3"/>
  <c r="W2" i="14" s="1"/>
  <c r="X2" i="3"/>
  <c r="X2" i="14" s="1"/>
  <c r="Y2" i="3"/>
  <c r="Y2" i="14" s="1"/>
  <c r="Z2" i="3"/>
  <c r="Z2" i="14" s="1"/>
  <c r="AA2" i="3"/>
  <c r="AA2" i="14" s="1"/>
  <c r="AB2" i="3"/>
  <c r="AB2" i="14" s="1"/>
  <c r="AC2" i="3"/>
  <c r="AC2" i="14" s="1"/>
  <c r="AD2" i="3"/>
  <c r="AD2" i="14" s="1"/>
  <c r="AE2" i="3"/>
  <c r="AE2" i="14" s="1"/>
  <c r="AF2" i="3"/>
  <c r="AF2" i="14" s="1"/>
  <c r="B2" i="3"/>
  <c r="B2" i="14" s="1"/>
  <c r="C7" i="2"/>
  <c r="C7" i="13" s="1"/>
  <c r="D7" i="2"/>
  <c r="D7" i="13" s="1"/>
  <c r="E7" i="2"/>
  <c r="E7" i="13" s="1"/>
  <c r="F7" i="2"/>
  <c r="F7" i="13" s="1"/>
  <c r="G7" i="2"/>
  <c r="G7" i="13" s="1"/>
  <c r="H7" i="2"/>
  <c r="H7" i="13" s="1"/>
  <c r="I7" i="2"/>
  <c r="I7" i="13" s="1"/>
  <c r="J7" i="2"/>
  <c r="J7" i="13" s="1"/>
  <c r="K7" i="2"/>
  <c r="K7" i="13" s="1"/>
  <c r="L7" i="2"/>
  <c r="L7" i="13" s="1"/>
  <c r="M7" i="2"/>
  <c r="M7" i="13" s="1"/>
  <c r="N7" i="2"/>
  <c r="N7" i="13" s="1"/>
  <c r="O7" i="2"/>
  <c r="O7" i="13" s="1"/>
  <c r="P7" i="2"/>
  <c r="P7" i="13" s="1"/>
  <c r="Q7" i="2"/>
  <c r="Q7" i="13" s="1"/>
  <c r="R7" i="2"/>
  <c r="R7" i="13" s="1"/>
  <c r="S7" i="2"/>
  <c r="S7" i="13" s="1"/>
  <c r="T7" i="2"/>
  <c r="T7" i="13" s="1"/>
  <c r="U7" i="2"/>
  <c r="U7" i="13" s="1"/>
  <c r="V7" i="2"/>
  <c r="V7" i="13" s="1"/>
  <c r="W7" i="2"/>
  <c r="W7" i="13" s="1"/>
  <c r="X7" i="2"/>
  <c r="X7" i="13" s="1"/>
  <c r="Y7" i="2"/>
  <c r="Y7" i="13" s="1"/>
  <c r="Z7" i="2"/>
  <c r="Z7" i="13" s="1"/>
  <c r="AA7" i="2"/>
  <c r="AA7" i="13" s="1"/>
  <c r="AB7" i="2"/>
  <c r="AB7" i="13" s="1"/>
  <c r="AC7" i="2"/>
  <c r="AC7" i="13" s="1"/>
  <c r="AD7" i="2"/>
  <c r="AD7" i="13" s="1"/>
  <c r="AE7" i="2"/>
  <c r="AE7" i="13" s="1"/>
  <c r="AF7" i="2"/>
  <c r="AF7" i="13" s="1"/>
  <c r="B7" i="2"/>
  <c r="B7" i="13" s="1"/>
  <c r="C5" i="2"/>
  <c r="C5" i="13" s="1"/>
  <c r="D5" i="2"/>
  <c r="D5" i="13" s="1"/>
  <c r="E5" i="2"/>
  <c r="E5" i="13" s="1"/>
  <c r="F5" i="2"/>
  <c r="F5" i="13" s="1"/>
  <c r="G5" i="2"/>
  <c r="G5" i="13" s="1"/>
  <c r="H5" i="2"/>
  <c r="H5" i="13" s="1"/>
  <c r="I5" i="2"/>
  <c r="I5" i="13" s="1"/>
  <c r="J5" i="2"/>
  <c r="J5" i="13" s="1"/>
  <c r="K5" i="2"/>
  <c r="K5" i="13" s="1"/>
  <c r="L5" i="2"/>
  <c r="L5" i="13" s="1"/>
  <c r="M5" i="2"/>
  <c r="M5" i="13" s="1"/>
  <c r="N5" i="2"/>
  <c r="N5" i="13" s="1"/>
  <c r="O5" i="2"/>
  <c r="O5" i="13" s="1"/>
  <c r="P5" i="2"/>
  <c r="P5" i="13" s="1"/>
  <c r="Q5" i="2"/>
  <c r="Q5" i="13" s="1"/>
  <c r="R5" i="2"/>
  <c r="R5" i="13" s="1"/>
  <c r="S5" i="2"/>
  <c r="S5" i="13" s="1"/>
  <c r="T5" i="2"/>
  <c r="T5" i="13" s="1"/>
  <c r="U5" i="2"/>
  <c r="U5" i="13" s="1"/>
  <c r="V5" i="2"/>
  <c r="V5" i="13" s="1"/>
  <c r="W5" i="2"/>
  <c r="W5" i="13" s="1"/>
  <c r="X5" i="2"/>
  <c r="X5" i="13" s="1"/>
  <c r="Y5" i="2"/>
  <c r="Y5" i="13" s="1"/>
  <c r="Z5" i="2"/>
  <c r="Z5" i="13" s="1"/>
  <c r="AA5" i="2"/>
  <c r="AA5" i="13" s="1"/>
  <c r="AB5" i="2"/>
  <c r="AB5" i="13" s="1"/>
  <c r="AC5" i="2"/>
  <c r="AC5" i="13" s="1"/>
  <c r="AD5" i="2"/>
  <c r="AD5" i="13" s="1"/>
  <c r="AE5" i="2"/>
  <c r="AE5" i="13" s="1"/>
  <c r="AF5" i="2"/>
  <c r="AF5" i="13" s="1"/>
  <c r="B5" i="2"/>
  <c r="B5" i="13" s="1"/>
  <c r="C3" i="2"/>
  <c r="C3" i="13" s="1"/>
  <c r="D3" i="2"/>
  <c r="D3" i="13" s="1"/>
  <c r="E3" i="2"/>
  <c r="E3" i="13" s="1"/>
  <c r="F3" i="2"/>
  <c r="F3" i="13" s="1"/>
  <c r="G3" i="2"/>
  <c r="G3" i="13" s="1"/>
  <c r="H3" i="2"/>
  <c r="H3" i="13" s="1"/>
  <c r="I3" i="2"/>
  <c r="I3" i="13" s="1"/>
  <c r="J3" i="2"/>
  <c r="J3" i="13" s="1"/>
  <c r="K3" i="2"/>
  <c r="K3" i="13" s="1"/>
  <c r="L3" i="2"/>
  <c r="L3" i="13" s="1"/>
  <c r="N3" i="2"/>
  <c r="N3" i="13" s="1"/>
  <c r="O3" i="2"/>
  <c r="O3" i="13" s="1"/>
  <c r="P3" i="2"/>
  <c r="P3" i="13" s="1"/>
  <c r="Q3" i="2"/>
  <c r="Q3" i="13" s="1"/>
  <c r="R3" i="2"/>
  <c r="R3" i="13" s="1"/>
  <c r="S3" i="2"/>
  <c r="S3" i="13" s="1"/>
  <c r="T3" i="2"/>
  <c r="T3" i="13" s="1"/>
  <c r="U3" i="2"/>
  <c r="U3" i="13" s="1"/>
  <c r="V3" i="2"/>
  <c r="V3" i="13" s="1"/>
  <c r="W3" i="2"/>
  <c r="W3" i="13" s="1"/>
  <c r="X3" i="2"/>
  <c r="X3" i="13" s="1"/>
  <c r="Y3" i="2"/>
  <c r="Y3" i="13" s="1"/>
  <c r="Z3" i="2"/>
  <c r="Z3" i="13" s="1"/>
  <c r="AA3" i="2"/>
  <c r="AA3" i="13" s="1"/>
  <c r="AB3" i="2"/>
  <c r="AB3" i="13" s="1"/>
  <c r="AC3" i="2"/>
  <c r="AC3" i="13" s="1"/>
  <c r="AD3" i="2"/>
  <c r="AD3" i="13" s="1"/>
  <c r="AE3" i="2"/>
  <c r="AE3" i="13" s="1"/>
  <c r="AF3" i="2"/>
  <c r="AF3" i="13" s="1"/>
  <c r="B3" i="2"/>
  <c r="B3" i="13" s="1"/>
  <c r="S35" i="3" l="1"/>
  <c r="S6" i="3" s="1"/>
  <c r="S6" i="14" s="1"/>
  <c r="AE35" i="3"/>
  <c r="AE6" i="3" s="1"/>
  <c r="AE6" i="14" s="1"/>
  <c r="AB35" i="3"/>
  <c r="AB6" i="3" s="1"/>
  <c r="AB6" i="14" s="1"/>
  <c r="R35" i="3"/>
  <c r="R6" i="3" s="1"/>
  <c r="R6" i="14" s="1"/>
  <c r="AD35" i="3"/>
  <c r="AD6" i="3" s="1"/>
  <c r="AD6" i="14" s="1"/>
  <c r="C35" i="3"/>
  <c r="C6" i="3" s="1"/>
  <c r="C6" i="14" s="1"/>
  <c r="O35" i="3"/>
  <c r="O6" i="3" s="1"/>
  <c r="O6" i="14" s="1"/>
  <c r="G35" i="3"/>
  <c r="G6" i="3" s="1"/>
  <c r="G6" i="14" s="1"/>
  <c r="P35" i="3"/>
  <c r="P6" i="3" s="1"/>
  <c r="P6" i="14" s="1"/>
  <c r="N35" i="3"/>
  <c r="N6" i="3" s="1"/>
  <c r="N6" i="14" s="1"/>
  <c r="Z35" i="3"/>
  <c r="Z6" i="3" s="1"/>
  <c r="Z6" i="14" s="1"/>
  <c r="J35" i="3"/>
  <c r="J6" i="3" s="1"/>
  <c r="J6" i="14" s="1"/>
  <c r="D35" i="3"/>
  <c r="D6" i="3" s="1"/>
  <c r="D6" i="14" s="1"/>
  <c r="Y35" i="3"/>
  <c r="Y6" i="3" s="1"/>
  <c r="Y6" i="14" s="1"/>
  <c r="M35" i="3"/>
  <c r="M6" i="3" s="1"/>
  <c r="M6" i="14" s="1"/>
  <c r="S18" i="2"/>
  <c r="S4" i="13" s="1"/>
  <c r="AE18" i="2"/>
  <c r="AE4" i="13" s="1"/>
  <c r="G18" i="2"/>
  <c r="G4" i="13" s="1"/>
  <c r="Q18" i="2"/>
  <c r="Q4" i="13" s="1"/>
  <c r="B18" i="2"/>
  <c r="B4" i="13" s="1"/>
  <c r="AF18" i="2"/>
  <c r="AF4" i="13" s="1"/>
  <c r="X18" i="2"/>
  <c r="X4" i="13" s="1"/>
  <c r="P18" i="2"/>
  <c r="P4" i="13" s="1"/>
  <c r="H18" i="2"/>
  <c r="H4" i="13" s="1"/>
  <c r="Z18" i="2"/>
  <c r="Z4" i="13" s="1"/>
  <c r="R18" i="2"/>
  <c r="R4" i="13" s="1"/>
  <c r="AC18" i="2"/>
  <c r="AC4" i="13" s="1"/>
  <c r="E18" i="2"/>
  <c r="E4" i="13" s="1"/>
  <c r="AB18" i="2"/>
  <c r="AB4" i="13" s="1"/>
  <c r="T18" i="2"/>
  <c r="T4" i="13" s="1"/>
  <c r="L18" i="2"/>
  <c r="L4" i="13" s="1"/>
  <c r="D18" i="2"/>
  <c r="D4" i="13" s="1"/>
  <c r="Y18" i="2"/>
  <c r="Y4" i="13" s="1"/>
  <c r="M18" i="2"/>
  <c r="M4" i="13" s="1"/>
  <c r="W18" i="2"/>
  <c r="W4" i="13" s="1"/>
  <c r="U18" i="2"/>
  <c r="U4" i="13" s="1"/>
  <c r="I18" i="2"/>
  <c r="I4" i="13" s="1"/>
  <c r="K18" i="2"/>
  <c r="K4" i="13" s="1"/>
  <c r="V18" i="2"/>
  <c r="V4" i="13" s="1"/>
  <c r="J18" i="2"/>
  <c r="J4" i="13" s="1"/>
  <c r="AA18" i="2"/>
  <c r="AA4" i="13" s="1"/>
  <c r="O18" i="2"/>
  <c r="O4" i="13" s="1"/>
  <c r="C18" i="2"/>
  <c r="C4" i="13" s="1"/>
</calcChain>
</file>

<file path=xl/sharedStrings.xml><?xml version="1.0" encoding="utf-8"?>
<sst xmlns="http://schemas.openxmlformats.org/spreadsheetml/2006/main" count="585" uniqueCount="132">
  <si>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</si>
  <si>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</si>
  <si>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</si>
  <si>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</si>
  <si>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</si>
  <si>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</si>
  <si>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</si>
  <si>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</si>
  <si>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</si>
  <si>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</si>
  <si>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</si>
  <si>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</si>
  <si>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</si>
  <si>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</si>
  <si>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</si>
  <si>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</si>
  <si>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</si>
  <si>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</si>
  <si>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</si>
  <si>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</si>
  <si>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</si>
  <si>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</si>
  <si>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</si>
  <si>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</si>
  <si>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</si>
  <si>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</si>
  <si>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</si>
  <si>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</si>
  <si>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</si>
  <si>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</si>
  <si>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</si>
  <si>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</si>
  <si>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</si>
  <si>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</si>
  <si>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</si>
  <si>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</si>
  <si>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</si>
  <si>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</si>
  <si>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</si>
  <si>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</si>
  <si>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</si>
  <si>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</si>
  <si>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</si>
  <si>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</si>
  <si>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</si>
  <si>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</si>
  <si>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</si>
  <si>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</si>
  <si>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</si>
  <si>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</si>
  <si>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</si>
  <si>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</si>
  <si>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</si>
  <si>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</si>
  <si>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</si>
  <si>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</si>
  <si>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</si>
  <si>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</si>
  <si>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</si>
  <si>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</si>
  <si>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</si>
  <si>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</si>
  <si>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</si>
  <si>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</si>
  <si>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</si>
  <si>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</si>
  <si>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</si>
  <si>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</si>
  <si>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</si>
  <si>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</si>
  <si>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</si>
  <si>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</si>
  <si>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</si>
  <si>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</si>
  <si>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</si>
  <si>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</si>
  <si>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</si>
  <si>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</si>
  <si>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</si>
  <si>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</si>
  <si>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</si>
  <si>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</si>
  <si>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</si>
  <si>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</si>
  <si>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</si>
  <si>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</si>
  <si>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</si>
  <si>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</si>
  <si>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</si>
  <si>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</si>
  <si>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</si>
  <si>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</si>
  <si>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</si>
  <si>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</si>
  <si>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</si>
  <si>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</si>
  <si>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</si>
  <si>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</si>
  <si>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</si>
  <si>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</si>
  <si>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</si>
  <si>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</si>
  <si>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</si>
  <si>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</si>
  <si>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</si>
  <si>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</si>
  <si>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</si>
  <si>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</si>
  <si>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</si>
  <si>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</si>
  <si>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</si>
  <si>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</si>
  <si>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</si>
  <si>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</si>
  <si>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</si>
  <si>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</si>
  <si>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</si>
  <si>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</si>
  <si>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</si>
  <si>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Average load (p/movement)</t>
  </si>
  <si>
    <t>Annual distance (mio passenger.km)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</si>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</sst>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;\-#,##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</cellXfs>
  <cellStyles count="9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topLeftCell="A13" workbookViewId="0">
      <selection activeCell="C18" sqref="C18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  <c r="C16" s="34" t="s">
        <v>7</v>
      </c>
    </row>
    <row r="17" spans="2:4" x14ac:dyDescent="0.35">
      <c r="B17" s="34"/>
      <c r="C17" s="34" t="s">
        <v>8</v>
      </c>
    </row>
    <row r="18" spans="2:4" x14ac:dyDescent="0.35">
      <c r="B18" s="35"/>
      <c r="C18" s="35" t="s">
        <v>9</v>
      </c>
    </row>
    <row r="19" spans="2:4" x14ac:dyDescent="0.35">
      <c r="C19" s="75" t="s">
        <v>10</v>
      </c>
    </row>
    <row r="20" spans="2:4" x14ac:dyDescent="0.35">
      <c r="B20" s="5"/>
      <c r="C20" s="5"/>
    </row>
    <row r="21" spans="2:4" x14ac:dyDescent="0.35">
      <c r="B21" s="5" t="s">
        <v>11</v>
      </c>
      <c r="C21" s="5">
        <v>0.62137100000000001</v>
      </c>
      <c r="D21" s="2" t="s">
        <v>12</v>
      </c>
    </row>
    <row r="22" spans="2:4" x14ac:dyDescent="0.35">
      <c r="B22" s="5"/>
      <c r="C22" s="5"/>
    </row>
    <row r="23" spans="2:4" x14ac:dyDescent="0.35">
      <c r="B23" s="5"/>
      <c r="C23" s="5"/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</sheetData>
  <hyperlinks>
    <hyperlink ref="D14" r:id="rId1" xr:uid="{CE8CCE2D-AAF8-4DE6-A3CE-A0909B247DAD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C1" sqref="C1:C7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131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3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35">
      <c r="A4" s="8" t="s">
        <v>112</v>
      </c>
      <c r="B4" s="69">
        <f>Passenger_km!B18*About!$C$21</f>
        <v>1021228.3701688123</v>
      </c>
      <c r="C4" s="69">
        <f>Passenger_km!C18*About!$C$21</f>
        <v>1047823.2174196953</v>
      </c>
      <c r="D4" s="69">
        <f>Passenger_km!D18*About!$C$21</f>
        <v>1073127.3243281527</v>
      </c>
      <c r="E4" s="69">
        <f>Passenger_km!E18*About!$C$21</f>
        <v>1096472.3455648159</v>
      </c>
      <c r="F4" s="69">
        <f>Passenger_km!F18*About!$C$21</f>
        <v>1115244.2981712467</v>
      </c>
      <c r="G4" s="69">
        <f>Passenger_km!G18*About!$C$21</f>
        <v>1135462.8649426068</v>
      </c>
      <c r="H4" s="69">
        <f>Passenger_km!H18*About!$C$21</f>
        <v>1156432.2656605816</v>
      </c>
      <c r="I4" s="69">
        <f>Passenger_km!I18*About!$C$21</f>
        <v>1178178.5594525712</v>
      </c>
      <c r="J4" s="69">
        <f>Passenger_km!J18*About!$C$21</f>
        <v>1201322.6013206691</v>
      </c>
      <c r="K4" s="69">
        <f>Passenger_km!K18*About!$C$21</f>
        <v>1223313.1506661202</v>
      </c>
      <c r="L4" s="69">
        <f>Passenger_km!L18*About!$C$21</f>
        <v>1245222.7698634961</v>
      </c>
      <c r="M4" s="69">
        <f>Passenger_km!M18*About!$C$21</f>
        <v>1267543.9971076141</v>
      </c>
      <c r="N4" s="69">
        <f>Passenger_km!N18*About!$C$21</f>
        <v>1286842.499566091</v>
      </c>
      <c r="O4" s="69">
        <f>Passenger_km!O18*About!$C$21</f>
        <v>1305874.6817116463</v>
      </c>
      <c r="P4" s="69">
        <f>Passenger_km!P18*About!$C$21</f>
        <v>1322912.9700438143</v>
      </c>
      <c r="Q4" s="69">
        <f>Passenger_km!Q18*About!$C$21</f>
        <v>1339733.3443602156</v>
      </c>
      <c r="R4" s="69">
        <f>Passenger_km!R18*About!$C$21</f>
        <v>1357373.3905406848</v>
      </c>
      <c r="S4" s="69">
        <f>Passenger_km!S18*About!$C$21</f>
        <v>1373894.881423427</v>
      </c>
      <c r="T4" s="69">
        <f>Passenger_km!T18*About!$C$21</f>
        <v>1396776.896507446</v>
      </c>
      <c r="U4" s="69">
        <f>Passenger_km!U18*About!$C$21</f>
        <v>1413038.1744031028</v>
      </c>
      <c r="V4" s="69">
        <f>Passenger_km!V18*About!$C$21</f>
        <v>1429803.1885751854</v>
      </c>
      <c r="W4" s="69">
        <f>Passenger_km!W18*About!$C$21</f>
        <v>1448482.3198774201</v>
      </c>
      <c r="X4" s="69">
        <f>Passenger_km!X18*About!$C$21</f>
        <v>1467594.2745462942</v>
      </c>
      <c r="Y4" s="69">
        <f>Passenger_km!Y18*About!$C$21</f>
        <v>1486444.2929120741</v>
      </c>
      <c r="Z4" s="69">
        <f>Passenger_km!Z18*About!$C$21</f>
        <v>1504473.1609682615</v>
      </c>
      <c r="AA4" s="69">
        <f>Passenger_km!AA18*About!$C$21</f>
        <v>1525620.041783446</v>
      </c>
      <c r="AB4" s="69">
        <f>Passenger_km!AB18*About!$C$21</f>
        <v>1545861.0287178576</v>
      </c>
      <c r="AC4" s="69">
        <f>Passenger_km!AC18*About!$C$21</f>
        <v>1562756.9524345016</v>
      </c>
      <c r="AD4" s="69">
        <f>Passenger_km!AD18*About!$C$21</f>
        <v>1583313.3680897937</v>
      </c>
      <c r="AE4" s="69">
        <f>Passenger_km!AE18*About!$C$21</f>
        <v>1602441.3267728081</v>
      </c>
      <c r="AF4" s="69">
        <f>Passenger_km!AF18*About!$C$21</f>
        <v>1621273.0679874644</v>
      </c>
    </row>
    <row r="5" spans="1:32" x14ac:dyDescent="0.3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35">
      <c r="A6" s="8" t="s">
        <v>114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</row>
    <row r="7" spans="1:32" x14ac:dyDescent="0.3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tabSelected="1" workbookViewId="0">
      <selection activeCell="D13" sqref="D13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131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Freight_km!B2*About!$C$21</f>
        <v>9477.1504920000007</v>
      </c>
      <c r="C2" s="69">
        <f>Freight_km!C2*About!$C$21</f>
        <v>9443.596458</v>
      </c>
      <c r="D2" s="69">
        <f>Freight_km!D2*About!$C$21</f>
        <v>9424.955328</v>
      </c>
      <c r="E2" s="69">
        <f>Freight_km!E2*About!$C$21</f>
        <v>9419.3629889999993</v>
      </c>
      <c r="F2" s="69">
        <f>Freight_km!F2*About!$C$21</f>
        <v>9427.4408120000007</v>
      </c>
      <c r="G2" s="69">
        <f>Freight_km!G2*About!$C$21</f>
        <v>9446.0819420000007</v>
      </c>
      <c r="H2" s="69">
        <f>Freight_km!H2*About!$C$21</f>
        <v>9483.3642020000007</v>
      </c>
      <c r="I2" s="69">
        <f>Freight_km!I2*About!$C$21</f>
        <v>9531.209769000001</v>
      </c>
      <c r="J2" s="69">
        <f>Freight_km!J2*About!$C$21</f>
        <v>9582.7835620000005</v>
      </c>
      <c r="K2" s="69">
        <f>Freight_km!K2*About!$C$21</f>
        <v>9633.1146129999997</v>
      </c>
      <c r="L2" s="69">
        <f>Freight_km!L2*About!$C$21</f>
        <v>9679.7174379999997</v>
      </c>
      <c r="M2" s="69">
        <f>Freight_km!M2*About!$C$21</f>
        <v>9723.2134079999996</v>
      </c>
      <c r="N2" s="69">
        <f>Freight_km!N2*About!$C$21</f>
        <v>9764.2238940000007</v>
      </c>
      <c r="O2" s="69">
        <f>Freight_km!O2*About!$C$21</f>
        <v>9800.2634120000002</v>
      </c>
      <c r="P2" s="69">
        <f>Freight_km!P2*About!$C$21</f>
        <v>9833.8174460000009</v>
      </c>
      <c r="Q2" s="69">
        <f>Freight_km!Q2*About!$C$21</f>
        <v>9864.8859960000009</v>
      </c>
      <c r="R2" s="69">
        <f>Freight_km!R2*About!$C$21</f>
        <v>9894.0904329999994</v>
      </c>
      <c r="S2" s="69">
        <f>Freight_km!S2*About!$C$21</f>
        <v>9922.0521279999994</v>
      </c>
      <c r="T2" s="69">
        <f>Freight_km!T2*About!$C$21</f>
        <v>9947.5283390000004</v>
      </c>
      <c r="U2" s="69">
        <f>Freight_km!U2*About!$C$21</f>
        <v>9972.3831790000004</v>
      </c>
      <c r="V2" s="69">
        <f>Freight_km!V2*About!$C$21</f>
        <v>9995.995277</v>
      </c>
      <c r="W2" s="69">
        <f>Freight_km!W2*About!$C$21</f>
        <v>10020.228746000001</v>
      </c>
      <c r="X2" s="69">
        <f>Freight_km!X2*About!$C$21</f>
        <v>10041.976731000001</v>
      </c>
      <c r="Y2" s="69">
        <f>Freight_km!Y2*About!$C$21</f>
        <v>10063.103345</v>
      </c>
      <c r="Z2" s="69">
        <f>Freight_km!Z2*About!$C$21</f>
        <v>10082.365846000001</v>
      </c>
      <c r="AA2" s="69">
        <f>Freight_km!AA2*About!$C$21</f>
        <v>10102.249718000001</v>
      </c>
      <c r="AB2" s="69">
        <f>Freight_km!AB2*About!$C$21</f>
        <v>10120.890848000001</v>
      </c>
      <c r="AC2" s="69">
        <f>Freight_km!AC2*About!$C$21</f>
        <v>10138.289236000001</v>
      </c>
      <c r="AD2" s="69">
        <f>Freight_km!AD2*About!$C$21</f>
        <v>10155.066253000001</v>
      </c>
      <c r="AE2" s="69">
        <f>Freight_km!AE2*About!$C$21</f>
        <v>10171.843269999999</v>
      </c>
      <c r="AF2" s="69">
        <f>Freight_km!AF2*About!$C$21</f>
        <v>10187.998916</v>
      </c>
    </row>
    <row r="3" spans="1:32" x14ac:dyDescent="0.35">
      <c r="A3" s="8" t="s">
        <v>111</v>
      </c>
      <c r="B3" s="69">
        <f>Freight_km!B3*About!$C$21</f>
        <v>16443.962144000001</v>
      </c>
      <c r="C3" s="69">
        <f>Freight_km!C3*About!$C$21</f>
        <v>16451.418596</v>
      </c>
      <c r="D3" s="69">
        <f>Freight_km!D3*About!$C$21</f>
        <v>16478.75892</v>
      </c>
      <c r="E3" s="69">
        <f>Freight_km!E3*About!$C$21</f>
        <v>16505.477873</v>
      </c>
      <c r="F3" s="69">
        <f>Freight_km!F3*About!$C$21</f>
        <v>16537.789165000002</v>
      </c>
      <c r="G3" s="69">
        <f>Freight_km!G3*About!$C$21</f>
        <v>16571.343198999999</v>
      </c>
      <c r="H3" s="69">
        <f>Freight_km!H3*About!$C$21</f>
        <v>16626.645218000001</v>
      </c>
      <c r="I3" s="69">
        <f>Freight_km!I3*About!$C$21</f>
        <v>16691.267801999998</v>
      </c>
      <c r="J3" s="69">
        <f>Freight_km!J3*About!$C$21</f>
        <v>16764.58958</v>
      </c>
      <c r="K3" s="69">
        <f>Freight_km!K3*About!$C$21</f>
        <v>16842.260955000002</v>
      </c>
      <c r="L3" s="69">
        <f>Freight_km!L3*About!$C$21</f>
        <v>16926.767411000001</v>
      </c>
      <c r="M3" s="69">
        <f>Freight_km!M3*About!$C$21</f>
        <v>17013.13798</v>
      </c>
      <c r="N3" s="69">
        <f>Freight_km!N3*About!$C$21</f>
        <v>17100.129919999999</v>
      </c>
      <c r="O3" s="69">
        <f>Freight_km!O3*About!$C$21</f>
        <v>17182.772262999999</v>
      </c>
      <c r="P3" s="69">
        <f>Freight_km!P3*About!$C$21</f>
        <v>17261.686379999999</v>
      </c>
      <c r="Q3" s="69">
        <f>Freight_km!Q3*About!$C$21</f>
        <v>17337.493642000001</v>
      </c>
      <c r="R3" s="69">
        <f>Freight_km!R3*About!$C$21</f>
        <v>17411.436791</v>
      </c>
      <c r="S3" s="69">
        <f>Freight_km!S3*About!$C$21</f>
        <v>17484.137198</v>
      </c>
      <c r="T3" s="69">
        <f>Freight_km!T3*About!$C$21</f>
        <v>17555.594862999998</v>
      </c>
      <c r="U3" s="69">
        <f>Freight_km!U3*About!$C$21</f>
        <v>17627.673899000001</v>
      </c>
      <c r="V3" s="69">
        <f>Freight_km!V3*About!$C$21</f>
        <v>17701.617048</v>
      </c>
      <c r="W3" s="69">
        <f>Freight_km!W3*About!$C$21</f>
        <v>17778.667052000001</v>
      </c>
      <c r="X3" s="69">
        <f>Freight_km!X3*About!$C$21</f>
        <v>17853.852943000002</v>
      </c>
      <c r="Y3" s="69">
        <f>Freight_km!Y3*About!$C$21</f>
        <v>17929.038833999999</v>
      </c>
      <c r="Z3" s="69">
        <f>Freight_km!Z3*About!$C$21</f>
        <v>17999.875128</v>
      </c>
      <c r="AA3" s="69">
        <f>Freight_km!AA3*About!$C$21</f>
        <v>18071.954163999999</v>
      </c>
      <c r="AB3" s="69">
        <f>Freight_km!AB3*About!$C$21</f>
        <v>18142.790457999999</v>
      </c>
      <c r="AC3" s="69">
        <f>Freight_km!AC3*About!$C$21</f>
        <v>18212.384010000002</v>
      </c>
      <c r="AD3" s="69">
        <f>Freight_km!AD3*About!$C$21</f>
        <v>18280.113449</v>
      </c>
      <c r="AE3" s="69">
        <f>Freight_km!AE3*About!$C$21</f>
        <v>18346.600146000001</v>
      </c>
      <c r="AF3" s="69">
        <f>Freight_km!AF3*About!$C$21</f>
        <v>18411.222730000001</v>
      </c>
    </row>
    <row r="4" spans="1:32" x14ac:dyDescent="0.35">
      <c r="A4" s="8" t="s">
        <v>112</v>
      </c>
      <c r="B4" s="69">
        <f>Freight_km!B4*About!$C$21</f>
        <v>1210428.6494828649</v>
      </c>
      <c r="C4" s="69">
        <f>Freight_km!C4*About!$C$21</f>
        <v>1259478.6055915244</v>
      </c>
      <c r="D4" s="69">
        <f>Freight_km!D4*About!$C$21</f>
        <v>1306440.9233122971</v>
      </c>
      <c r="E4" s="69">
        <f>Freight_km!E4*About!$C$21</f>
        <v>1352167.6540869088</v>
      </c>
      <c r="F4" s="69">
        <f>Freight_km!F4*About!$C$21</f>
        <v>1385258.5597153944</v>
      </c>
      <c r="G4" s="69">
        <f>Freight_km!G4*About!$C$21</f>
        <v>1422831.5193059016</v>
      </c>
      <c r="H4" s="69">
        <f>Freight_km!H4*About!$C$21</f>
        <v>1463974.7608425335</v>
      </c>
      <c r="I4" s="69">
        <f>Freight_km!I4*About!$C$21</f>
        <v>1508270.2097725994</v>
      </c>
      <c r="J4" s="69">
        <f>Freight_km!J4*About!$C$21</f>
        <v>1555908.9182591941</v>
      </c>
      <c r="K4" s="69">
        <f>Freight_km!K4*About!$C$21</f>
        <v>1601661.2395218846</v>
      </c>
      <c r="L4" s="69">
        <f>Freight_km!L4*About!$C$21</f>
        <v>1648677.3638988601</v>
      </c>
      <c r="M4" s="69">
        <f>Freight_km!M4*About!$C$21</f>
        <v>1695861.7313098637</v>
      </c>
      <c r="N4" s="69">
        <f>Freight_km!N4*About!$C$21</f>
        <v>1740047.7543835337</v>
      </c>
      <c r="O4" s="69">
        <f>Freight_km!O4*About!$C$21</f>
        <v>1782067.5250348726</v>
      </c>
      <c r="P4" s="69">
        <f>Freight_km!P4*About!$C$21</f>
        <v>1823464.7288290474</v>
      </c>
      <c r="Q4" s="69">
        <f>Freight_km!Q4*About!$C$21</f>
        <v>1860190.279851181</v>
      </c>
      <c r="R4" s="69">
        <f>Freight_km!R4*About!$C$21</f>
        <v>1901825.944490436</v>
      </c>
      <c r="S4" s="69">
        <f>Freight_km!S4*About!$C$21</f>
        <v>1943622.7204053528</v>
      </c>
      <c r="T4" s="69">
        <f>Freight_km!T4*About!$C$21</f>
        <v>2003074.2925065712</v>
      </c>
      <c r="U4" s="69">
        <f>Freight_km!U4*About!$C$21</f>
        <v>2055916.741255265</v>
      </c>
      <c r="V4" s="69">
        <f>Freight_km!V4*About!$C$21</f>
        <v>2111289.9318917166</v>
      </c>
      <c r="W4" s="69">
        <f>Freight_km!W4*About!$C$21</f>
        <v>2172345.9023397062</v>
      </c>
      <c r="X4" s="69">
        <f>Freight_km!X4*About!$C$21</f>
        <v>2235755.2163712545</v>
      </c>
      <c r="Y4" s="69">
        <f>Freight_km!Y4*About!$C$21</f>
        <v>2295105.215450332</v>
      </c>
      <c r="Z4" s="69">
        <f>Freight_km!Z4*About!$C$21</f>
        <v>2353587.6242203671</v>
      </c>
      <c r="AA4" s="69">
        <f>Freight_km!AA4*About!$C$21</f>
        <v>2420270.1021505124</v>
      </c>
      <c r="AB4" s="69">
        <f>Freight_km!AB4*About!$C$21</f>
        <v>2486389.7851942237</v>
      </c>
      <c r="AC4" s="69">
        <f>Freight_km!AC4*About!$C$21</f>
        <v>2544348.3925915104</v>
      </c>
      <c r="AD4" s="69">
        <f>Freight_km!AD4*About!$C$21</f>
        <v>2611599.3906413405</v>
      </c>
      <c r="AE4" s="69">
        <f>Freight_km!AE4*About!$C$21</f>
        <v>2672684.7516865288</v>
      </c>
      <c r="AF4" s="69">
        <f>Freight_km!AF4*About!$C$21</f>
        <v>2731959.8198835459</v>
      </c>
    </row>
    <row r="5" spans="1:32" x14ac:dyDescent="0.3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35">
      <c r="A6" s="8" t="s">
        <v>114</v>
      </c>
      <c r="B6" s="69">
        <f>Freight_km!B6*About!$C$21</f>
        <v>98828.972390853916</v>
      </c>
      <c r="C6" s="69">
        <f>Freight_km!C6*About!$C$21</f>
        <v>98772.228999615982</v>
      </c>
      <c r="D6" s="69">
        <f>Freight_km!D6*About!$C$21</f>
        <v>98712.51782304942</v>
      </c>
      <c r="E6" s="69">
        <f>Freight_km!E6*About!$C$21</f>
        <v>98700.839443435645</v>
      </c>
      <c r="F6" s="69">
        <f>Freight_km!F6*About!$C$21</f>
        <v>98676.915097585254</v>
      </c>
      <c r="G6" s="69">
        <f>Freight_km!G6*About!$C$21</f>
        <v>98714.6801905764</v>
      </c>
      <c r="H6" s="69">
        <f>Freight_km!H6*About!$C$21</f>
        <v>98779.744517672603</v>
      </c>
      <c r="I6" s="69">
        <f>Freight_km!I6*About!$C$21</f>
        <v>98895.560608846747</v>
      </c>
      <c r="J6" s="69">
        <f>Freight_km!J6*About!$C$21</f>
        <v>98993.704507445</v>
      </c>
      <c r="K6" s="69">
        <f>Freight_km!K6*About!$C$21</f>
        <v>99061.184850853882</v>
      </c>
      <c r="L6" s="69">
        <f>Freight_km!L6*About!$C$21</f>
        <v>99210.868186779218</v>
      </c>
      <c r="M6" s="69">
        <f>Freight_km!M6*About!$C$21</f>
        <v>99372.467967495089</v>
      </c>
      <c r="N6" s="69">
        <f>Freight_km!N6*About!$C$21</f>
        <v>99486.483055019155</v>
      </c>
      <c r="O6" s="69">
        <f>Freight_km!O6*About!$C$21</f>
        <v>99573.020259255602</v>
      </c>
      <c r="P6" s="69">
        <f>Freight_km!P6*About!$C$21</f>
        <v>99678.897930094827</v>
      </c>
      <c r="Q6" s="69">
        <f>Freight_km!Q6*About!$C$21</f>
        <v>99745.209353318322</v>
      </c>
      <c r="R6" s="69">
        <f>Freight_km!R6*About!$C$21</f>
        <v>99814.703397343954</v>
      </c>
      <c r="S6" s="69">
        <f>Freight_km!S6*About!$C$21</f>
        <v>99843.70722655172</v>
      </c>
      <c r="T6" s="69">
        <f>Freight_km!T6*About!$C$21</f>
        <v>99949.416647532111</v>
      </c>
      <c r="U6" s="69">
        <f>Freight_km!U6*About!$C$21</f>
        <v>99980.037370316364</v>
      </c>
      <c r="V6" s="69">
        <f>Freight_km!V6*About!$C$21</f>
        <v>100040.39787256003</v>
      </c>
      <c r="W6" s="69">
        <f>Freight_km!W6*About!$C$21</f>
        <v>100118.18943576055</v>
      </c>
      <c r="X6" s="69">
        <f>Freight_km!X6*About!$C$21</f>
        <v>100179.85950714006</v>
      </c>
      <c r="Y6" s="69">
        <f>Freight_km!Y6*About!$C$21</f>
        <v>100246.3695970374</v>
      </c>
      <c r="Z6" s="69">
        <f>Freight_km!Z6*About!$C$21</f>
        <v>100339.67848222077</v>
      </c>
      <c r="AA6" s="69">
        <f>Freight_km!AA6*About!$C$21</f>
        <v>100402.94021614488</v>
      </c>
      <c r="AB6" s="69">
        <f>Freight_km!AB6*About!$C$21</f>
        <v>100437.02446622032</v>
      </c>
      <c r="AC6" s="69">
        <f>Freight_km!AC6*About!$C$21</f>
        <v>100504.82942890898</v>
      </c>
      <c r="AD6" s="69">
        <f>Freight_km!AD6*About!$C$21</f>
        <v>100558.39384351562</v>
      </c>
      <c r="AE6" s="69">
        <f>Freight_km!AE6*About!$C$21</f>
        <v>100609.70133253871</v>
      </c>
      <c r="AF6" s="69">
        <f>Freight_km!AF6*About!$C$21</f>
        <v>100635.44386879263</v>
      </c>
    </row>
    <row r="7" spans="1:32" x14ac:dyDescent="0.3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A16" sqref="A16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2" activePane="bottomRight" state="frozen"/>
      <selection pane="topRight" activeCell="B52" sqref="B52"/>
      <selection pane="bottomLeft" activeCell="B52" sqref="B52"/>
      <selection pane="bottomRight" activeCell="V5" sqref="V5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20"/>
  <sheetViews>
    <sheetView workbookViewId="0">
      <selection activeCell="D39" sqref="D39"/>
    </sheetView>
  </sheetViews>
  <sheetFormatPr defaultColWidth="11.453125" defaultRowHeight="14.5" x14ac:dyDescent="0.35"/>
  <cols>
    <col min="1" max="1" width="27.453125" customWidth="1"/>
    <col min="2" max="32" width="12.453125" bestFit="1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35">
      <c r="A10" s="8" t="s">
        <v>116</v>
      </c>
    </row>
    <row r="11" spans="1:32" x14ac:dyDescent="0.35">
      <c r="A11" s="36" t="s">
        <v>117</v>
      </c>
    </row>
    <row r="12" spans="1:32" x14ac:dyDescent="0.35">
      <c r="A12" s="74" t="s">
        <v>118</v>
      </c>
    </row>
    <row r="14" spans="1:32" ht="18.5" x14ac:dyDescent="0.45">
      <c r="A14" s="81" t="s">
        <v>4</v>
      </c>
    </row>
    <row r="15" spans="1:32" x14ac:dyDescent="0.35">
      <c r="A15" s="79" t="s">
        <v>119</v>
      </c>
      <c r="B15">
        <f>'JRC Database'!C83</f>
        <v>146.22999999999999</v>
      </c>
      <c r="C15">
        <f>'JRC Database'!D83</f>
        <v>147.26</v>
      </c>
      <c r="D15">
        <f>'JRC Database'!E83</f>
        <v>148.30000000000001</v>
      </c>
      <c r="E15">
        <f>'JRC Database'!F83</f>
        <v>149.22</v>
      </c>
      <c r="F15">
        <f>'JRC Database'!G83</f>
        <v>150.62</v>
      </c>
      <c r="G15">
        <f>'JRC Database'!H83</f>
        <v>151.57</v>
      </c>
      <c r="H15">
        <f>'JRC Database'!I83</f>
        <v>152.21</v>
      </c>
      <c r="I15">
        <f>'JRC Database'!J83</f>
        <v>152.65</v>
      </c>
      <c r="J15">
        <f>'JRC Database'!K83</f>
        <v>153.07</v>
      </c>
      <c r="K15">
        <f>'JRC Database'!L83</f>
        <v>153.80000000000001</v>
      </c>
      <c r="L15">
        <f>'JRC Database'!M83</f>
        <v>154.22</v>
      </c>
      <c r="M15">
        <f>'JRC Database'!N83</f>
        <v>154.56</v>
      </c>
      <c r="N15">
        <f>'JRC Database'!O83</f>
        <v>155.41999999999999</v>
      </c>
      <c r="O15">
        <f>'JRC Database'!P83</f>
        <v>155.80000000000001</v>
      </c>
      <c r="P15">
        <f>'JRC Database'!Q83</f>
        <v>156.56</v>
      </c>
      <c r="Q15">
        <f>'JRC Database'!R83</f>
        <v>157.16</v>
      </c>
      <c r="R15">
        <f>'JRC Database'!S83</f>
        <v>157.82</v>
      </c>
      <c r="S15">
        <f>'JRC Database'!T83</f>
        <v>158.86000000000001</v>
      </c>
      <c r="T15">
        <f>'JRC Database'!U83</f>
        <v>158.83000000000001</v>
      </c>
      <c r="U15">
        <f>'JRC Database'!V83</f>
        <v>159.59</v>
      </c>
      <c r="V15">
        <f>'JRC Database'!W83</f>
        <v>160.44</v>
      </c>
      <c r="W15">
        <f>'JRC Database'!X83</f>
        <v>161.07</v>
      </c>
      <c r="X15">
        <f>'JRC Database'!Y83</f>
        <v>161.87</v>
      </c>
      <c r="Y15">
        <f>'JRC Database'!Z83</f>
        <v>162.56</v>
      </c>
      <c r="Z15">
        <f>'JRC Database'!AA83</f>
        <v>163.34</v>
      </c>
      <c r="AA15">
        <f>'JRC Database'!AB83</f>
        <v>163.65</v>
      </c>
      <c r="AB15">
        <f>'JRC Database'!AC83</f>
        <v>164.37</v>
      </c>
      <c r="AC15">
        <f>'JRC Database'!AD83</f>
        <v>165.23</v>
      </c>
      <c r="AD15">
        <f>'JRC Database'!AE83</f>
        <v>165.29</v>
      </c>
      <c r="AE15">
        <f>'JRC Database'!AF83</f>
        <v>166.06</v>
      </c>
      <c r="AF15">
        <f>'JRC Database'!AG83</f>
        <v>166.33</v>
      </c>
    </row>
    <row r="16" spans="1:32" x14ac:dyDescent="0.35">
      <c r="A16" s="79" t="s">
        <v>120</v>
      </c>
      <c r="B16" s="72">
        <f>'JRC Database'!C18</f>
        <v>2127902.4</v>
      </c>
      <c r="C16" s="72">
        <f>'JRC Database'!D18</f>
        <v>2198695.9</v>
      </c>
      <c r="D16" s="72">
        <f>'JRC Database'!E18</f>
        <v>2267695.6</v>
      </c>
      <c r="E16" s="72">
        <f>'JRC Database'!F18</f>
        <v>2331401.5</v>
      </c>
      <c r="F16" s="72">
        <f>'JRC Database'!G18</f>
        <v>2393563.7999999998</v>
      </c>
      <c r="G16" s="72">
        <f>'JRC Database'!H18</f>
        <v>2452327.9</v>
      </c>
      <c r="H16" s="72">
        <f>'JRC Database'!I18</f>
        <v>2508162.9</v>
      </c>
      <c r="I16" s="72">
        <f>'JRC Database'!J18</f>
        <v>2562714.7999999998</v>
      </c>
      <c r="J16" s="72">
        <f>'JRC Database'!K18</f>
        <v>2620246.1</v>
      </c>
      <c r="K16" s="72">
        <f>'JRC Database'!L18</f>
        <v>2680935.2999999998</v>
      </c>
      <c r="L16" s="72">
        <f>'JRC Database'!M18</f>
        <v>2736403.3</v>
      </c>
      <c r="M16" s="72">
        <f>'JRC Database'!N18</f>
        <v>2791595.6</v>
      </c>
      <c r="N16" s="72">
        <f>'JRC Database'!O18</f>
        <v>2849867.4</v>
      </c>
      <c r="O16" s="72">
        <f>'JRC Database'!P18</f>
        <v>2899087.4</v>
      </c>
      <c r="P16" s="72">
        <f>'JRC Database'!Q18</f>
        <v>2951239.4</v>
      </c>
      <c r="Q16" s="72">
        <f>'JRC Database'!R18</f>
        <v>3000217.5</v>
      </c>
      <c r="R16" s="72">
        <f>'JRC Database'!S18</f>
        <v>3052486.3</v>
      </c>
      <c r="S16" s="72">
        <f>'JRC Database'!T18</f>
        <v>3110000.2</v>
      </c>
      <c r="T16" s="72">
        <f>'JRC Database'!U18</f>
        <v>3161199.7</v>
      </c>
      <c r="U16" s="72">
        <f>'JRC Database'!V18</f>
        <v>3213304.8</v>
      </c>
      <c r="V16" s="72">
        <f>'JRC Database'!W18</f>
        <v>3268746.7</v>
      </c>
      <c r="W16" s="72">
        <f>'JRC Database'!X18</f>
        <v>3324453.1</v>
      </c>
      <c r="X16" s="72">
        <f>'JRC Database'!Y18</f>
        <v>3385047.2</v>
      </c>
      <c r="Y16" s="72">
        <f>'JRC Database'!Z18</f>
        <v>3443140</v>
      </c>
      <c r="Z16" s="72">
        <f>'JRC Database'!AA18</f>
        <v>3501622.7</v>
      </c>
      <c r="AA16" s="72">
        <f>'JRC Database'!AB18</f>
        <v>3557580.6</v>
      </c>
      <c r="AB16" s="72">
        <f>'JRC Database'!AC18</f>
        <v>3620640.1</v>
      </c>
      <c r="AC16" s="72">
        <f>'JRC Database'!AD18</f>
        <v>3679363.5</v>
      </c>
      <c r="AD16" s="72">
        <f>'JRC Database'!AE18</f>
        <v>3729115.3</v>
      </c>
      <c r="AE16" s="72">
        <f>'JRC Database'!AF18</f>
        <v>3791748.5</v>
      </c>
      <c r="AF16" s="72">
        <f>'JRC Database'!AG18</f>
        <v>3842546.3</v>
      </c>
    </row>
    <row r="17" spans="1:32" x14ac:dyDescent="0.35">
      <c r="A17" s="79" t="s">
        <v>121</v>
      </c>
      <c r="B17">
        <f>'Stock aircraft'!$B$3</f>
        <v>8854.0777976351601</v>
      </c>
      <c r="C17" s="76">
        <f>'Stock aircraft'!$B$3</f>
        <v>8854.0777976351601</v>
      </c>
      <c r="D17" s="76">
        <f>'Stock aircraft'!$B$3</f>
        <v>8854.0777976351601</v>
      </c>
      <c r="E17" s="76">
        <f>'Stock aircraft'!$B$3</f>
        <v>8854.0777976351601</v>
      </c>
      <c r="F17" s="76">
        <f>'Stock aircraft'!$B$3</f>
        <v>8854.0777976351601</v>
      </c>
      <c r="G17" s="76">
        <f>'Stock aircraft'!$B$3</f>
        <v>8854.0777976351601</v>
      </c>
      <c r="H17" s="76">
        <f>'Stock aircraft'!$B$3</f>
        <v>8854.0777976351601</v>
      </c>
      <c r="I17" s="76">
        <f>'Stock aircraft'!$B$3</f>
        <v>8854.0777976351601</v>
      </c>
      <c r="J17" s="76">
        <f>'Stock aircraft'!$B$3</f>
        <v>8854.0777976351601</v>
      </c>
      <c r="K17" s="76">
        <f>'Stock aircraft'!$B$3</f>
        <v>8854.0777976351601</v>
      </c>
      <c r="L17" s="76">
        <f>'Stock aircraft'!$B$3</f>
        <v>8854.0777976351601</v>
      </c>
      <c r="M17" s="76">
        <f>'Stock aircraft'!$B$3</f>
        <v>8854.0777976351601</v>
      </c>
      <c r="N17" s="76">
        <f>'Stock aircraft'!$B$3</f>
        <v>8854.0777976351601</v>
      </c>
      <c r="O17" s="76">
        <f>'Stock aircraft'!$B$3</f>
        <v>8854.0777976351601</v>
      </c>
      <c r="P17" s="76">
        <f>'Stock aircraft'!$B$3</f>
        <v>8854.0777976351601</v>
      </c>
      <c r="Q17" s="76">
        <f>'Stock aircraft'!$B$3</f>
        <v>8854.0777976351601</v>
      </c>
      <c r="R17" s="76">
        <f>'Stock aircraft'!$B$3</f>
        <v>8854.0777976351601</v>
      </c>
      <c r="S17" s="76">
        <f>'Stock aircraft'!$B$3</f>
        <v>8854.0777976351601</v>
      </c>
      <c r="T17" s="76">
        <f>'Stock aircraft'!$B$3</f>
        <v>8854.0777976351601</v>
      </c>
      <c r="U17" s="76">
        <f>'Stock aircraft'!$B$3</f>
        <v>8854.0777976351601</v>
      </c>
      <c r="V17" s="76">
        <f>'Stock aircraft'!$B$3</f>
        <v>8854.0777976351601</v>
      </c>
      <c r="W17" s="76">
        <f>'Stock aircraft'!$B$3</f>
        <v>8854.0777976351601</v>
      </c>
      <c r="X17" s="76">
        <f>'Stock aircraft'!$B$3</f>
        <v>8854.0777976351601</v>
      </c>
      <c r="Y17" s="76">
        <f>'Stock aircraft'!$B$3</f>
        <v>8854.0777976351601</v>
      </c>
      <c r="Z17" s="76">
        <f>'Stock aircraft'!$B$3</f>
        <v>8854.0777976351601</v>
      </c>
      <c r="AA17" s="76">
        <f>'Stock aircraft'!$B$3</f>
        <v>8854.0777976351601</v>
      </c>
      <c r="AB17" s="76">
        <f>'Stock aircraft'!$B$3</f>
        <v>8854.0777976351601</v>
      </c>
      <c r="AC17" s="76">
        <f>'Stock aircraft'!$B$3</f>
        <v>8854.0777976351601</v>
      </c>
      <c r="AD17" s="76">
        <f>'Stock aircraft'!$B$3</f>
        <v>8854.0777976351601</v>
      </c>
      <c r="AE17" s="76">
        <f>'Stock aircraft'!$B$3</f>
        <v>8854.0777976351601</v>
      </c>
      <c r="AF17" s="76">
        <f>'Stock aircraft'!$B$3</f>
        <v>8854.0777976351601</v>
      </c>
    </row>
    <row r="18" spans="1:32" x14ac:dyDescent="0.35">
      <c r="A18" s="80" t="s">
        <v>122</v>
      </c>
      <c r="B18" s="70">
        <f t="shared" ref="B18:AF18" si="0">B16*1000000/B17/B15</f>
        <v>1643508.2586229681</v>
      </c>
      <c r="C18" s="70">
        <f t="shared" si="0"/>
        <v>1686308.5297184698</v>
      </c>
      <c r="D18" s="70">
        <f t="shared" si="0"/>
        <v>1727031.5549456808</v>
      </c>
      <c r="E18" s="70">
        <f t="shared" si="0"/>
        <v>1764601.7364260899</v>
      </c>
      <c r="F18" s="70">
        <f t="shared" si="0"/>
        <v>1794812.2750679492</v>
      </c>
      <c r="G18" s="70">
        <f t="shared" si="0"/>
        <v>1827350.914256711</v>
      </c>
      <c r="H18" s="70">
        <f t="shared" si="0"/>
        <v>1861097.9039262882</v>
      </c>
      <c r="I18" s="70">
        <f t="shared" si="0"/>
        <v>1896095.1821899819</v>
      </c>
      <c r="J18" s="70">
        <f t="shared" si="0"/>
        <v>1933341.9186294002</v>
      </c>
      <c r="K18" s="70">
        <f t="shared" si="0"/>
        <v>1968732.2882241369</v>
      </c>
      <c r="L18" s="70">
        <f t="shared" si="0"/>
        <v>2003992.4133303552</v>
      </c>
      <c r="M18" s="70">
        <f t="shared" si="0"/>
        <v>2039914.9575818861</v>
      </c>
      <c r="N18" s="70">
        <f t="shared" si="0"/>
        <v>2070972.896331002</v>
      </c>
      <c r="O18" s="70">
        <f t="shared" si="0"/>
        <v>2101602.2339498405</v>
      </c>
      <c r="P18" s="70">
        <f t="shared" si="0"/>
        <v>2129022.7095307219</v>
      </c>
      <c r="Q18" s="70">
        <f t="shared" si="0"/>
        <v>2156092.4863893157</v>
      </c>
      <c r="R18" s="70">
        <f t="shared" si="0"/>
        <v>2184481.3976524249</v>
      </c>
      <c r="S18" s="70">
        <f t="shared" si="0"/>
        <v>2211070.1681015482</v>
      </c>
      <c r="T18" s="70">
        <f t="shared" si="0"/>
        <v>2247895.2131777084</v>
      </c>
      <c r="U18" s="70">
        <f t="shared" si="0"/>
        <v>2274065.2112877858</v>
      </c>
      <c r="V18" s="70">
        <f t="shared" si="0"/>
        <v>2301045.8946027178</v>
      </c>
      <c r="W18" s="70">
        <f t="shared" si="0"/>
        <v>2331107.051789382</v>
      </c>
      <c r="X18" s="70">
        <f t="shared" si="0"/>
        <v>2361864.7708797068</v>
      </c>
      <c r="Y18" s="70">
        <f t="shared" si="0"/>
        <v>2392200.9442218482</v>
      </c>
      <c r="Z18" s="70">
        <f t="shared" si="0"/>
        <v>2421215.6038313047</v>
      </c>
      <c r="AA18" s="70">
        <f t="shared" si="0"/>
        <v>2455248.2201188114</v>
      </c>
      <c r="AB18" s="70">
        <f t="shared" si="0"/>
        <v>2487822.9410736221</v>
      </c>
      <c r="AC18" s="70">
        <f t="shared" si="0"/>
        <v>2515014.3029438155</v>
      </c>
      <c r="AD18" s="70">
        <f t="shared" si="0"/>
        <v>2548096.6573750526</v>
      </c>
      <c r="AE18" s="70">
        <f t="shared" si="0"/>
        <v>2578880.1324374778</v>
      </c>
      <c r="AF18" s="70">
        <f t="shared" si="0"/>
        <v>2609186.8915470215</v>
      </c>
    </row>
    <row r="20" spans="1:32" x14ac:dyDescent="0.35">
      <c r="A20" s="77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topLeftCell="A3" workbookViewId="0">
      <selection activeCell="A41" sqref="A41"/>
    </sheetView>
  </sheetViews>
  <sheetFormatPr defaultColWidth="11.453125" defaultRowHeight="14.5" x14ac:dyDescent="0.35"/>
  <cols>
    <col min="1" max="1" width="42.81640625" bestFit="1" customWidth="1"/>
    <col min="2" max="32" width="14.54296875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3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35">
      <c r="A4" s="74" t="s">
        <v>112</v>
      </c>
      <c r="B4" s="82">
        <f>B32</f>
        <v>1947996.6871367749</v>
      </c>
      <c r="C4" s="82">
        <f t="shared" ref="C4:AF4" si="0">C32</f>
        <v>2026934.9641221175</v>
      </c>
      <c r="D4" s="82">
        <f t="shared" si="0"/>
        <v>2102513.5117543256</v>
      </c>
      <c r="E4" s="82">
        <f t="shared" si="0"/>
        <v>2176103.5743330615</v>
      </c>
      <c r="F4" s="82">
        <f t="shared" si="0"/>
        <v>2229358.241236547</v>
      </c>
      <c r="G4" s="82">
        <f t="shared" si="0"/>
        <v>2289826.0770230694</v>
      </c>
      <c r="H4" s="82">
        <f t="shared" si="0"/>
        <v>2356039.7264155126</v>
      </c>
      <c r="I4" s="82">
        <f t="shared" si="0"/>
        <v>2427326.3634327953</v>
      </c>
      <c r="J4" s="82">
        <f t="shared" si="0"/>
        <v>2503993.4568224042</v>
      </c>
      <c r="K4" s="82">
        <f t="shared" si="0"/>
        <v>2577624.7033123281</v>
      </c>
      <c r="L4" s="82">
        <f t="shared" si="0"/>
        <v>2653289.8443906461</v>
      </c>
      <c r="M4" s="82">
        <f t="shared" si="0"/>
        <v>2729225.7464700858</v>
      </c>
      <c r="N4" s="82">
        <f t="shared" si="0"/>
        <v>2800336.2795874504</v>
      </c>
      <c r="O4" s="82">
        <f t="shared" si="0"/>
        <v>2867960.5662878901</v>
      </c>
      <c r="P4" s="82">
        <f t="shared" si="0"/>
        <v>2934582.9284421825</v>
      </c>
      <c r="Q4" s="82">
        <f t="shared" si="0"/>
        <v>2993686.9919117256</v>
      </c>
      <c r="R4" s="82">
        <f t="shared" si="0"/>
        <v>3060693.1197150107</v>
      </c>
      <c r="S4" s="82">
        <f t="shared" si="0"/>
        <v>3127958.5310633304</v>
      </c>
      <c r="T4" s="82">
        <f t="shared" si="0"/>
        <v>3223636.5915154894</v>
      </c>
      <c r="U4" s="82">
        <f t="shared" si="0"/>
        <v>3308678.2956643696</v>
      </c>
      <c r="V4" s="82">
        <f t="shared" si="0"/>
        <v>3397792.8353458992</v>
      </c>
      <c r="W4" s="82">
        <f t="shared" si="0"/>
        <v>3496052.9254498621</v>
      </c>
      <c r="X4" s="82">
        <f t="shared" si="0"/>
        <v>3598100.3561016759</v>
      </c>
      <c r="Y4" s="82">
        <f t="shared" si="0"/>
        <v>3693614.9505695184</v>
      </c>
      <c r="Z4" s="82">
        <f t="shared" si="0"/>
        <v>3787733.2933470779</v>
      </c>
      <c r="AA4" s="82">
        <f t="shared" si="0"/>
        <v>3895048.3723097993</v>
      </c>
      <c r="AB4" s="82">
        <f t="shared" si="0"/>
        <v>4001457.7204185966</v>
      </c>
      <c r="AC4" s="82">
        <f t="shared" si="0"/>
        <v>4094733.086338935</v>
      </c>
      <c r="AD4" s="82">
        <f t="shared" si="0"/>
        <v>4202963.1100282129</v>
      </c>
      <c r="AE4" s="82">
        <f t="shared" si="0"/>
        <v>4301270.4997280668</v>
      </c>
      <c r="AF4" s="82">
        <f t="shared" si="0"/>
        <v>4396664.5045931432</v>
      </c>
    </row>
    <row r="5" spans="1:32" x14ac:dyDescent="0.3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35">
      <c r="A6" s="74" t="s">
        <v>114</v>
      </c>
      <c r="B6" s="82">
        <f>B35</f>
        <v>159049.86294959681</v>
      </c>
      <c r="C6" s="82">
        <f t="shared" ref="C6:AF6" si="1">C35</f>
        <v>158958.54328511626</v>
      </c>
      <c r="D6" s="82">
        <f t="shared" si="1"/>
        <v>158862.44743164617</v>
      </c>
      <c r="E6" s="82">
        <f t="shared" si="1"/>
        <v>158843.65289567044</v>
      </c>
      <c r="F6" s="82">
        <f t="shared" si="1"/>
        <v>158805.15038131044</v>
      </c>
      <c r="G6" s="82">
        <f t="shared" si="1"/>
        <v>158865.92742592815</v>
      </c>
      <c r="H6" s="82">
        <f t="shared" si="1"/>
        <v>158970.6383427495</v>
      </c>
      <c r="I6" s="82">
        <f t="shared" si="1"/>
        <v>159157.02633184803</v>
      </c>
      <c r="J6" s="82">
        <f t="shared" si="1"/>
        <v>159314.97367505886</v>
      </c>
      <c r="K6" s="82">
        <f t="shared" si="1"/>
        <v>159423.57279443985</v>
      </c>
      <c r="L6" s="82">
        <f t="shared" si="1"/>
        <v>159664.46484753749</v>
      </c>
      <c r="M6" s="82">
        <f t="shared" si="1"/>
        <v>159924.53456549323</v>
      </c>
      <c r="N6" s="82">
        <f t="shared" si="1"/>
        <v>160108.02411927682</v>
      </c>
      <c r="O6" s="82">
        <f t="shared" si="1"/>
        <v>160247.29229277774</v>
      </c>
      <c r="P6" s="82">
        <f t="shared" si="1"/>
        <v>160417.68593979254</v>
      </c>
      <c r="Q6" s="82">
        <f t="shared" si="1"/>
        <v>160524.40386390468</v>
      </c>
      <c r="R6" s="82">
        <f t="shared" si="1"/>
        <v>160636.24372129363</v>
      </c>
      <c r="S6" s="82">
        <f t="shared" si="1"/>
        <v>160682.92087424698</v>
      </c>
      <c r="T6" s="82">
        <f t="shared" si="1"/>
        <v>160853.04374927719</v>
      </c>
      <c r="U6" s="82">
        <f t="shared" si="1"/>
        <v>160902.32304101152</v>
      </c>
      <c r="V6" s="82">
        <f t="shared" si="1"/>
        <v>160999.46388318739</v>
      </c>
      <c r="W6" s="82">
        <f t="shared" si="1"/>
        <v>161124.6573074066</v>
      </c>
      <c r="X6" s="82">
        <f t="shared" si="1"/>
        <v>161223.90569746587</v>
      </c>
      <c r="Y6" s="82">
        <f t="shared" si="1"/>
        <v>161330.94334469648</v>
      </c>
      <c r="Z6" s="82">
        <f t="shared" si="1"/>
        <v>161481.10948567084</v>
      </c>
      <c r="AA6" s="82">
        <f t="shared" si="1"/>
        <v>161582.91940908873</v>
      </c>
      <c r="AB6" s="82">
        <f t="shared" si="1"/>
        <v>161637.77270941244</v>
      </c>
      <c r="AC6" s="82">
        <f t="shared" si="1"/>
        <v>161746.89425304526</v>
      </c>
      <c r="AD6" s="82">
        <f t="shared" si="1"/>
        <v>161833.09784897527</v>
      </c>
      <c r="AE6" s="82">
        <f t="shared" si="1"/>
        <v>161915.66927413526</v>
      </c>
      <c r="AF6" s="82">
        <f t="shared" si="1"/>
        <v>161957.09788321733</v>
      </c>
    </row>
    <row r="7" spans="1:32" x14ac:dyDescent="0.3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35">
      <c r="A10" s="36" t="s">
        <v>117</v>
      </c>
    </row>
    <row r="11" spans="1:32" x14ac:dyDescent="0.35">
      <c r="A11" s="78" t="s">
        <v>124</v>
      </c>
    </row>
    <row r="14" spans="1:32" ht="18.5" x14ac:dyDescent="0.45">
      <c r="A14" s="81" t="s">
        <v>125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35">
      <c r="A15" s="73" t="s">
        <v>126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35">
      <c r="A16" s="37" t="s">
        <v>112</v>
      </c>
      <c r="B16">
        <f>'JRC Database'!C92</f>
        <v>46.65</v>
      </c>
      <c r="C16">
        <f>'JRC Database'!D92</f>
        <v>46.62</v>
      </c>
      <c r="D16">
        <f>'JRC Database'!E92</f>
        <v>46.63</v>
      </c>
      <c r="E16">
        <f>'JRC Database'!F92</f>
        <v>46.63</v>
      </c>
      <c r="F16">
        <f>'JRC Database'!G92</f>
        <v>47.03</v>
      </c>
      <c r="G16">
        <f>'JRC Database'!H92</f>
        <v>47.17</v>
      </c>
      <c r="H16">
        <f>'JRC Database'!I92</f>
        <v>47.18</v>
      </c>
      <c r="I16">
        <f>'JRC Database'!J92</f>
        <v>47.13</v>
      </c>
      <c r="J16">
        <f>'JRC Database'!K92</f>
        <v>47.05</v>
      </c>
      <c r="K16">
        <f>'JRC Database'!L92</f>
        <v>47.2</v>
      </c>
      <c r="L16">
        <f>'JRC Database'!M92</f>
        <v>47.23</v>
      </c>
      <c r="M16">
        <f>'JRC Database'!N92</f>
        <v>47.29</v>
      </c>
      <c r="N16">
        <f>'JRC Database'!O92</f>
        <v>47.56</v>
      </c>
      <c r="O16">
        <f>'JRC Database'!P92</f>
        <v>47.7</v>
      </c>
      <c r="P16">
        <f>'JRC Database'!Q92</f>
        <v>47.88</v>
      </c>
      <c r="Q16">
        <f>'JRC Database'!R92</f>
        <v>48.15</v>
      </c>
      <c r="R16">
        <f>'JRC Database'!S92</f>
        <v>48.32</v>
      </c>
      <c r="S16">
        <f>'JRC Database'!T92</f>
        <v>48.65</v>
      </c>
      <c r="T16">
        <f>'JRC Database'!U92</f>
        <v>48.4</v>
      </c>
      <c r="U16">
        <f>'JRC Database'!V92</f>
        <v>48.36</v>
      </c>
      <c r="V16">
        <f>'JRC Database'!W92</f>
        <v>48.35</v>
      </c>
      <c r="W16">
        <f>'JRC Database'!X92</f>
        <v>48.21</v>
      </c>
      <c r="X16">
        <f>'JRC Database'!Y92</f>
        <v>48.12</v>
      </c>
      <c r="Y16">
        <f>'JRC Database'!Z92</f>
        <v>48.05</v>
      </c>
      <c r="Z16">
        <f>'JRC Database'!AA92</f>
        <v>48.01</v>
      </c>
      <c r="AA16">
        <f>'JRC Database'!AB92</f>
        <v>47.79</v>
      </c>
      <c r="AB16">
        <f>'JRC Database'!AC92</f>
        <v>47.78</v>
      </c>
      <c r="AC16">
        <f>'JRC Database'!AD92</f>
        <v>47.81</v>
      </c>
      <c r="AD16">
        <f>'JRC Database'!AE92</f>
        <v>47.53</v>
      </c>
      <c r="AE16">
        <f>'JRC Database'!AF92</f>
        <v>47.54</v>
      </c>
      <c r="AF16">
        <f>'JRC Database'!AG92</f>
        <v>47.4</v>
      </c>
    </row>
    <row r="17" spans="1:32" x14ac:dyDescent="0.35">
      <c r="A17" s="36" t="s">
        <v>127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35">
      <c r="A18" s="36" t="s">
        <v>128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35">
      <c r="A20" s="73" t="s">
        <v>129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35">
      <c r="A21" s="37" t="s">
        <v>112</v>
      </c>
      <c r="B21" s="72">
        <f>'JRC Database'!C27</f>
        <v>46163.9</v>
      </c>
      <c r="C21" s="72">
        <f>'JRC Database'!D27</f>
        <v>48003.7</v>
      </c>
      <c r="D21" s="72">
        <f>'JRC Database'!E27</f>
        <v>49804.3</v>
      </c>
      <c r="E21" s="72">
        <f>'JRC Database'!F27</f>
        <v>51547.5</v>
      </c>
      <c r="F21" s="72">
        <f>'JRC Database'!G27</f>
        <v>53262</v>
      </c>
      <c r="G21" s="72">
        <f>'JRC Database'!H27</f>
        <v>54869.5</v>
      </c>
      <c r="H21" s="72">
        <f>'JRC Database'!I27</f>
        <v>56468.1</v>
      </c>
      <c r="I21" s="72">
        <f>'JRC Database'!J27</f>
        <v>58115</v>
      </c>
      <c r="J21" s="72">
        <f>'JRC Database'!K27</f>
        <v>59848.800000000003</v>
      </c>
      <c r="K21" s="72">
        <f>'JRC Database'!L27</f>
        <v>61805.1</v>
      </c>
      <c r="L21" s="72">
        <f>'JRC Database'!M27</f>
        <v>63659.8</v>
      </c>
      <c r="M21" s="72">
        <f>'JRC Database'!N27</f>
        <v>65564.899999999994</v>
      </c>
      <c r="N21" s="72">
        <f>'JRC Database'!O27</f>
        <v>67657.3</v>
      </c>
      <c r="O21" s="72">
        <f>'JRC Database'!P27</f>
        <v>69495.100000000006</v>
      </c>
      <c r="P21" s="72">
        <f>'JRC Database'!Q27</f>
        <v>71377.8</v>
      </c>
      <c r="Q21" s="72">
        <f>'JRC Database'!R27</f>
        <v>73226</v>
      </c>
      <c r="R21" s="72">
        <f>'JRC Database'!S27</f>
        <v>75129.3</v>
      </c>
      <c r="S21" s="72">
        <f>'JRC Database'!T27</f>
        <v>77304.800000000003</v>
      </c>
      <c r="T21" s="72">
        <f>'JRC Database'!U27</f>
        <v>79260</v>
      </c>
      <c r="U21" s="72">
        <f>'JRC Database'!V27</f>
        <v>81283.7</v>
      </c>
      <c r="V21" s="72">
        <f>'JRC Database'!W27</f>
        <v>83455.7</v>
      </c>
      <c r="W21" s="72">
        <f>'JRC Database'!X27</f>
        <v>85620.5</v>
      </c>
      <c r="X21" s="72">
        <f>'JRC Database'!Y27</f>
        <v>87955.199999999997</v>
      </c>
      <c r="Y21" s="72">
        <f>'JRC Database'!Z27</f>
        <v>90158.7</v>
      </c>
      <c r="Z21" s="72">
        <f>'JRC Database'!AA27</f>
        <v>92379.1</v>
      </c>
      <c r="AA21" s="72">
        <f>'JRC Database'!AB27</f>
        <v>94561.1</v>
      </c>
      <c r="AB21" s="72">
        <f>'JRC Database'!AC27</f>
        <v>97124.1</v>
      </c>
      <c r="AC21" s="72">
        <f>'JRC Database'!AD27</f>
        <v>99450.5</v>
      </c>
      <c r="AD21" s="72">
        <f>'JRC Database'!AE27</f>
        <v>101481.3</v>
      </c>
      <c r="AE21" s="72">
        <f>'JRC Database'!AF27</f>
        <v>103876.8</v>
      </c>
      <c r="AF21" s="72">
        <f>'JRC Database'!AG27</f>
        <v>105867.9</v>
      </c>
    </row>
    <row r="22" spans="1:32" x14ac:dyDescent="0.35">
      <c r="A22" s="36" t="s">
        <v>127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35">
      <c r="A23" s="36" t="s">
        <v>128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35">
      <c r="A25" s="73" t="s">
        <v>121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35">
      <c r="A26" s="37" t="s">
        <v>112</v>
      </c>
      <c r="B26" s="76">
        <f>'Stock aircraft'!$B$8</f>
        <v>507.99873350961605</v>
      </c>
      <c r="C26" s="76">
        <f>'Stock aircraft'!$B$8</f>
        <v>507.99873350961605</v>
      </c>
      <c r="D26" s="76">
        <f>'Stock aircraft'!$B$8</f>
        <v>507.99873350961605</v>
      </c>
      <c r="E26" s="76">
        <f>'Stock aircraft'!$B$8</f>
        <v>507.99873350961605</v>
      </c>
      <c r="F26" s="76">
        <f>'Stock aircraft'!$B$8</f>
        <v>507.99873350961605</v>
      </c>
      <c r="G26" s="76">
        <f>'Stock aircraft'!$B$8</f>
        <v>507.99873350961605</v>
      </c>
      <c r="H26" s="76">
        <f>'Stock aircraft'!$B$8</f>
        <v>507.99873350961605</v>
      </c>
      <c r="I26" s="76">
        <f>'Stock aircraft'!$B$8</f>
        <v>507.99873350961605</v>
      </c>
      <c r="J26" s="76">
        <f>'Stock aircraft'!$B$8</f>
        <v>507.99873350961605</v>
      </c>
      <c r="K26" s="76">
        <f>'Stock aircraft'!$B$8</f>
        <v>507.99873350961605</v>
      </c>
      <c r="L26" s="76">
        <f>'Stock aircraft'!$B$8</f>
        <v>507.99873350961605</v>
      </c>
      <c r="M26" s="76">
        <f>'Stock aircraft'!$B$8</f>
        <v>507.99873350961605</v>
      </c>
      <c r="N26" s="76">
        <f>'Stock aircraft'!$B$8</f>
        <v>507.99873350961605</v>
      </c>
      <c r="O26" s="76">
        <f>'Stock aircraft'!$B$8</f>
        <v>507.99873350961605</v>
      </c>
      <c r="P26" s="76">
        <f>'Stock aircraft'!$B$8</f>
        <v>507.99873350961605</v>
      </c>
      <c r="Q26" s="76">
        <f>'Stock aircraft'!$B$8</f>
        <v>507.99873350961605</v>
      </c>
      <c r="R26" s="76">
        <f>'Stock aircraft'!$B$8</f>
        <v>507.99873350961605</v>
      </c>
      <c r="S26" s="76">
        <f>'Stock aircraft'!$B$8</f>
        <v>507.99873350961605</v>
      </c>
      <c r="T26" s="76">
        <f>'Stock aircraft'!$B$8</f>
        <v>507.99873350961605</v>
      </c>
      <c r="U26" s="76">
        <f>'Stock aircraft'!$B$8</f>
        <v>507.99873350961605</v>
      </c>
      <c r="V26" s="76">
        <f>'Stock aircraft'!$B$8</f>
        <v>507.99873350961605</v>
      </c>
      <c r="W26" s="76">
        <f>'Stock aircraft'!$B$8</f>
        <v>507.99873350961605</v>
      </c>
      <c r="X26" s="76">
        <f>'Stock aircraft'!$B$8</f>
        <v>507.99873350961605</v>
      </c>
      <c r="Y26" s="76">
        <f>'Stock aircraft'!$B$8</f>
        <v>507.99873350961605</v>
      </c>
      <c r="Z26" s="76">
        <f>'Stock aircraft'!$B$8</f>
        <v>507.99873350961605</v>
      </c>
      <c r="AA26" s="76">
        <f>'Stock aircraft'!$B$8</f>
        <v>507.99873350961605</v>
      </c>
      <c r="AB26" s="76">
        <f>'Stock aircraft'!$B$8</f>
        <v>507.99873350961605</v>
      </c>
      <c r="AC26" s="76">
        <f>'Stock aircraft'!$B$8</f>
        <v>507.99873350961605</v>
      </c>
      <c r="AD26" s="76">
        <f>'Stock aircraft'!$B$8</f>
        <v>507.99873350961605</v>
      </c>
      <c r="AE26" s="76">
        <f>'Stock aircraft'!$B$8</f>
        <v>507.99873350961605</v>
      </c>
      <c r="AF26" s="76">
        <f>'Stock aircraft'!$B$8</f>
        <v>507.99873350961605</v>
      </c>
    </row>
    <row r="27" spans="1:32" x14ac:dyDescent="0.35">
      <c r="A27" s="36" t="s">
        <v>127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35">
      <c r="A28" s="36" t="s">
        <v>128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35">
      <c r="A29" s="77" t="s">
        <v>123</v>
      </c>
      <c r="B29" s="23"/>
    </row>
    <row r="30" spans="1:32" x14ac:dyDescent="0.35">
      <c r="A30" s="83"/>
      <c r="B30" s="23"/>
    </row>
    <row r="31" spans="1:32" x14ac:dyDescent="0.35">
      <c r="A31" s="6" t="s">
        <v>130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35">
      <c r="A32" s="74" t="s">
        <v>112</v>
      </c>
      <c r="B32" s="70">
        <f>B21*1000000/B16/B26</f>
        <v>1947996.6871367749</v>
      </c>
      <c r="C32" s="70">
        <f t="shared" ref="C32:AF32" si="2">C21*1000000/C16/C26</f>
        <v>2026934.9641221175</v>
      </c>
      <c r="D32" s="70">
        <f t="shared" si="2"/>
        <v>2102513.5117543256</v>
      </c>
      <c r="E32" s="70">
        <f t="shared" si="2"/>
        <v>2176103.5743330615</v>
      </c>
      <c r="F32" s="70">
        <f t="shared" si="2"/>
        <v>2229358.241236547</v>
      </c>
      <c r="G32" s="70">
        <f t="shared" si="2"/>
        <v>2289826.0770230694</v>
      </c>
      <c r="H32" s="70">
        <f t="shared" si="2"/>
        <v>2356039.7264155126</v>
      </c>
      <c r="I32" s="70">
        <f t="shared" si="2"/>
        <v>2427326.3634327953</v>
      </c>
      <c r="J32" s="70">
        <f t="shared" si="2"/>
        <v>2503993.4568224042</v>
      </c>
      <c r="K32" s="70">
        <f t="shared" si="2"/>
        <v>2577624.7033123281</v>
      </c>
      <c r="L32" s="70">
        <f t="shared" si="2"/>
        <v>2653289.8443906461</v>
      </c>
      <c r="M32" s="70">
        <f t="shared" si="2"/>
        <v>2729225.7464700858</v>
      </c>
      <c r="N32" s="70">
        <f t="shared" si="2"/>
        <v>2800336.2795874504</v>
      </c>
      <c r="O32" s="70">
        <f t="shared" si="2"/>
        <v>2867960.5662878901</v>
      </c>
      <c r="P32" s="70">
        <f t="shared" si="2"/>
        <v>2934582.9284421825</v>
      </c>
      <c r="Q32" s="70">
        <f t="shared" si="2"/>
        <v>2993686.9919117256</v>
      </c>
      <c r="R32" s="70">
        <f t="shared" si="2"/>
        <v>3060693.1197150107</v>
      </c>
      <c r="S32" s="70">
        <f t="shared" si="2"/>
        <v>3127958.5310633304</v>
      </c>
      <c r="T32" s="70">
        <f t="shared" si="2"/>
        <v>3223636.5915154894</v>
      </c>
      <c r="U32" s="70">
        <f t="shared" si="2"/>
        <v>3308678.2956643696</v>
      </c>
      <c r="V32" s="70">
        <f t="shared" si="2"/>
        <v>3397792.8353458992</v>
      </c>
      <c r="W32" s="70">
        <f t="shared" si="2"/>
        <v>3496052.9254498621</v>
      </c>
      <c r="X32" s="70">
        <f t="shared" si="2"/>
        <v>3598100.3561016759</v>
      </c>
      <c r="Y32" s="70">
        <f t="shared" si="2"/>
        <v>3693614.9505695184</v>
      </c>
      <c r="Z32" s="70">
        <f t="shared" si="2"/>
        <v>3787733.2933470779</v>
      </c>
      <c r="AA32" s="70">
        <f t="shared" si="2"/>
        <v>3895048.3723097993</v>
      </c>
      <c r="AB32" s="70">
        <f t="shared" si="2"/>
        <v>4001457.7204185966</v>
      </c>
      <c r="AC32" s="70">
        <f t="shared" si="2"/>
        <v>4094733.086338935</v>
      </c>
      <c r="AD32" s="70">
        <f t="shared" si="2"/>
        <v>4202963.1100282129</v>
      </c>
      <c r="AE32" s="70">
        <f t="shared" si="2"/>
        <v>4301270.4997280668</v>
      </c>
      <c r="AF32" s="70">
        <f t="shared" si="2"/>
        <v>4396664.5045931432</v>
      </c>
    </row>
    <row r="33" spans="1:32" x14ac:dyDescent="0.35">
      <c r="A33" s="78" t="s">
        <v>127</v>
      </c>
      <c r="B33" s="70">
        <f>B22*1000000/B17/B27</f>
        <v>152030.07518796992</v>
      </c>
      <c r="C33" s="70">
        <f t="shared" ref="C33:AF33" si="3">C22*1000000/C17/C27</f>
        <v>152027.73864603517</v>
      </c>
      <c r="D33" s="70">
        <f t="shared" si="3"/>
        <v>151953.125</v>
      </c>
      <c r="E33" s="70">
        <f t="shared" si="3"/>
        <v>152048.19277108437</v>
      </c>
      <c r="F33" s="70">
        <f t="shared" si="3"/>
        <v>152118.08076100395</v>
      </c>
      <c r="G33" s="70">
        <f t="shared" si="3"/>
        <v>152257.76105362183</v>
      </c>
      <c r="H33" s="70">
        <f t="shared" si="3"/>
        <v>152465.11627906977</v>
      </c>
      <c r="I33" s="70">
        <f t="shared" si="3"/>
        <v>152784.12889175763</v>
      </c>
      <c r="J33" s="70">
        <f t="shared" si="3"/>
        <v>153096.53916211292</v>
      </c>
      <c r="K33" s="70">
        <f t="shared" si="3"/>
        <v>153333.33333333334</v>
      </c>
      <c r="L33" s="70">
        <f t="shared" si="3"/>
        <v>153746.61544350506</v>
      </c>
      <c r="M33" s="70">
        <f t="shared" si="3"/>
        <v>154107.8128247174</v>
      </c>
      <c r="N33" s="70">
        <f t="shared" si="3"/>
        <v>154438.12855268913</v>
      </c>
      <c r="O33" s="70">
        <f t="shared" si="3"/>
        <v>154659.73125270911</v>
      </c>
      <c r="P33" s="70">
        <f t="shared" si="3"/>
        <v>154810.99656357389</v>
      </c>
      <c r="Q33" s="70">
        <f t="shared" si="3"/>
        <v>155002.12856534694</v>
      </c>
      <c r="R33" s="70">
        <f t="shared" si="3"/>
        <v>155166.55928061594</v>
      </c>
      <c r="S33" s="70">
        <f t="shared" si="3"/>
        <v>155286.25156707063</v>
      </c>
      <c r="T33" s="70">
        <f t="shared" si="3"/>
        <v>155610.76604554863</v>
      </c>
      <c r="U33" s="70">
        <f t="shared" si="3"/>
        <v>155765.28518670498</v>
      </c>
      <c r="V33" s="70">
        <f t="shared" si="3"/>
        <v>155952.86468915074</v>
      </c>
      <c r="W33" s="70">
        <f t="shared" si="3"/>
        <v>156177.06237424546</v>
      </c>
      <c r="X33" s="70">
        <f t="shared" si="3"/>
        <v>156374.50199203187</v>
      </c>
      <c r="Y33" s="70">
        <f t="shared" si="3"/>
        <v>156568.04733727811</v>
      </c>
      <c r="Z33" s="70">
        <f t="shared" si="3"/>
        <v>156713.50507416084</v>
      </c>
      <c r="AA33" s="70">
        <f t="shared" si="3"/>
        <v>156894.55388180766</v>
      </c>
      <c r="AB33" s="70">
        <f t="shared" si="3"/>
        <v>156968.3085147003</v>
      </c>
      <c r="AC33" s="70">
        <f t="shared" si="3"/>
        <v>157137.46223564958</v>
      </c>
      <c r="AD33" s="70">
        <f t="shared" si="3"/>
        <v>157228.2083955149</v>
      </c>
      <c r="AE33" s="70">
        <f t="shared" si="3"/>
        <v>157332.8407831548</v>
      </c>
      <c r="AF33" s="70">
        <f t="shared" si="3"/>
        <v>157398.61161856045</v>
      </c>
    </row>
    <row r="34" spans="1:32" x14ac:dyDescent="0.35">
      <c r="A34" s="78" t="s">
        <v>128</v>
      </c>
      <c r="B34" s="70">
        <f>B23*1000000/B18/B28</f>
        <v>166069.65071122369</v>
      </c>
      <c r="C34" s="70">
        <f t="shared" ref="C34:AF34" si="4">C23*1000000/C18/C28</f>
        <v>165889.34792419738</v>
      </c>
      <c r="D34" s="70">
        <f t="shared" si="4"/>
        <v>165771.76986329231</v>
      </c>
      <c r="E34" s="70">
        <f t="shared" si="4"/>
        <v>165639.11302025651</v>
      </c>
      <c r="F34" s="70">
        <f t="shared" si="4"/>
        <v>165492.22000161695</v>
      </c>
      <c r="G34" s="70">
        <f t="shared" si="4"/>
        <v>165474.09379823448</v>
      </c>
      <c r="H34" s="70">
        <f t="shared" si="4"/>
        <v>165476.16040642923</v>
      </c>
      <c r="I34" s="70">
        <f t="shared" si="4"/>
        <v>165529.92377193843</v>
      </c>
      <c r="J34" s="70">
        <f t="shared" si="4"/>
        <v>165533.40818800477</v>
      </c>
      <c r="K34" s="70">
        <f t="shared" si="4"/>
        <v>165513.81225554636</v>
      </c>
      <c r="L34" s="70">
        <f t="shared" si="4"/>
        <v>165582.31425156991</v>
      </c>
      <c r="M34" s="70">
        <f t="shared" si="4"/>
        <v>165741.25630626906</v>
      </c>
      <c r="N34" s="70">
        <f t="shared" si="4"/>
        <v>165777.9196858645</v>
      </c>
      <c r="O34" s="70">
        <f t="shared" si="4"/>
        <v>165834.85333284637</v>
      </c>
      <c r="P34" s="70">
        <f t="shared" si="4"/>
        <v>166024.37531601122</v>
      </c>
      <c r="Q34" s="70">
        <f t="shared" si="4"/>
        <v>166046.67916246242</v>
      </c>
      <c r="R34" s="70">
        <f t="shared" si="4"/>
        <v>166105.9281619713</v>
      </c>
      <c r="S34" s="70">
        <f t="shared" si="4"/>
        <v>166079.59018142329</v>
      </c>
      <c r="T34" s="70">
        <f t="shared" si="4"/>
        <v>166095.32145300572</v>
      </c>
      <c r="U34" s="70">
        <f t="shared" si="4"/>
        <v>166039.3608953181</v>
      </c>
      <c r="V34" s="70">
        <f t="shared" si="4"/>
        <v>166046.06307722404</v>
      </c>
      <c r="W34" s="70">
        <f t="shared" si="4"/>
        <v>166072.2522405677</v>
      </c>
      <c r="X34" s="70">
        <f t="shared" si="4"/>
        <v>166073.30940289987</v>
      </c>
      <c r="Y34" s="70">
        <f t="shared" si="4"/>
        <v>166093.83935211485</v>
      </c>
      <c r="Z34" s="70">
        <f t="shared" si="4"/>
        <v>166248.71389718083</v>
      </c>
      <c r="AA34" s="70">
        <f t="shared" si="4"/>
        <v>166271.2849363698</v>
      </c>
      <c r="AB34" s="70">
        <f t="shared" si="4"/>
        <v>166307.23690412458</v>
      </c>
      <c r="AC34" s="70">
        <f t="shared" si="4"/>
        <v>166356.32627044091</v>
      </c>
      <c r="AD34" s="70">
        <f t="shared" si="4"/>
        <v>166437.98730243565</v>
      </c>
      <c r="AE34" s="70">
        <f t="shared" si="4"/>
        <v>166498.49776511572</v>
      </c>
      <c r="AF34" s="70">
        <f t="shared" si="4"/>
        <v>166515.58414787421</v>
      </c>
    </row>
    <row r="35" spans="1:32" x14ac:dyDescent="0.35">
      <c r="A35" s="78" t="s">
        <v>114</v>
      </c>
      <c r="B35" s="82">
        <f>AVERAGE(B33:B34)</f>
        <v>159049.86294959681</v>
      </c>
      <c r="C35" s="82">
        <f t="shared" ref="C35:AF35" si="5">AVERAGE(C33:C34)</f>
        <v>158958.54328511626</v>
      </c>
      <c r="D35" s="82">
        <f t="shared" si="5"/>
        <v>158862.44743164617</v>
      </c>
      <c r="E35" s="82">
        <f t="shared" si="5"/>
        <v>158843.65289567044</v>
      </c>
      <c r="F35" s="82">
        <f t="shared" si="5"/>
        <v>158805.15038131044</v>
      </c>
      <c r="G35" s="82">
        <f t="shared" si="5"/>
        <v>158865.92742592815</v>
      </c>
      <c r="H35" s="82">
        <f t="shared" si="5"/>
        <v>158970.6383427495</v>
      </c>
      <c r="I35" s="82">
        <f t="shared" si="5"/>
        <v>159157.02633184803</v>
      </c>
      <c r="J35" s="82">
        <f t="shared" si="5"/>
        <v>159314.97367505886</v>
      </c>
      <c r="K35" s="82">
        <f t="shared" si="5"/>
        <v>159423.57279443985</v>
      </c>
      <c r="L35" s="82">
        <f t="shared" si="5"/>
        <v>159664.46484753749</v>
      </c>
      <c r="M35" s="82">
        <f t="shared" si="5"/>
        <v>159924.53456549323</v>
      </c>
      <c r="N35" s="82">
        <f t="shared" si="5"/>
        <v>160108.02411927682</v>
      </c>
      <c r="O35" s="82">
        <f t="shared" si="5"/>
        <v>160247.29229277774</v>
      </c>
      <c r="P35" s="82">
        <f t="shared" si="5"/>
        <v>160417.68593979254</v>
      </c>
      <c r="Q35" s="82">
        <f t="shared" si="5"/>
        <v>160524.40386390468</v>
      </c>
      <c r="R35" s="82">
        <f t="shared" si="5"/>
        <v>160636.24372129363</v>
      </c>
      <c r="S35" s="82">
        <f t="shared" si="5"/>
        <v>160682.92087424698</v>
      </c>
      <c r="T35" s="82">
        <f t="shared" si="5"/>
        <v>160853.04374927719</v>
      </c>
      <c r="U35" s="82">
        <f t="shared" si="5"/>
        <v>160902.32304101152</v>
      </c>
      <c r="V35" s="82">
        <f t="shared" si="5"/>
        <v>160999.46388318739</v>
      </c>
      <c r="W35" s="82">
        <f t="shared" si="5"/>
        <v>161124.6573074066</v>
      </c>
      <c r="X35" s="82">
        <f t="shared" si="5"/>
        <v>161223.90569746587</v>
      </c>
      <c r="Y35" s="82">
        <f t="shared" si="5"/>
        <v>161330.94334469648</v>
      </c>
      <c r="Z35" s="82">
        <f t="shared" si="5"/>
        <v>161481.10948567084</v>
      </c>
      <c r="AA35" s="82">
        <f t="shared" si="5"/>
        <v>161582.91940908873</v>
      </c>
      <c r="AB35" s="82">
        <f t="shared" si="5"/>
        <v>161637.77270941244</v>
      </c>
      <c r="AC35" s="82">
        <f t="shared" si="5"/>
        <v>161746.89425304526</v>
      </c>
      <c r="AD35" s="82">
        <f t="shared" si="5"/>
        <v>161833.09784897527</v>
      </c>
      <c r="AE35" s="82">
        <f t="shared" si="5"/>
        <v>161915.66927413526</v>
      </c>
      <c r="AF35" s="82">
        <f t="shared" si="5"/>
        <v>161957.09788321733</v>
      </c>
    </row>
    <row r="37" spans="1:32" x14ac:dyDescent="0.35">
      <c r="A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131</v>
      </c>
      <c r="B1" s="7">
        <v>2021</v>
      </c>
    </row>
    <row r="2" spans="1:2" x14ac:dyDescent="0.35">
      <c r="A2" t="s">
        <v>110</v>
      </c>
      <c r="B2" s="69">
        <f>'BAADTbVT-passengers'!C2</f>
        <v>6967.4330230000005</v>
      </c>
    </row>
    <row r="3" spans="1:2" x14ac:dyDescent="0.35">
      <c r="A3" t="s">
        <v>111</v>
      </c>
      <c r="B3" s="69">
        <f>'BAADTbVT-passengers'!C3</f>
        <v>23738.857683999999</v>
      </c>
    </row>
    <row r="4" spans="1:2" x14ac:dyDescent="0.35">
      <c r="A4" t="s">
        <v>112</v>
      </c>
      <c r="B4" s="69">
        <f>'BAADTbVT-passengers'!C4</f>
        <v>1047823.2174196953</v>
      </c>
    </row>
    <row r="5" spans="1:2" x14ac:dyDescent="0.35">
      <c r="A5" t="s">
        <v>113</v>
      </c>
      <c r="B5" s="69">
        <f>'BAADTbVT-passengers'!C5</f>
        <v>116095.71489800001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B2" sqref="B2:B7"/>
    </sheetView>
  </sheetViews>
  <sheetFormatPr defaultRowHeight="14.5" x14ac:dyDescent="0.35"/>
  <sheetData>
    <row r="1" spans="1:2" x14ac:dyDescent="0.35">
      <c r="A1" t="s">
        <v>131</v>
      </c>
      <c r="B1">
        <v>2021</v>
      </c>
    </row>
    <row r="2" spans="1:2" x14ac:dyDescent="0.35">
      <c r="A2" t="s">
        <v>110</v>
      </c>
      <c r="B2" s="69">
        <f>'BAADTbVT-freight'!C2</f>
        <v>9443.596458</v>
      </c>
    </row>
    <row r="3" spans="1:2" x14ac:dyDescent="0.35">
      <c r="A3" t="s">
        <v>111</v>
      </c>
      <c r="B3" s="69">
        <f>'BAADTbVT-freight'!C3</f>
        <v>16451.418596</v>
      </c>
    </row>
    <row r="4" spans="1:2" x14ac:dyDescent="0.35">
      <c r="A4" t="s">
        <v>112</v>
      </c>
      <c r="B4" s="69">
        <f>'BAADTbVT-freight'!C4</f>
        <v>1259478.6055915244</v>
      </c>
    </row>
    <row r="5" spans="1:2" x14ac:dyDescent="0.35">
      <c r="A5" t="s">
        <v>113</v>
      </c>
      <c r="B5" s="69">
        <f>'BAADTbVT-freight'!C5</f>
        <v>78958.855712000004</v>
      </c>
    </row>
    <row r="6" spans="1:2" x14ac:dyDescent="0.35">
      <c r="A6" t="s">
        <v>114</v>
      </c>
      <c r="B6" s="69">
        <f>'BAADTbVT-freight'!C6</f>
        <v>98772.228999615982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JRC Database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2023-10-09T13:14:06Z</dcterms:created>
  <dcterms:modified xsi:type="dcterms:W3CDTF">2024-01-17T16:08:13Z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