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C8F802DB-955A-44D7-A809-6B7A38DDB06E}" xr6:coauthVersionLast="47" xr6:coauthVersionMax="47" xr10:uidLastSave="{00000000-0000-0000-0000-000000000000}"/>
  <bookViews>
    <workbookView xWindow="2115" yWindow="1005" windowWidth="22800" windowHeight="15195" tabRatio="859" firstSheet="4" activeTab="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<sst xmlns="http://schemas.openxmlformats.org/spreadsheetml/2006/main" count="12714" uniqueCount="2691">
  <si>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</si>
  <si>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</si>
  <si>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</si>
  <si>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</si>
  <si>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</si>
  <si>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</si>
  <si>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</si>
  <si>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</si>
  <si>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</si>
  <si>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</si>
  <si>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</si>
  <si>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</si>
  <si>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</si>
  <si>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</si>
  <si>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</si>
  <si>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</si>
  <si>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</si>
  <si>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</si>
  <si>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</si>
  <si>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</si>
  <si>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</si>
  <si>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</si>
  <si>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</si>
  <si>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</si>
  <si>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</si>
  <si>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</si>
  <si>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</si>
  <si>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</si>
  <si>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</si>
  <si>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</si>
  <si>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</si>
  <si>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</si>
  <si>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</si>
  <si>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</si>
  <si>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</si>
  <si>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</si>
  <si>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</si>
  <si>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</si>
  <si>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</si>
  <si>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</si>
  <si>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</si>
  <si>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</si>
  <si>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</si>
  <si>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</si>
  <si>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</si>
  <si>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</si>
  <si>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</si>
  <si>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</si>
  <si>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</si>
  <si>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</si>
  <si>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</si>
  <si>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</si>
  <si>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</si>
  <si>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</si>
  <si>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</si>
  <si>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</si>
  <si>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</si>
  <si>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</si>
  <si>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</si>
  <si>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</si>
  <si>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</si>
  <si>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</si>
  <si>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</si>
  <si>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</si>
  <si>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</si>
  <si>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</si>
  <si>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</si>
  <si>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</si>
  <si>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</si>
  <si>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</si>
  <si>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</si>
  <si>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</si>
  <si>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</si>
  <si>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</si>
  <si>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</si>
  <si>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</si>
  <si>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</si>
  <si>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</si>
  <si>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</si>
  <si>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</si>
  <si>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</si>
  <si>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</si>
  <si>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</si>
  <si>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</si>
  <si>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</si>
  <si>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</si>
  <si>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</si>
  <si>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</si>
  <si>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</si>
  <si>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</si>
  <si>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</si>
  <si>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</si>
  <si>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</si>
  <si>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</si>
  <si>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</si>
  <si>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</si>
  <si>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</si>
  <si>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</si>
  <si>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</si>
  <si>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</si>
  <si>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</si>
  <si>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</si>
  <si>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</si>
  <si>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</si>
  <si>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</si>
  <si>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</si>
  <si>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</si>
  <si>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</si>
  <si>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</si>
  <si>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</si>
  <si>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</si>
  <si>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</si>
  <si>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</si>
  <si>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</si>
  <si>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</si>
  <si>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</si>
  <si>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</si>
  <si>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</si>
  <si>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</si>
  <si>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</si>
  <si>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</si>
  <si>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</si>
  <si>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</si>
  <si>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</si>
  <si>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</si>
  <si>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</si>
  <si>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</si>
  <si>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</si>
  <si>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</si>
  <si>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</si>
  <si>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</si>
  <si>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</si>
  <si>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</si>
  <si>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</si>
  <si>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</si>
  <si>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</si>
  <si>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</si>
  <si>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</si>
  <si>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</si>
  <si>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</si>
  <si>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</si>
  <si>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</si>
  <si>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</si>
  <si>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</si>
  <si>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</si>
  <si>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</si>
  <si>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</si>
  <si>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</si>
  <si>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</si>
  <si>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</si>
  <si>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</si>
  <si>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</si>
  <si>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</si>
  <si>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</si>
  <si>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</si>
  <si>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</si>
  <si>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</si>
  <si>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</si>
  <si>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</si>
  <si>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</si>
  <si>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</si>
  <si>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</si>
  <si>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</si>
  <si>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</si>
  <si>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</si>
  <si>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</si>
  <si>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</si>
  <si>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</si>
  <si>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</si>
  <si>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</si>
  <si>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</si>
  <si>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</si>
  <si>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</si>
  <si>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</si>
  <si>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</si>
  <si>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</si>
  <si>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</si>
  <si>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</si>
  <si>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</si>
  <si>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</si>
  <si>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</si>
  <si>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</si>
  <si>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</si>
  <si>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</si>
  <si>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</si>
  <si>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</si>
  <si>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</si>
  <si>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</si>
  <si>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</si>
  <si>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</si>
  <si>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</si>
  <si>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</si>
  <si>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</si>
  <si>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</si>
  <si>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</si>
  <si>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</si>
  <si>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</si>
  <si>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</si>
  <si>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</si>
  <si>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</si>
  <si>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</si>
  <si>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</si>
  <si>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</si>
  <si>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</si>
  <si>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</si>
  <si>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</si>
  <si>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</si>
  <si>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</si>
  <si>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</si>
  <si>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</si>
  <si>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</si>
  <si>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</si>
  <si>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</si>
  <si>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</si>
  <si>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</si>
  <si>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</si>
  <si>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</si>
  <si>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</si>
  <si>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</si>
  <si>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</si>
  <si>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</si>
  <si>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</si>
  <si>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</si>
  <si>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</si>
  <si>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</si>
  <si>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</si>
  <si>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</si>
  <si>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</si>
  <si>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</si>
  <si>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</si>
  <si>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</si>
  <si>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</si>
  <si>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</si>
  <si>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</si>
  <si>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</si>
  <si>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</si>
  <si>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</si>
  <si>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</si>
  <si>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</si>
  <si>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</si>
  <si>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</si>
  <si>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</si>
  <si>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</si>
  <si>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</si>
  <si>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</si>
  <si>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</si>
  <si>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</si>
  <si>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</si>
  <si>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</si>
  <si>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</si>
  <si>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</si>
  <si>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</si>
  <si>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</si>
  <si>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</si>
  <si>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</si>
  <si>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</si>
  <si>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</si>
  <si>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</si>
  <si>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</si>
  <si>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</si>
  <si>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</si>
  <si>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</si>
  <si>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</si>
  <si>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</si>
  <si>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</si>
  <si>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</si>
  <si>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</si>
  <si>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</si>
  <si>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</si>
  <si>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</si>
  <si>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</si>
  <si>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</si>
  <si>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</si>
  <si>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</si>
  <si>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</si>
  <si>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</si>
  <si>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</si>
  <si>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</si>
  <si>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</si>
  <si>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</si>
  <si>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</si>
  <si>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</si>
  <si>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</si>
  <si>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</si>
  <si>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</si>
  <si>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</si>
  <si>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</si>
  <si>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</si>
  <si>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</si>
  <si>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</si>
  <si>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</si>
  <si>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</si>
  <si>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</si>
  <si>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</si>
  <si>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</si>
  <si>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</si>
  <si>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</si>
  <si>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</si>
  <si>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</si>
  <si>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</si>
  <si>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</si>
  <si>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</si>
  <si>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</si>
  <si>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</si>
  <si>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</si>
  <si>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</si>
  <si>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</si>
  <si>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</si>
  <si>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</si>
  <si>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</si>
  <si>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</si>
  <si>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</si>
  <si>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</si>
  <si>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</si>
  <si>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</si>
  <si>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</si>
  <si>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</si>
  <si>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</si>
  <si>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</si>
  <si>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</si>
  <si>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</si>
  <si>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</si>
  <si>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</si>
  <si>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</si>
  <si>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</si>
  <si>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</si>
  <si>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</si>
  <si>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</si>
  <si>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</si>
  <si>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</si>
  <si>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</si>
  <si>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</si>
  <si>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</si>
  <si>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</si>
  <si>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</si>
  <si>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</si>
  <si>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</si>
  <si>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</si>
  <si>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</si>
  <si>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</si>
  <si>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</si>
  <si>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</si>
  <si>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</si>
  <si>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</si>
  <si>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</si>
  <si>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</si>
  <si>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</si>
  <si>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</si>
  <si>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</si>
  <si>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</si>
  <si>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</si>
  <si>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</si>
  <si>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</si>
  <si>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</si>
  <si>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</si>
  <si>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</si>
  <si>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</si>
  <si>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</si>
  <si>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</si>
  <si>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</si>
  <si>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</si>
  <si>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</si>
  <si>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</si>
  <si>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</si>
  <si>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</si>
  <si>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</si>
  <si>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</si>
  <si>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</si>
  <si>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</si>
  <si>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</si>
  <si>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</si>
  <si>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</si>
  <si>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</si>
  <si>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</si>
  <si>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</si>
  <si>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</si>
  <si>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</si>
  <si>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</si>
  <si>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</si>
  <si>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</si>
  <si>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</si>
  <si>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</si>
  <si>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</si>
  <si>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</si>
  <si>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</si>
  <si>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</si>
  <si>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</si>
  <si>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</si>
  <si>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</si>
  <si>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</si>
  <si>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</si>
  <si>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</si>
  <si>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</si>
  <si>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</si>
  <si>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</si>
  <si>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</si>
  <si>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</si>
  <si>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</si>
  <si>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</si>
  <si>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</si>
  <si>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</si>
  <si>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</si>
  <si>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</si>
  <si>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</si>
  <si>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</si>
  <si>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</si>
  <si>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</si>
  <si>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</si>
  <si>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</si>
  <si>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</si>
  <si>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</si>
  <si>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</si>
  <si>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</si>
  <si>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</si>
  <si>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</si>
  <si>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</si>
  <si>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</si>
  <si>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</si>
  <si>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</si>
  <si>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</si>
  <si>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</si>
  <si>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</si>
  <si>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</si>
  <si>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</si>
  <si>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</si>
  <si>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</si>
  <si>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</si>
  <si>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</si>
  <si>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</si>
  <si>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</si>
  <si>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</si>
  <si>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</si>
  <si>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</si>
  <si>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</si>
  <si>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</si>
  <si>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</si>
  <si>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</si>
  <si>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</si>
  <si>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</si>
  <si>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</si>
  <si>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</si>
  <si>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</si>
  <si>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</si>
  <si>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</si>
  <si>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</si>
  <si>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</si>
  <si>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</si>
  <si>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</si>
  <si>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</si>
  <si>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</si>
  <si>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</si>
  <si>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</si>
  <si>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</si>
  <si>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</si>
  <si>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</si>
  <si>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</si>
  <si>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</si>
  <si>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</si>
  <si>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</si>
  <si>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</si>
  <si>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</si>
  <si>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</si>
  <si>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</si>
  <si>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</si>
  <si>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</si>
  <si>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</si>
  <si>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</si>
  <si>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</si>
  <si>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</si>
  <si>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</si>
  <si>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</si>
  <si>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</si>
  <si>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</si>
  <si>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</si>
  <si>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</si>
  <si>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</si>
  <si>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</si>
  <si>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</si>
  <si>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</si>
  <si>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</si>
  <si>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</si>
  <si>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</si>
  <si>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</si>
  <si>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</si>
  <si>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</si>
  <si>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</si>
  <si>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</si>
  <si>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</si>
  <si>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</si>
  <si>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</si>
  <si>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</si>
  <si>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</si>
  <si>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</si>
  <si>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</si>
  <si>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</si>
  <si>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</si>
  <si>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</si>
  <si>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</si>
  <si>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</si>
  <si>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</si>
  <si>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</si>
  <si>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</si>
  <si>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</si>
  <si>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</si>
  <si>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</si>
  <si>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</si>
  <si>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</si>
  <si>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</si>
  <si>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</si>
  <si>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</si>
  <si>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</si>
  <si>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</si>
  <si>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</si>
  <si>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</si>
  <si>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</si>
  <si>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</si>
  <si>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</si>
  <si>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</si>
  <si>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</si>
  <si>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</si>
  <si>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</si>
  <si>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</si>
  <si>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</si>
  <si>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</si>
  <si>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</si>
  <si>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</si>
  <si>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</si>
  <si>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</si>
  <si>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</si>
  <si>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</si>
  <si>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</si>
  <si>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</si>
  <si>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</si>
  <si>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</si>
  <si>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</si>
  <si>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</si>
  <si>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</si>
  <si>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</si>
  <si>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</si>
  <si>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</si>
  <si>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</si>
  <si>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</si>
  <si>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</si>
  <si>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</si>
  <si>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</si>
  <si>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</si>
  <si>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</si>
  <si>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</si>
  <si>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</si>
  <si>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</si>
  <si>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</si>
  <si>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</si>
  <si>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</si>
  <si>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</si>
  <si>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</si>
  <si>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</si>
  <si>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</si>
  <si>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</si>
  <si>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</si>
  <si>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</si>
  <si>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</si>
  <si>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</si>
  <si>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</si>
  <si>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</si>
  <si>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</si>
  <si>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</si>
  <si>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</si>
  <si>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</si>
  <si>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</si>
  <si>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</si>
  <si>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</si>
  <si>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</si>
  <si>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</si>
  <si>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</si>
  <si>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</si>
  <si>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</si>
  <si>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</si>
  <si>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</si>
  <si>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</si>
  <si>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</si>
  <si>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</si>
  <si>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</si>
  <si>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</si>
  <si>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</si>
  <si>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</si>
  <si>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</si>
  <si>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</si>
  <si>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</si>
  <si>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</si>
  <si>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</si>
  <si>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</si>
  <si>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</si>
  <si>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</si>
  <si>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</si>
  <si>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</si>
  <si>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</si>
  <si>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</si>
  <si>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</si>
  <si>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</si>
  <si>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</si>
  <si>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</si>
  <si>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</si>
  <si>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</si>
  <si>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</si>
  <si>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</si>
  <si>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</si>
  <si>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</si>
  <si>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</si>
  <si>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</si>
  <si>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</si>
  <si>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</si>
  <si>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</si>
  <si>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</si>
  <si>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</si>
  <si>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</si>
  <si>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</si>
  <si>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</si>
  <si>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</si>
  <si>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</si>
  <si>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</si>
  <si>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</si>
  <si>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</si>
  <si>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</si>
  <si>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</si>
  <si>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</si>
  <si>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</si>
  <si>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</si>
  <si>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</si>
  <si>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</si>
  <si>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</si>
  <si>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</si>
  <si>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</si>
  <si>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</si>
  <si>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</si>
  <si>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</si>
  <si>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</si>
  <si>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</si>
  <si>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</si>
  <si>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</si>
  <si>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</si>
  <si>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</si>
  <si>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</si>
  <si>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</si>
  <si>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</si>
  <si>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</si>
  <si>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</si>
  <si>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</si>
  <si>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</si>
  <si>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</si>
  <si>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</si>
  <si>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</si>
  <si>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</si>
  <si>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</si>
  <si>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</si>
  <si>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</si>
  <si>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</si>
  <si>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</si>
  <si>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</si>
  <si>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</si>
  <si>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</si>
  <si>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</si>
  <si>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</si>
  <si>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</si>
  <si>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</si>
  <si>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</si>
  <si>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</si>
  <si>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</si>
  <si>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</si>
  <si>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</si>
  <si>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</si>
  <si>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</si>
  <si>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</si>
  <si>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</si>
  <si>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</si>
  <si>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</si>
  <si>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</si>
  <si>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</si>
  <si>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</si>
  <si>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</si>
  <si>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</si>
  <si>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</si>
  <si>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</si>
  <si>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</si>
  <si>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</si>
  <si>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</si>
  <si>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</si>
  <si>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</si>
  <si>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</si>
  <si>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</si>
  <si>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</si>
  <si>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</si>
  <si>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</si>
  <si>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</si>
  <si>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</si>
  <si>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</si>
  <si>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</si>
  <si>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</si>
  <si>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</si>
  <si>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</si>
  <si>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</si>
  <si>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</si>
  <si>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</si>
  <si>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</si>
  <si>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</si>
  <si>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</si>
  <si>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</si>
  <si>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</si>
  <si>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</si>
  <si>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</si>
  <si>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</si>
  <si>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</si>
  <si>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</si>
  <si>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</si>
  <si>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</si>
  <si>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</si>
  <si>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</si>
  <si>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</si>
  <si>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</si>
  <si>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</si>
  <si>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</si>
  <si>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</si>
  <si>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</si>
  <si>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</si>
  <si>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</si>
  <si>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</si>
  <si>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</si>
  <si>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</si>
  <si>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</si>
  <si>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</si>
  <si>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</si>
  <si>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</si>
  <si>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</si>
  <si>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</si>
  <si>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</si>
  <si>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</si>
  <si>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</si>
  <si>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</si>
  <si>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</si>
  <si>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</si>
  <si>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</si>
  <si>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</si>
  <si>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</si>
  <si>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</si>
  <si>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</si>
  <si>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</si>
  <si>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</si>
  <si>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</si>
  <si>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</si>
  <si>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</si>
  <si>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</si>
  <si>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</si>
  <si>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</si>
  <si>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</si>
  <si>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</si>
  <si>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</si>
  <si>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</si>
  <si>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</si>
  <si>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</si>
  <si>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</si>
  <si>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</si>
  <si>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</si>
  <si>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</si>
  <si>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</si>
  <si>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</si>
  <si>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</si>
  <si>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</si>
  <si>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</si>
  <si>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</si>
  <si>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</si>
  <si>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</si>
  <si>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</si>
  <si>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</si>
  <si>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</si>
  <si>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</si>
  <si>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</si>
  <si>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</si>
  <si>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</si>
  <si>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</si>
  <si>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</si>
  <si>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</si>
  <si>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</si>
  <si>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</si>
  <si>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</si>
  <si>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</si>
  <si>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</si>
  <si>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</si>
  <si>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</si>
  <si>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</si>
  <si>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</si>
  <si>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</si>
  <si>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</si>
  <si>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</si>
  <si>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</si>
  <si>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</si>
  <si>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</si>
  <si>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</si>
  <si>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</si>
  <si>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</si>
  <si>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</si>
  <si>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</si>
  <si>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</si>
  <si>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</si>
  <si>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</si>
  <si>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</si>
  <si>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</si>
  <si>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</si>
  <si>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</si>
  <si>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</si>
  <si>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</si>
  <si>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</si>
  <si>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</si>
  <si>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</si>
  <si>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</si>
  <si>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</si>
  <si>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</si>
  <si>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</si>
  <si>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</si>
  <si>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</si>
  <si>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</si>
  <si>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</si>
  <si>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</si>
  <si>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</si>
  <si>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</si>
  <si>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</si>
  <si>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</si>
  <si>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</si>
  <si>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</si>
  <si>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</si>
  <si>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</si>
  <si>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</si>
  <si>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</si>
  <si>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</si>
  <si>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</si>
  <si>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</si>
  <si>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</si>
  <si>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</si>
  <si>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</si>
  <si>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</si>
  <si>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</si>
  <si>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</si>
  <si>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</si>
  <si>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</si>
  <si>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</si>
  <si>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</si>
  <si>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</si>
  <si>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</si>
  <si>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</si>
  <si>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</si>
  <si>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</si>
  <si>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</si>
  <si>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</si>
  <si>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</si>
  <si>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</si>
  <si>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</si>
  <si>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</si>
  <si>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</si>
  <si>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</si>
  <si>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</si>
  <si>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</si>
  <si>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</si>
  <si>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</si>
  <si>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</si>
  <si>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</si>
  <si>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</si>
  <si>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</si>
  <si>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</si>
  <si>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</si>
  <si>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</si>
  <si>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</si>
  <si>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</si>
  <si>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</si>
  <si>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</si>
  <si>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</si>
  <si>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</si>
  <si>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</si>
  <si>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</si>
  <si>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</si>
  <si>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</si>
  <si>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</si>
  <si>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</si>
  <si>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</si>
  <si>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</si>
  <si>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</si>
  <si>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</si>
  <si>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</si>
  <si>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</si>
  <si>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</si>
  <si>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</si>
  <si>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</si>
  <si>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</si>
  <si>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</si>
  <si>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</si>
  <si>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</si>
  <si>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</si>
  <si>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</si>
  <si>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</si>
  <si>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</si>
  <si>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</si>
  <si>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</si>
  <si>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</si>
  <si>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</si>
  <si>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</si>
  <si>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</si>
  <si>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</si>
  <si>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</si>
  <si>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</si>
  <si>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</si>
  <si>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</si>
  <si>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</si>
  <si>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</si>
  <si>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</si>
  <si>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</si>
  <si>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</si>
  <si>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</si>
  <si>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</si>
  <si>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</si>
  <si>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</si>
  <si>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</si>
  <si>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</si>
  <si>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</si>
  <si>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</si>
  <si>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</si>
  <si>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</si>
  <si>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</si>
  <si>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</si>
  <si>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</si>
  <si>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</si>
  <si>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</si>
  <si>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</si>
  <si>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</si>
  <si>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</si>
  <si>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</si>
  <si>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</si>
  <si>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</si>
  <si>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</si>
  <si>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</si>
  <si>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</si>
  <si>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</si>
  <si>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</si>
  <si>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</si>
  <si>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</si>
  <si>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</si>
  <si>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</si>
  <si>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</si>
  <si>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</si>
  <si>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</si>
  <si>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</si>
  <si>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</si>
  <si>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</si>
  <si>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</si>
  <si>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</si>
  <si>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</si>
  <si>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</si>
  <si>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</si>
  <si>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</si>
  <si>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</si>
  <si>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</si>
  <si>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</si>
  <si>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</si>
  <si>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</si>
  <si>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</si>
  <si>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</si>
  <si>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</si>
  <si>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</si>
  <si>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</si>
  <si>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</si>
  <si>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</si>
  <si>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</si>
  <si>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</si>
  <si>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</si>
  <si>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</si>
  <si>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</si>
  <si>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</si>
  <si>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</si>
  <si>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</si>
  <si>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</si>
  <si>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</si>
  <si>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</si>
  <si>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</si>
  <si>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</si>
  <si>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</si>
  <si>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</si>
  <si>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</si>
  <si>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</si>
  <si>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</si>
  <si>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</si>
  <si>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</si>
  <si>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</si>
  <si>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</si>
  <si>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</si>
  <si>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</si>
  <si>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</si>
  <si>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</si>
  <si>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</si>
  <si>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</si>
  <si>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</si>
  <si>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</si>
  <si>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</si>
  <si>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</si>
  <si>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</si>
  <si>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</si>
  <si>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</si>
  <si>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</si>
  <si>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</si>
  <si>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</si>
  <si>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</si>
  <si>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</si>
  <si>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</si>
  <si>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</si>
  <si>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</si>
  <si>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</si>
  <si>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</si>
  <si>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</si>
  <si>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</si>
  <si>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</si>
  <si>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</si>
  <si>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</si>
  <si>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</si>
  <si>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</si>
  <si>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</si>
  <si>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</si>
  <si>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</si>
  <si>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</si>
  <si>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</si>
  <si>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</si>
  <si>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</si>
  <si>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</si>
  <si>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</si>
  <si>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</si>
  <si>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</si>
  <si>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</si>
  <si>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</si>
  <si>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</si>
  <si>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</si>
  <si>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</si>
  <si>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</si>
  <si>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</si>
  <si>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</si>
  <si>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</si>
  <si>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</si>
  <si>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</si>
  <si>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</si>
  <si>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</si>
  <si>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</si>
  <si>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</si>
  <si>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</si>
  <si>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</si>
  <si>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</si>
  <si>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</si>
  <si>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</si>
  <si>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</si>
  <si>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</si>
  <si>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</si>
  <si>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</si>
  <si>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</si>
  <si>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</si>
  <si>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</si>
  <si>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</si>
  <si>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</si>
  <si>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</si>
  <si>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</si>
  <si>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</si>
  <si>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</si>
  <si>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</si>
  <si>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</si>
  <si>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</si>
  <si>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</si>
  <si>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</si>
  <si>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</si>
  <si>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</si>
  <si>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</si>
  <si>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</si>
  <si>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</si>
  <si>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</si>
  <si>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</si>
  <si>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</si>
  <si>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</si>
  <si>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</si>
  <si>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</si>
  <si>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</si>
  <si>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</si>
  <si>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</si>
  <si>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</si>
  <si>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</si>
  <si>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</si>
  <si>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</si>
  <si>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</si>
  <si>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</si>
  <si>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</si>
  <si>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</si>
  <si>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</si>
  <si>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</si>
  <si>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</si>
  <si>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</si>
  <si>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</si>
  <si>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</si>
  <si>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</si>
  <si>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</si>
  <si>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</si>
  <si>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</si>
  <si>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</si>
  <si>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</si>
  <si>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</si>
  <si>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</si>
  <si>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</si>
  <si>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</si>
  <si>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</si>
  <si>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</si>
  <si>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</si>
  <si>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</si>
  <si>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</si>
  <si>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</si>
  <si>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</si>
  <si>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</si>
  <si>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</si>
  <si>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</si>
  <si>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</si>
  <si>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</si>
  <si>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</si>
  <si>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</si>
  <si>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</si>
  <si>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</si>
  <si>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</si>
  <si>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</si>
  <si>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</si>
  <si>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</si>
  <si>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</si>
  <si>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</si>
  <si>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</si>
  <si>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</si>
  <si>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</si>
  <si>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</si>
  <si>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</si>
  <si>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</si>
  <si>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</si>
  <si>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</si>
  <si>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</si>
  <si>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</si>
  <si>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</si>
  <si>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</si>
  <si>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</si>
  <si>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</si>
  <si>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</si>
  <si>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</si>
  <si>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</si>
  <si>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</si>
  <si>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</si>
  <si>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</si>
  <si>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</si>
  <si>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</si>
  <si>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</si>
  <si>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</si>
  <si>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</si>
  <si>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</si>
  <si>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</si>
  <si>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</si>
  <si>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</si>
  <si>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</si>
  <si>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</si>
  <si>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</si>
  <si>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</si>
  <si>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</si>
  <si>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</si>
  <si>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</si>
  <si>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</si>
  <si>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</si>
  <si>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</si>
  <si>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</si>
  <si>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</si>
  <si>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</si>
  <si>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</si>
  <si>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</si>
  <si>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</si>
  <si>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</si>
  <si>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</si>
  <si>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</si>
  <si>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</si>
  <si>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</si>
  <si>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</si>
  <si>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</si>
  <si>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</si>
  <si>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</si>
  <si>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</si>
  <si>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</si>
  <si>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</si>
  <si>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</si>
  <si>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</si>
  <si>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</si>
  <si>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</si>
  <si>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</si>
  <si>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</si>
  <si>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</si>
  <si>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</si>
  <si>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</si>
  <si>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</si>
  <si>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</si>
  <si>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</si>
  <si>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</si>
  <si>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</si>
  <si>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</si>
  <si>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</si>
  <si>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</si>
  <si>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</si>
  <si>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</si>
  <si>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</si>
  <si>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</si>
  <si>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</si>
  <si>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</si>
  <si>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</si>
  <si>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</si>
  <si>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</si>
  <si>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</si>
  <si>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</si>
  <si>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</si>
  <si>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</si>
  <si>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</si>
  <si>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</si>
  <si>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</si>
  <si>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</si>
  <si>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</si>
  <si>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</si>
  <si>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</si>
  <si>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</si>
  <si>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</si>
  <si>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</si>
  <si>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</si>
  <si>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</si>
  <si>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</si>
  <si>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</si>
  <si>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</si>
  <si>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</si>
  <si>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</si>
  <si>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</si>
  <si>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</si>
  <si>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</si>
  <si>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</si>
  <si>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</si>
  <si>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</si>
  <si>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</si>
  <si>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</si>
  <si>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</si>
  <si>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</si>
  <si>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</si>
  <si>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</si>
  <si>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</si>
  <si>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</si>
  <si>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</si>
  <si>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</si>
  <si>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</si>
  <si>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</si>
  <si>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</si>
  <si>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</si>
  <si>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</si>
  <si>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</si>
  <si>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</si>
  <si>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</si>
  <si>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</si>
  <si>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</si>
  <si>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</si>
  <si>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</si>
  <si>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</si>
  <si>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</si>
  <si>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</si>
  <si>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</si>
  <si>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</si>
  <si>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</si>
  <si>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</si>
  <si>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</si>
  <si>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</si>
  <si>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</si>
  <si>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</si>
  <si>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</si>
  <si>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</si>
  <si>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</si>
  <si>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</si>
  <si>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</si>
  <si>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</si>
  <si>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</si>
  <si>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</si>
  <si>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</si>
  <si>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</si>
  <si>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</si>
  <si>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</si>
  <si>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</si>
  <si>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</si>
  <si>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</si>
  <si>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</si>
  <si>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</si>
  <si>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</si>
  <si>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</si>
  <si>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</si>
  <si>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</si>
  <si>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</si>
  <si>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</si>
  <si>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</si>
  <si>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</si>
  <si>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</si>
  <si>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</si>
  <si>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</si>
  <si>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</si>
  <si>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</si>
  <si>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</si>
  <si>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</si>
  <si>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</si>
  <si>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</si>
  <si>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</si>
  <si>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</si>
  <si>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</si>
  <si>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</si>
  <si>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</si>
  <si>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</si>
  <si>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</si>
  <si>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</si>
  <si>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</si>
  <si>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</si>
  <si>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</si>
  <si>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</si>
  <si>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</si>
  <si>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</si>
  <si>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</si>
  <si>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</si>
  <si>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</si>
  <si>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</si>
  <si>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</si>
  <si>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</si>
  <si>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</si>
  <si>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</si>
  <si>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</si>
  <si>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</si>
  <si>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</si>
  <si>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</si>
  <si>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</si>
  <si>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</si>
  <si>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</si>
  <si>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</si>
  <si>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</si>
  <si>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</si>
  <si>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</si>
  <si>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</si>
  <si>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</si>
  <si>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</si>
  <si>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</si>
  <si>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</si>
  <si>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</si>
  <si>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</si>
  <si>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</si>
  <si>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</si>
  <si>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</si>
  <si>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</si>
  <si>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</si>
  <si>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</si>
  <si>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</si>
  <si>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</si>
  <si>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</si>
  <si>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</si>
  <si>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</si>
  <si>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</si>
  <si>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</si>
  <si>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</si>
  <si>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</si>
  <si>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</si>
  <si>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</si>
  <si>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</si>
  <si>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</si>
  <si>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</si>
  <si>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</si>
  <si>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</si>
  <si>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</si>
  <si>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</si>
  <si>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</si>
  <si>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</si>
  <si>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</si>
  <si>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</si>
  <si>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</si>
  <si>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</si>
  <si>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</si>
  <si>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</si>
  <si>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</si>
  <si>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</si>
  <si>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</si>
  <si>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</si>
  <si>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</si>
  <si>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</si>
  <si>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</si>
  <si>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</si>
  <si>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</si>
  <si>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</si>
  <si>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</si>
  <si>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</si>
  <si>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</si>
  <si>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</si>
  <si>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</si>
  <si>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</si>
  <si>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</si>
  <si>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</si>
  <si>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</si>
  <si>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</si>
  <si>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</si>
  <si>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</si>
  <si>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</si>
  <si>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</si>
  <si>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</si>
  <si>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</si>
  <si>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</si>
  <si>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</si>
  <si>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</si>
  <si>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</si>
  <si>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</si>
  <si>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</si>
  <si>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</si>
  <si>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</si>
  <si>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</si>
  <si>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</si>
  <si>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</si>
  <si>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</si>
  <si>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</si>
  <si>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</si>
  <si>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</si>
  <si>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</si>
  <si>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</si>
  <si>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</si>
  <si>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</si>
  <si>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</si>
  <si>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</si>
  <si>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</si>
  <si>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</si>
  <si>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</si>
  <si>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</si>
  <si>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</si>
  <si>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</si>
  <si>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</si>
  <si>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</si>
  <si>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</si>
  <si>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</si>
  <si>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</si>
  <si>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</si>
  <si>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</si>
  <si>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</si>
  <si>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</si>
  <si>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</si>
  <si>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</si>
  <si>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</si>
  <si>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</si>
  <si>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</si>
  <si>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</si>
  <si>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</si>
  <si>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</si>
  <si>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</si>
  <si>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</si>
  <si>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</si>
  <si>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</si>
  <si>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</si>
  <si>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</si>
  <si>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</si>
  <si>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</si>
  <si>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</si>
  <si>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</si>
  <si>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</si>
  <si>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</si>
  <si>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</si>
  <si>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</si>
  <si>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</si>
  <si>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</si>
  <si>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</si>
  <si>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</si>
  <si>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</si>
  <si>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</si>
  <si>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</si>
  <si>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</si>
  <si>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</si>
  <si>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</si>
  <si>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</si>
  <si>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</si>
  <si>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</si>
  <si>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</si>
  <si>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</si>
  <si>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</si>
  <si>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</si>
  <si>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</si>
  <si>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</si>
  <si>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</si>
  <si>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</si>
  <si>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</si>
  <si>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</si>
  <si>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</si>
  <si>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</si>
  <si>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</si>
  <si>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</si>
  <si>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</si>
  <si>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</si>
  <si>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</si>
  <si>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</si>
  <si>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</si>
  <si>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</si>
  <si>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</si>
  <si>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</si>
  <si>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</si>
  <si>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</si>
  <si>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</si>
  <si>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</si>
  <si>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</si>
  <si>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</si>
  <si>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</si>
  <si>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</si>
  <si>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</si>
  <si>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</si>
  <si>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</si>
  <si>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</si>
  <si>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</si>
  <si>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</si>
  <si>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</si>
  <si>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</si>
  <si>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</si>
  <si>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</si>
  <si>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</si>
  <si>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</si>
  <si>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</si>
  <si>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</si>
  <si>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</si>
  <si>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</si>
  <si>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</si>
  <si>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</si>
  <si>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</si>
  <si>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</si>
  <si>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</si>
  <si>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</si>
  <si>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</si>
  <si>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</si>
  <si>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</si>
  <si>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</si>
  <si>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</si>
  <si>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</si>
  <si>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</si>
  <si>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</si>
  <si>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</si>
  <si>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</si>
  <si>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</si>
  <si>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</si>
  <si>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</si>
  <si>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</si>
  <si>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</si>
  <si>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</si>
  <si>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</si>
  <si>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</si>
  <si>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</si>
  <si>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</si>
  <si>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</si>
  <si>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</si>
  <si>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</si>
  <si>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</si>
  <si>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</si>
  <si>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</si>
  <si>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</si>
  <si>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</si>
  <si>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</si>
  <si>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</si>
  <si>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</si>
  <si>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</si>
  <si>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</si>
  <si>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</si>
  <si>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</si>
  <si>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</si>
  <si>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</si>
  <si>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</si>
  <si>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</si>
  <si>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</si>
  <si>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</si>
  <si>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</si>
  <si>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</si>
  <si>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</si>
  <si>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</si>
  <si>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</si>
  <si>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</si>
  <si>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</si>
  <si>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</si>
  <si>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</si>
  <si>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</si>
  <si>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</si>
  <si>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</si>
  <si>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</si>
  <si>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</si>
  <si>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</si>
  <si>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</si>
  <si>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</si>
  <si>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</si>
  <si>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</si>
  <si>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</si>
  <si>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</si>
  <si>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</si>
  <si>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</si>
  <si>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</si>
  <si>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</si>
  <si>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</si>
  <si>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</si>
  <si>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</si>
  <si>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</si>
  <si>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</si>
  <si>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</si>
  <si>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</si>
  <si>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</si>
  <si>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</si>
  <si>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</si>
  <si>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</si>
  <si>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</si>
  <si>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</si>
  <si>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</si>
  <si>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</si>
  <si>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</si>
  <si>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</si>
  <si>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</si>
  <si>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</si>
  <si>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</si>
  <si>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</si>
  <si>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</si>
  <si>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</si>
  <si>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</si>
  <si>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</si>
  <si>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</si>
  <si>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</si>
  <si>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</si>
  <si>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</si>
  <si>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</si>
  <si>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</si>
  <si>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</si>
  <si>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</si>
  <si>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</si>
  <si>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</si>
  <si>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</si>
  <si>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</si>
  <si>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</si>
  <si>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</si>
  <si>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</si>
  <si>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</si>
  <si>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</si>
  <si>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</si>
  <si>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</si>
  <si>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</si>
  <si>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</si>
  <si>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</si>
  <si>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</si>
  <si>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</si>
  <si>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</si>
  <si>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</si>
  <si>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</si>
  <si>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</si>
  <si>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</si>
  <si>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</si>
  <si>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</si>
  <si>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</si>
  <si>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</si>
  <si>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</si>
  <si>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</si>
  <si>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</si>
  <si>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</si>
  <si>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</si>
  <si>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</si>
  <si>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</si>
  <si>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</si>
  <si>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</si>
  <si>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</si>
  <si>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</si>
  <si>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</si>
  <si>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</si>
  <si>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</si>
  <si>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</si>
  <si>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</si>
  <si>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</si>
  <si>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</si>
  <si>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</si>
  <si>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</si>
  <si>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</si>
  <si>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</si>
  <si>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</si>
  <si>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</si>
  <si>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</si>
  <si>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</si>
  <si>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</si>
  <si>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</si>
  <si>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</si>
  <si>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</si>
  <si>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</si>
  <si>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</si>
  <si>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</si>
  <si>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</si>
  <si>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</si>
  <si>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</si>
  <si>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</si>
  <si>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</si>
  <si>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</si>
  <si>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</si>
  <si>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</si>
  <si>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</si>
  <si>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</si>
  <si>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</si>
  <si>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</si>
  <si>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</si>
  <si>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</si>
  <si>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</si>
  <si>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</si>
  <si>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</si>
  <si>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</si>
  <si>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</si>
  <si>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</si>
  <si>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</si>
  <si>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</si>
  <si>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</si>
  <si>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</si>
  <si>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</si>
  <si>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</si>
  <si>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</si>
  <si>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</si>
  <si>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</si>
  <si>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</si>
  <si>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</si>
  <si>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</si>
  <si>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</si>
  <si>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</si>
  <si>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</si>
  <si>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</si>
  <si>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</si>
  <si>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</si>
  <si>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</si>
  <si>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</si>
  <si>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</si>
  <si>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</si>
  <si>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</si>
  <si>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</si>
  <si>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</si>
  <si>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</si>
  <si>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</si>
  <si>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</si>
  <si>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</si>
  <si>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</si>
  <si>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</si>
  <si>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</si>
  <si>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</si>
  <si>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</si>
  <si>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</si>
  <si>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</si>
  <si>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</si>
  <si>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</si>
  <si>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</si>
  <si>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</si>
  <si>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</si>
  <si>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</si>
  <si>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</si>
  <si>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</si>
  <si>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</si>
  <si>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</si>
  <si>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</si>
  <si>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</si>
  <si>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</si>
  <si>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</si>
  <si>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</si>
  <si>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</si>
  <si>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</si>
  <si>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</si>
  <si>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</si>
  <si>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</si>
  <si>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</si>
  <si>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</si>
  <si>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</si>
  <si>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</si>
  <si>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</si>
  <si>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</si>
  <si>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</si>
  <si>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</si>
  <si>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</si>
  <si>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</si>
  <si>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</si>
  <si>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</si>
  <si>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</si>
  <si>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</si>
  <si>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</si>
  <si>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</si>
  <si>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</si>
  <si>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</si>
  <si>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</si>
  <si>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</si>
  <si>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</si>
  <si>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</si>
  <si>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</si>
  <si>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</si>
  <si>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</si>
  <si>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</si>
  <si>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</si>
  <si>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</si>
  <si>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</si>
  <si>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</si>
  <si>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</si>
  <si>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</si>
  <si>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</si>
  <si>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</si>
  <si>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</si>
  <si>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</si>
  <si>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</si>
  <si>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</si>
  <si>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</si>
  <si>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</si>
  <si>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</si>
  <si>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</si>
  <si>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</si>
  <si>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</si>
  <si>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</si>
  <si>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</si>
  <si>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</si>
  <si>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</si>
  <si>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</si>
  <si>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</si>
  <si>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</si>
  <si>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</si>
  <si>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</si>
  <si>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</si>
  <si>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</si>
  <si>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</si>
  <si>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</si>
  <si>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</si>
  <si>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</si>
  <si>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</si>
  <si>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</si>
  <si>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</si>
  <si>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</si>
  <si>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</si>
  <si>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</si>
  <si>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</si>
  <si>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</si>
  <si>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</si>
  <si>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</si>
  <si>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</si>
  <si>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</si>
  <si>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</si>
  <si>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</si>
  <si>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</si>
  <si>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</si>
  <si>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</si>
  <si>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</si>
  <si>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</si>
  <si>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</si>
  <si>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</si>
  <si>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</si>
  <si>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</si>
  <si>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</si>
  <si>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</si>
  <si>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</si>
  <si>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</si>
  <si>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</si>
  <si>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</si>
  <si>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</si>
  <si>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</si>
  <si>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</si>
  <si>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</si>
  <si>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</si>
  <si>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</si>
  <si>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</si>
  <si>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</si>
  <si>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</si>
  <si>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</si>
  <si>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</si>
  <si>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</si>
  <si>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</si>
  <si>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</si>
  <si>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</si>
  <si>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</si>
  <si>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</si>
  <si>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</si>
  <si>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</si>
  <si>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</si>
  <si>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</si>
  <si>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</si>
  <si>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</si>
  <si>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</si>
  <si>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</si>
  <si>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</si>
  <si>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</si>
  <si>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</si>
  <si>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</si>
  <si>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</si>
  <si>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</si>
  <si>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</si>
  <si>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</si>
  <si>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</si>
  <si>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</si>
  <si>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</si>
  <si>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</si>
  <si>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</si>
  <si>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</si>
  <si>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</si>
  <si>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</si>
  <si>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</si>
  <si>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</si>
  <si>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</si>
  <si>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</si>
  <si>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</si>
  <si>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</si>
  <si>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</si>
  <si>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</si>
  <si>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</si>
  <si>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</si>
  <si>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</si>
  <si>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</si>
  <si>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</si>
  <si>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</si>
  <si>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</si>
  <si>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</si>
  <si>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</si>
  <si>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</si>
  <si>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</si>
  <si>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</si>
  <si>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</si>
  <si>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</si>
  <si>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</si>
  <si>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</si>
  <si>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</si>
  <si>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</si>
  <si>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</si>
  <si>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</si>
  <si>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</si>
  <si>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</si>
  <si>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</si>
  <si>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</si>
  <si>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</si>
  <si>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</si>
  <si>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</si>
  <si>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</si>
  <si>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</si>
  <si>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</si>
  <si>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</si>
  <si>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</si>
  <si>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</si>
  <si>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</si>
  <si>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</si>
  <si>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</si>
  <si>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</si>
  <si>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</si>
  <si>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</si>
  <si>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</si>
  <si>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</si>
  <si>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</si>
  <si>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</si>
  <si>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</si>
  <si>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</si>
  <si>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</si>
  <si>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</si>
  <si>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</si>
  <si>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</si>
  <si>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</si>
  <si>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</si>
  <si>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</si>
  <si>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</si>
  <si>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</si>
  <si>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</si>
  <si>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</si>
  <si>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</si>
  <si>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</si>
  <si>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</si>
  <si>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</si>
  <si>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</si>
  <si>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</si>
  <si>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</si>
  <si>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</si>
  <si>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</si>
  <si>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</si>
  <si>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</si>
  <si>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</si>
  <si>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</si>
  <si>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</si>
  <si>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</si>
  <si>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</si>
  <si>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</si>
  <si>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</si>
  <si>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</si>
  <si>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</si>
  <si>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</si>
  <si>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</si>
  <si>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</si>
  <si>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</si>
  <si>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</si>
  <si>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</si>
  <si>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</si>
  <si>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</si>
  <si>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</si>
  <si>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</si>
  <si>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</si>
  <si>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</si>
  <si>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</si>
  <si>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</si>
  <si>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</si>
  <si>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</si>
  <si>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</si>
  <si>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</si>
  <si>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</si>
  <si>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</si>
  <si>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</si>
  <si>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</si>
  <si>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</si>
  <si>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</si>
  <si>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</si>
  <si>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</si>
  <si>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</si>
  <si>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</si>
  <si>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</si>
  <si>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</si>
  <si>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</si>
  <si>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</si>
  <si>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</si>
  <si>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</si>
  <si>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</si>
  <si>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</si>
  <si>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</si>
  <si>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</si>
  <si>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</si>
  <si>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</si>
  <si>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</si>
  <si>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</si>
  <si>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</si>
  <si>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</si>
  <si>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</si>
  <si>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</si>
  <si>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</si>
  <si>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</si>
  <si>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</si>
  <si>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</si>
  <si>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</si>
  <si>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</si>
  <si>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</si>
  <si>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</si>
  <si>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</si>
  <si>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</si>
  <si>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</si>
  <si>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</si>
  <si>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</si>
  <si>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</si>
  <si>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</si>
  <si>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</si>
  <si>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</si>
  <si>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</si>
  <si>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</si>
  <si>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</si>
  <si>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</si>
  <si>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</si>
  <si>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</si>
  <si>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</si>
  <si>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</si>
  <si>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</si>
  <si>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</si>
  <si>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</si>
  <si>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</si>
  <si>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</si>
  <si>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</si>
  <si>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</si>
  <si>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</si>
  <si>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</si>
  <si>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</si>
  <si>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</si>
  <si>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</si>
  <si>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</si>
  <si>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</si>
  <si>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</si>
  <si>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</si>
  <si>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</si>
  <si>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</si>
  <si>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</si>
  <si>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</si>
  <si>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</si>
  <si>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</si>
  <si>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</si>
  <si>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</si>
  <si>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</si>
  <si>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</si>
  <si>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</si>
  <si>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</si>
  <si>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</si>
  <si>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</si>
  <si>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</si>
  <si>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</si>
  <si>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</si>
  <si>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</si>
  <si>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</si>
  <si>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</si>
  <si>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</si>
  <si>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</si>
  <si>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</si>
  <si>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</si>
  <si>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</si>
  <si>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</si>
  <si>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</si>
  <si>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</si>
  <si>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</si>
  <si>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</si>
  <si>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</si>
  <si>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</si>
  <si>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</si>
  <si>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</si>
  <si>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</si>
  <si>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</si>
  <si>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</si>
  <si>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</si>
  <si>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</si>
  <si>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</si>
  <si>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</si>
  <si>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</si>
  <si>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</si>
  <si>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</si>
  <si>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</si>
  <si>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</si>
  <si>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</si>
  <si>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</si>
  <si>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</si>
  <si>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</si>
  <si>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</si>
  <si>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</si>
  <si>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</si>
  <si>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</si>
  <si>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</si>
  <si>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</si>
  <si>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</si>
  <si>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</si>
  <si>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</si>
  <si>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</si>
  <si>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</si>
  <si>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</si>
  <si>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</si>
  <si>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</si>
  <si>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</si>
  <si>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</si>
  <si>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</si>
  <si>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</si>
  <si>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</si>
  <si>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</si>
  <si>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</si>
  <si>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</si>
  <si>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</si>
  <si>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</si>
  <si>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</si>
  <si>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</si>
  <si>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</si>
  <si>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</si>
  <si>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</si>
  <si>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</si>
  <si>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</si>
  <si>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</si>
  <si>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</si>
  <si>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</si>
  <si>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</si>
  <si>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</si>
  <si>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</si>
  <si>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</si>
  <si>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</si>
  <si>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</si>
  <si>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</si>
  <si>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</si>
  <si>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</si>
  <si>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</si>
  <si>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</si>
  <si>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</si>
  <si>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</si>
  <si>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</si>
  <si>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</si>
  <si>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</si>
  <si>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</si>
  <si>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</si>
  <si>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</si>
  <si>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</si>
  <si>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</si>
  <si>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</si>
  <si>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</si>
  <si>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</si>
  <si>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</si>
  <si>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</si>
  <si>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</si>
  <si>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</si>
  <si>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</si>
  <si>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</si>
  <si>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</si>
  <si>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</si>
  <si>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</si>
  <si>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</si>
  <si>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</si>
  <si>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</si>
  <si>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</si>
  <si>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</si>
  <si>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</si>
  <si>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</si>
  <si>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</si>
  <si>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</si>
  <si>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</si>
  <si>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</si>
  <si>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</si>
  <si>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</si>
  <si>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</si>
  <si>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</si>
  <si>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</si>
  <si>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</si>
  <si>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</si>
  <si>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</si>
  <si>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</si>
  <si>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</si>
  <si>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</si>
  <si>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</si>
  <si>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</si>
  <si>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</si>
  <si>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</si>
  <si>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</si>
  <si>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</si>
  <si>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</si>
  <si>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</si>
  <si>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</si>
  <si>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</si>
  <si>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</si>
  <si>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</si>
  <si>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</si>
  <si>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</si>
  <si>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</si>
  <si>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</si>
  <si>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</si>
  <si>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</si>
  <si>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</si>
  <si>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</si>
  <si>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</si>
  <si>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</si>
  <si>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</si>
  <si>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</si>
  <si>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</si>
  <si>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</si>
  <si>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</si>
  <si>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</si>
  <si>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</si>
  <si>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</si>
  <si>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</si>
  <si>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</si>
  <si>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</si>
  <si>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</si>
  <si>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</si>
  <si>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</si>
  <si>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</si>
  <si>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</si>
  <si>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</si>
  <si>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</si>
  <si>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</si>
  <si>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</si>
  <si>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</si>
  <si>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</si>
  <si>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</si>
  <si>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</si>
  <si>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</si>
  <si>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</si>
  <si>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</si>
  <si>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</si>
  <si>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</si>
  <si>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</si>
  <si>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</si>
  <si>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</si>
  <si>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</si>
  <si>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</si>
  <si>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</si>
  <si>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</si>
  <si>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</si>
  <si>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</si>
  <si>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</si>
  <si>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</si>
  <si>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</si>
  <si>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</si>
  <si>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</si>
  <si>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</si>
  <si>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</si>
  <si>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</si>
  <si>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</si>
  <si>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</si>
  <si>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</si>
  <si>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</si>
  <si>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</si>
  <si>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</si>
  <si>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</si>
  <si>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</si>
  <si>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</si>
  <si>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</si>
  <si>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</si>
  <si>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</si>
  <si>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</si>
  <si>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</si>
  <si>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</si>
  <si>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</si>
  <si>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</si>
  <si>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</si>
  <si>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</si>
  <si>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</si>
  <si>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</si>
  <si>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</si>
  <si>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</si>
  <si>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</si>
  <si>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</si>
  <si>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</si>
  <si>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</si>
  <si>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</si>
  <si>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</si>
  <si>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</si>
  <si>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</si>
  <si>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</si>
  <si>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</si>
  <si>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</si>
  <si>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</si>
  <si>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</si>
  <si>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</si>
  <si>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</si>
  <si>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</si>
  <si>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</si>
  <si>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</si>
  <si>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</si>
  <si>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</si>
  <si>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</si>
  <si>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</si>
  <si>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</si>
  <si>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</si>
  <si>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</si>
  <si>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</si>
  <si>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</si>
  <si>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</si>
  <si>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</si>
  <si>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</si>
  <si>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</si>
  <si>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</si>
  <si>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</si>
  <si>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</si>
  <si>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</si>
  <si>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</si>
  <si>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</si>
  <si>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</si>
  <si>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</si>
  <si>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</si>
  <si>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</si>
  <si>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</si>
  <si>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</si>
  <si>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</si>
  <si>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</si>
  <si>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</si>
  <si>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</si>
  <si>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</si>
  <si>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</si>
  <si>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</si>
  <si>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</si>
  <si>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</si>
  <si>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</si>
  <si>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</si>
  <si>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</si>
  <si>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</si>
  <si>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</si>
  <si>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</si>
  <si>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</si>
  <si>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</si>
  <si>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</si>
  <si>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</si>
  <si>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</si>
  <si>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</si>
  <si>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</si>
  <si>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</si>
  <si>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</si>
  <si>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</si>
  <si>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</si>
  <si>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</si>
  <si>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</si>
  <si>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</si>
  <si>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</si>
  <si>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</si>
  <si>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</si>
  <si>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</si>
  <si>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</si>
  <si>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</si>
  <si>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</si>
  <si>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</si>
  <si>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</si>
  <si>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</si>
  <si>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</si>
  <si>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</si>
  <si>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</si>
  <si>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</si>
  <si>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</si>
  <si>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</si>
  <si>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</si>
  <si>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</si>
  <si>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</si>
  <si>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</si>
  <si>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</si>
  <si>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</si>
  <si>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</si>
  <si>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</si>
  <si>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</si>
  <si>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</si>
  <si>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</si>
  <si>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</si>
  <si>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</si>
  <si>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</si>
  <si>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</si>
  <si>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</si>
  <si>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</si>
  <si>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</si>
  <si>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</si>
  <si>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</si>
  <si>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</si>
  <si>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</si>
  <si>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</si>
  <si>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</si>
  <si>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</si>
  <si>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</si>
  <si>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</si>
  <si>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</si>
  <si>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</si>
  <si>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</si>
  <si>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</si>
  <si>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</si>
  <si>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</si>
  <si>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</si>
  <si>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</si>
  <si>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</si>
  <si>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</si>
  <si>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</si>
  <si>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</si>
  <si>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</si>
  <si>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</si>
  <si>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</si>
  <si>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</si>
  <si>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</si>
  <si>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</si>
  <si>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</si>
  <si>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</si>
  <si>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</si>
  <si>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</si>
  <si>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</si>
  <si>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</si>
  <si>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</si>
  <si>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</si>
  <si>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</si>
  <si>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</si>
  <si>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</si>
  <si>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</si>
  <si>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</si>
  <si>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</si>
  <si>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</si>
  <si>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</si>
  <si>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</si>
  <si>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</si>
  <si>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</si>
  <si>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</si>
  <si>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</si>
  <si>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</si>
  <si>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</si>
  <si>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</si>
  <si>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</si>
  <si>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</si>
  <si>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</si>
  <si>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</si>
  <si>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</si>
  <si>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</si>
  <si>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</si>
  <si>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</si>
  <si>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</si>
  <si>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</si>
  <si>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</si>
  <si>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</si>
  <si>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</si>
  <si>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</si>
  <si>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</si>
  <si>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</si>
  <si>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</si>
  <si>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</si>
  <si>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</si>
  <si>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</si>
  <si>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</si>
  <si>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</si>
  <si>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</si>
  <si>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</si>
  <si>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</si>
  <si>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</si>
  <si>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</si>
  <si>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</si>
  <si>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</si>
  <si>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</si>
  <si>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</si>
  <si>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</si>
  <si>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</si>
  <si>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</si>
  <si>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</si>
  <si>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</si>
  <si>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</si>
  <si>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</si>
  <si>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</si>
  <si>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</si>
  <si>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</si>
  <si>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</si>
  <si>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</si>
  <si>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</si>
  <si>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</si>
  <si>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</si>
  <si>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</si>
  <si>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</si>
  <si>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</si>
  <si>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</si>
  <si>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</si>
  <si>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</si>
  <si>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</si>
  <si>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</si>
  <si>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</si>
  <si>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</si>
  <si>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</si>
  <si>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</si>
  <si>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</si>
  <si>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</si>
  <si>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</si>
  <si>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</si>
  <si>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</si>
  <si>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</si>
  <si>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</si>
  <si>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</si>
  <si>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</si>
  <si>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</si>
  <si>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</si>
  <si>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</si>
  <si>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</si>
  <si>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</si>
  <si>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</si>
  <si>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</si>
  <si>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</si>
  <si>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</si>
  <si>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</si>
  <si>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</si>
  <si>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</si>
  <si>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</si>
  <si>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</si>
  <si>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</si>
  <si>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</si>
  <si>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</si>
  <si>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</si>
  <si>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</si>
  <si>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</si>
  <si>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</si>
  <si>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</si>
  <si>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</si>
  <si>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</si>
  <si>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</si>
  <si>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</si>
  <si>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</si>
  <si>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</si>
  <si>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</si>
  <si>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</si>
  <si>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</si>
  <si>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</si>
  <si>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</si>
  <si>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</si>
  <si>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</si>
  <si>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</si>
  <si>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</si>
  <si>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</si>
  <si>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</si>
  <si>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</si>
  <si>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</si>
  <si>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</si>
  <si>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</si>
  <si>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</si>
  <si>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</si>
  <si>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</si>
  <si>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</si>
  <si>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</si>
  <si>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</si>
  <si>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</si>
  <si>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</si>
  <si>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</si>
  <si>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</si>
  <si>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</si>
  <si>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</si>
  <si>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</si>
  <si>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</si>
  <si>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</si>
  <si>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</si>
  <si>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</si>
  <si>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</si>
  <si>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</si>
  <si>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</si>
  <si>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</si>
  <si>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</si>
  <si>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</si>
  <si>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</si>
  <si>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</si>
  <si>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</si>
  <si>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</si>
  <si>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</si>
  <si>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</si>
  <si>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</si>
  <si>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</si>
  <si>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</si>
  <si>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</si>
  <si>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</si>
  <si>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</si>
  <si>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</si>
  <si>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</si>
  <si>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</si>
  <si>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</si>
  <si>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</si>
  <si>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</si>
  <si>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</si>
  <si>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</si>
  <si>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</si>
  <si>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</si>
  <si>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</si>
  <si>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</si>
  <si>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</si>
  <si>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</si>
  <si>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</si>
  <si>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</si>
  <si>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</si>
  <si>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</si>
  <si>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</si>
  <si>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</si>
  <si>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</si>
  <si>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</si>
  <si>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</si>
  <si>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</si>
  <si>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</si>
  <si>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</si>
  <si>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</si>
  <si>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</si>
  <si>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</si>
  <si>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</si>
  <si>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</si>
  <si>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</si>
  <si>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</si>
  <si>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</si>
  <si>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</si>
  <si>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</si>
  <si>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</si>
  <si>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</si>
  <si>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</si>
  <si>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</si>
  <si>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</si>
  <si>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</si>
  <si>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</si>
  <si>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</si>
  <si>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</si>
  <si>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</si>
  <si>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</si>
  <si>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</si>
  <si>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</si>
  <si>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</si>
  <si>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</si>
  <si>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</si>
  <si>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</si>
  <si>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</si>
  <si>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</si>
  <si>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</si>
  <si>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</si>
  <si>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</si>
  <si>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</si>
  <si>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</si>
  <si>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</si>
  <si>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</si>
  <si>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</si>
  <si>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</si>
  <si>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</si>
  <si>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</si>
  <si>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</si>
  <si>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</si>
  <si>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</si>
  <si>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</si>
  <si>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</si>
  <si>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</si>
  <si>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</si>
  <si>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</si>
  <si>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</si>
  <si>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</si>
  <si>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</si>
  <si>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</si>
  <si>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</si>
  <si>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</si>
  <si>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</si>
  <si>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</si>
  <si>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</si>
  <si>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</si>
  <si>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</si>
  <si>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</si>
  <si>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</si>
  <si>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</si>
  <si>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</si>
  <si>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</si>
  <si>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</si>
  <si>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</si>
  <si>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</si>
  <si>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</si>
  <si>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</si>
  <si>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</si>
  <si>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</si>
  <si>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(not including land use)</t>
  </si>
  <si>
    <t xml:space="preserve">source: </t>
  </si>
  <si>
    <t>https://www.eea.europa.eu/data-and-maps/data/data-viewers/greenhouse-gases-viewer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</si>
</sst>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5">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110" activePane="bottomLeft" state="frozen"/>
      <selection pane="bottomLeft" activeCell="B115" sqref="A115:B11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8"/>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2625</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2625</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2548</v>
      </c>
      <c r="C12" s="1" t="s">
        <v>2549</v>
      </c>
      <c r="D12" s="2" t="s">
        <v>464</v>
      </c>
      <c r="E12" s="1" t="s">
        <v>2550</v>
      </c>
      <c r="F12" s="207">
        <v>0</v>
      </c>
      <c r="G12" s="207">
        <v>1</v>
      </c>
      <c r="H12" s="207">
        <v>1</v>
      </c>
      <c r="I12" s="47" t="s">
        <v>29</v>
      </c>
      <c r="J12" s="47" t="s">
        <v>2551</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2629</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2489</v>
      </c>
      <c r="C16" s="1" t="s">
        <v>2490</v>
      </c>
      <c r="D16" s="2" t="s">
        <v>2491</v>
      </c>
      <c r="E16" s="1" t="s">
        <v>2492</v>
      </c>
      <c r="F16" s="207">
        <v>0</v>
      </c>
      <c r="G16" s="207">
        <v>50</v>
      </c>
      <c r="H16" s="207">
        <v>1</v>
      </c>
      <c r="I16" s="47" t="s">
        <v>2626</v>
      </c>
      <c r="J16" s="47" t="s">
        <v>2493</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2554</v>
      </c>
      <c r="C28" s="1" t="s">
        <v>2556</v>
      </c>
      <c r="D28" s="102"/>
      <c r="E28" s="102"/>
      <c r="F28" s="2">
        <v>0</v>
      </c>
      <c r="G28" s="2">
        <v>1000</v>
      </c>
      <c r="H28" s="2">
        <v>20</v>
      </c>
      <c r="I28" s="2" t="str">
        <f>UnitControlCenter!B43</f>
        <v>2023 Euro / megawatt-hour (MWh)</v>
      </c>
      <c r="J28" s="47" t="s">
        <v>2557</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2508</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2481</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2648</v>
      </c>
      <c r="C37" t="s">
        <v>2647</v>
      </c>
      <c r="D37" t="s">
        <v>2648</v>
      </c>
      <c r="E37" s="126"/>
      <c r="F37">
        <v>0</v>
      </c>
      <c r="G37">
        <v>1</v>
      </c>
      <c r="H37">
        <v>1</v>
      </c>
      <c r="I37" s="219" t="s">
        <v>29</v>
      </c>
      <c r="J37" s="259" t="s">
        <v>2649</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2435</v>
      </c>
      <c r="C44" s="1" t="s">
        <v>2436</v>
      </c>
      <c r="D44" s="1" t="s">
        <v>2437</v>
      </c>
      <c r="E44" s="1" t="s">
        <v>2438</v>
      </c>
      <c r="F44" s="50">
        <v>0</v>
      </c>
      <c r="G44" s="51">
        <v>1</v>
      </c>
      <c r="H44" s="51">
        <v>0.01</v>
      </c>
      <c r="I44" s="2" t="s">
        <v>2439</v>
      </c>
      <c r="J44" s="47" t="s">
        <v>2440</v>
      </c>
      <c r="K44" s="47"/>
      <c r="L44" s="6"/>
      <c r="M44" s="146"/>
    </row>
    <row r="45" spans="1:14" ht="60" x14ac:dyDescent="0.25">
      <c r="A45" s="1" t="s">
        <v>8</v>
      </c>
      <c r="B45" s="1" t="s">
        <v>2496</v>
      </c>
      <c r="C45" s="1" t="s">
        <v>2494</v>
      </c>
      <c r="D45" s="1" t="s">
        <v>2495</v>
      </c>
      <c r="E45" s="1" t="s">
        <v>2499</v>
      </c>
      <c r="F45" s="229">
        <v>0</v>
      </c>
      <c r="G45" s="1">
        <v>100</v>
      </c>
      <c r="H45" s="1">
        <v>5</v>
      </c>
      <c r="I45" s="2" t="str">
        <f>UnitControlCenter!B51</f>
        <v>€/MWh</v>
      </c>
      <c r="J45" s="47" t="s">
        <v>2501</v>
      </c>
      <c r="K45" s="47"/>
      <c r="L45" s="6"/>
      <c r="M45" s="146"/>
    </row>
    <row r="46" spans="1:14" ht="60" x14ac:dyDescent="0.25">
      <c r="A46" s="1" t="s">
        <v>8</v>
      </c>
      <c r="B46" s="1" t="s">
        <v>2497</v>
      </c>
      <c r="C46" s="1" t="s">
        <v>2498</v>
      </c>
      <c r="D46" s="1" t="s">
        <v>2495</v>
      </c>
      <c r="E46" s="1" t="s">
        <v>2500</v>
      </c>
      <c r="F46" s="50">
        <v>0</v>
      </c>
      <c r="G46" s="51">
        <v>1</v>
      </c>
      <c r="H46" s="51">
        <v>0.01</v>
      </c>
      <c r="I46" s="2" t="s">
        <v>2503</v>
      </c>
      <c r="J46" s="47" t="s">
        <v>2502</v>
      </c>
      <c r="K46" s="47"/>
      <c r="L46" s="6"/>
      <c r="M46" s="146"/>
    </row>
    <row r="47" spans="1:14" ht="30" x14ac:dyDescent="0.25">
      <c r="A47" s="1" t="s">
        <v>8</v>
      </c>
      <c r="B47" s="1" t="s">
        <v>2504</v>
      </c>
      <c r="C47" s="1" t="s">
        <v>2505</v>
      </c>
      <c r="D47" s="1" t="s">
        <v>2504</v>
      </c>
      <c r="E47" s="1" t="s">
        <v>2506</v>
      </c>
      <c r="F47" s="229">
        <v>0</v>
      </c>
      <c r="G47" s="1">
        <v>100</v>
      </c>
      <c r="H47" s="1">
        <v>5</v>
      </c>
      <c r="I47" s="2" t="str">
        <f>UnitControlCenter!B50</f>
        <v>€/metric ton CO2e</v>
      </c>
      <c r="J47" s="47" t="s">
        <v>2507</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2672</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2679</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2637</v>
      </c>
      <c r="C87" t="s">
        <v>2638</v>
      </c>
      <c r="D87" s="126"/>
      <c r="E87" s="126"/>
      <c r="F87">
        <v>0</v>
      </c>
      <c r="G87">
        <v>1</v>
      </c>
      <c r="H87">
        <v>1</v>
      </c>
      <c r="I87" s="219" t="s">
        <v>29</v>
      </c>
      <c r="J87" t="s">
        <v>2639</v>
      </c>
    </row>
    <row r="88" spans="1:13" x14ac:dyDescent="0.25">
      <c r="A88" t="s">
        <v>10</v>
      </c>
      <c r="B88" t="s">
        <v>2640</v>
      </c>
      <c r="C88" t="s">
        <v>2641</v>
      </c>
      <c r="D88" s="126"/>
      <c r="E88" s="126"/>
      <c r="F88">
        <v>0</v>
      </c>
      <c r="G88">
        <v>1</v>
      </c>
      <c r="H88">
        <v>1</v>
      </c>
      <c r="I88" s="219" t="s">
        <v>29</v>
      </c>
      <c r="J88" t="s">
        <v>2642</v>
      </c>
    </row>
    <row r="89" spans="1:13" x14ac:dyDescent="0.25">
      <c r="A89" t="s">
        <v>10</v>
      </c>
      <c r="B89" t="s">
        <v>2643</v>
      </c>
      <c r="C89" t="s">
        <v>2644</v>
      </c>
      <c r="D89" s="126"/>
      <c r="E89" s="126"/>
      <c r="F89">
        <v>0</v>
      </c>
      <c r="G89">
        <v>1</v>
      </c>
      <c r="H89">
        <v>1</v>
      </c>
      <c r="I89" s="219" t="s">
        <v>29</v>
      </c>
      <c r="J89" t="s">
        <v>2645</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2482</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2483</v>
      </c>
      <c r="C104" s="1" t="s">
        <v>2484</v>
      </c>
      <c r="D104" s="102"/>
      <c r="E104" s="1" t="s">
        <v>2485</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2486</v>
      </c>
      <c r="C109" s="1" t="s">
        <v>2487</v>
      </c>
      <c r="D109" s="102"/>
      <c r="E109" s="1" t="s">
        <v>2488</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67" activePane="bottomLeft" state="frozen"/>
      <selection pane="bottomLeft" activeCell="B1593" sqref="B159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2549</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2490</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2630</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2634</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2632</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2556</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2630</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2634</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2632</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2630</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2634</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2632</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2630</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2634</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2632</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2630</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2634</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2632</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2630</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2634</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2632</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2647</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2646</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2630</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2634</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2632</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2630</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2634</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2632</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2630</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2634</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2632</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2494</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2498</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2505</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2630</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2634</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2632</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2547</v>
      </c>
      <c r="F599" t="s">
        <v>1993</v>
      </c>
      <c r="G599" s="47" t="s">
        <v>2547</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2547</v>
      </c>
      <c r="F607" t="s">
        <v>1661</v>
      </c>
      <c r="G607" s="47" t="s">
        <v>2547</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2547</v>
      </c>
      <c r="F615" t="s">
        <v>1934</v>
      </c>
      <c r="G615" s="47" t="s">
        <v>2547</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2547</v>
      </c>
      <c r="F623" t="s">
        <v>1935</v>
      </c>
      <c r="G623" s="47" t="s">
        <v>2547</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2547</v>
      </c>
      <c r="F631" t="s">
        <v>1936</v>
      </c>
      <c r="G631" s="47" t="s">
        <v>2547</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2547</v>
      </c>
      <c r="F639" t="s">
        <v>1937</v>
      </c>
      <c r="G639" s="47" t="s">
        <v>2547</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2547</v>
      </c>
      <c r="F647" t="s">
        <v>1938</v>
      </c>
      <c r="G647" s="47" t="s">
        <v>2547</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2547</v>
      </c>
      <c r="F655" t="s">
        <v>1939</v>
      </c>
      <c r="G655" s="47" t="s">
        <v>2547</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2547</v>
      </c>
      <c r="F663" t="s">
        <v>1940</v>
      </c>
      <c r="G663" s="47" t="s">
        <v>2547</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2547</v>
      </c>
      <c r="F671" t="s">
        <v>1480</v>
      </c>
      <c r="G671" s="47" t="s">
        <v>2547</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2547</v>
      </c>
      <c r="F679" t="s">
        <v>1941</v>
      </c>
      <c r="G679" s="47" t="s">
        <v>2547</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2547</v>
      </c>
      <c r="F687" t="s">
        <v>1942</v>
      </c>
      <c r="G687" s="47" t="s">
        <v>2547</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2547</v>
      </c>
      <c r="F695" t="s">
        <v>1943</v>
      </c>
      <c r="G695" s="47" t="s">
        <v>2547</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2547</v>
      </c>
      <c r="F703" t="s">
        <v>1481</v>
      </c>
      <c r="G703" s="47" t="s">
        <v>2547</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2547</v>
      </c>
      <c r="F711" t="s">
        <v>1944</v>
      </c>
      <c r="G711" s="47" t="s">
        <v>2547</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2547</v>
      </c>
      <c r="F719" t="s">
        <v>1945</v>
      </c>
      <c r="G719" s="47" t="s">
        <v>2547</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2547</v>
      </c>
      <c r="F727" t="s">
        <v>1946</v>
      </c>
      <c r="G727" s="47" t="s">
        <v>2547</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2547</v>
      </c>
      <c r="F735" t="s">
        <v>1947</v>
      </c>
      <c r="G735" s="47" t="s">
        <v>2547</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2547</v>
      </c>
      <c r="F743" t="s">
        <v>1948</v>
      </c>
      <c r="G743" s="47" t="s">
        <v>2547</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2547</v>
      </c>
      <c r="F751" t="s">
        <v>1949</v>
      </c>
      <c r="G751" s="47" t="s">
        <v>2547</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2547</v>
      </c>
      <c r="F759" t="s">
        <v>1950</v>
      </c>
      <c r="G759" s="47" t="s">
        <v>2547</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2547</v>
      </c>
      <c r="F767" t="s">
        <v>1951</v>
      </c>
      <c r="G767" s="47" t="s">
        <v>2547</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2547</v>
      </c>
      <c r="F775" t="s">
        <v>1952</v>
      </c>
      <c r="G775" s="47" t="s">
        <v>2547</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2547</v>
      </c>
      <c r="F783" t="s">
        <v>1994</v>
      </c>
      <c r="G783" s="47" t="s">
        <v>2547</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2547</v>
      </c>
      <c r="F791" t="s">
        <v>1953</v>
      </c>
      <c r="G791" s="47" t="s">
        <v>2547</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2547</v>
      </c>
      <c r="F804" t="s">
        <v>1993</v>
      </c>
      <c r="G804" s="47" t="s">
        <v>2547</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2547</v>
      </c>
      <c r="F812" t="s">
        <v>1661</v>
      </c>
      <c r="G812" s="47" t="s">
        <v>2547</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2547</v>
      </c>
      <c r="F820" t="s">
        <v>1934</v>
      </c>
      <c r="G820" s="47" t="s">
        <v>2547</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2547</v>
      </c>
      <c r="F828" t="s">
        <v>1935</v>
      </c>
      <c r="G828" s="47" t="s">
        <v>2547</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2547</v>
      </c>
      <c r="F836" t="s">
        <v>1936</v>
      </c>
      <c r="G836" s="47" t="s">
        <v>2547</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2547</v>
      </c>
      <c r="F844" t="s">
        <v>1937</v>
      </c>
      <c r="G844" s="47" t="s">
        <v>2547</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2547</v>
      </c>
      <c r="F852" t="s">
        <v>1938</v>
      </c>
      <c r="G852" s="47" t="s">
        <v>2547</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2547</v>
      </c>
      <c r="F860" t="s">
        <v>1939</v>
      </c>
      <c r="G860" s="47" t="s">
        <v>2547</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2547</v>
      </c>
      <c r="F868" t="s">
        <v>1940</v>
      </c>
      <c r="G868" s="47" t="s">
        <v>2547</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2547</v>
      </c>
      <c r="F876" t="s">
        <v>1480</v>
      </c>
      <c r="G876" s="47" t="s">
        <v>2547</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2547</v>
      </c>
      <c r="F884" t="s">
        <v>1941</v>
      </c>
      <c r="G884" s="47" t="s">
        <v>2547</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2547</v>
      </c>
      <c r="F892" t="s">
        <v>1942</v>
      </c>
      <c r="G892" s="47" t="s">
        <v>2547</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2547</v>
      </c>
      <c r="F900" t="s">
        <v>1943</v>
      </c>
      <c r="G900" s="47" t="s">
        <v>2547</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2547</v>
      </c>
      <c r="F908" t="s">
        <v>1481</v>
      </c>
      <c r="G908" s="47" t="s">
        <v>2547</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2547</v>
      </c>
      <c r="F916" t="s">
        <v>1944</v>
      </c>
      <c r="G916" s="47" t="s">
        <v>2547</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2547</v>
      </c>
      <c r="F924" t="s">
        <v>1945</v>
      </c>
      <c r="G924" s="47" t="s">
        <v>2547</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2547</v>
      </c>
      <c r="F932" t="s">
        <v>1946</v>
      </c>
      <c r="G932" s="47" t="s">
        <v>2547</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2547</v>
      </c>
      <c r="F940" t="s">
        <v>1947</v>
      </c>
      <c r="G940" s="47" t="s">
        <v>2547</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2547</v>
      </c>
      <c r="F948" t="s">
        <v>1948</v>
      </c>
      <c r="G948" s="47" t="s">
        <v>2547</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2547</v>
      </c>
      <c r="F956" t="s">
        <v>1949</v>
      </c>
      <c r="G956" s="47" t="s">
        <v>2547</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2547</v>
      </c>
      <c r="F964" t="s">
        <v>1950</v>
      </c>
      <c r="G964" s="47" t="s">
        <v>2547</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2547</v>
      </c>
      <c r="F972" t="s">
        <v>1951</v>
      </c>
      <c r="G972" s="47" t="s">
        <v>2547</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2547</v>
      </c>
      <c r="F980" t="s">
        <v>1952</v>
      </c>
      <c r="G980" s="47" t="s">
        <v>2547</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2547</v>
      </c>
      <c r="F988" t="s">
        <v>1994</v>
      </c>
      <c r="G988" s="47" t="s">
        <v>2547</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2547</v>
      </c>
      <c r="F996" t="s">
        <v>1953</v>
      </c>
      <c r="G996" s="47" t="s">
        <v>2547</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2672</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2638</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2641</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2644</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2631</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2633</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2631</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2633</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2482</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2484</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2487</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0" t="s">
        <v>1717</v>
      </c>
      <c r="B1" s="260"/>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2531</v>
      </c>
      <c r="B5" t="s">
        <v>2651</v>
      </c>
    </row>
    <row r="6" spans="1:2" x14ac:dyDescent="0.25">
      <c r="A6" s="139" t="s">
        <v>1220</v>
      </c>
      <c r="B6" t="s">
        <v>1220</v>
      </c>
    </row>
    <row r="7" spans="1:2" x14ac:dyDescent="0.25">
      <c r="A7" s="139" t="s">
        <v>2532</v>
      </c>
      <c r="B7" t="s">
        <v>2650</v>
      </c>
    </row>
    <row r="8" spans="1:2" ht="30" x14ac:dyDescent="0.25">
      <c r="A8" s="139" t="s">
        <v>2555</v>
      </c>
      <c r="B8" t="s">
        <v>2667</v>
      </c>
    </row>
    <row r="9" spans="1:2" x14ac:dyDescent="0.25">
      <c r="A9" s="139" t="s">
        <v>2533</v>
      </c>
      <c r="B9" t="s">
        <v>2653</v>
      </c>
    </row>
    <row r="10" spans="1:2" x14ac:dyDescent="0.25">
      <c r="A10" s="139" t="s">
        <v>2534</v>
      </c>
      <c r="B10" t="s">
        <v>2654</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2535</v>
      </c>
      <c r="B14" t="s">
        <v>2655</v>
      </c>
    </row>
    <row r="15" spans="1:2" x14ac:dyDescent="0.25">
      <c r="A15" s="139" t="s">
        <v>353</v>
      </c>
      <c r="B15" t="s">
        <v>353</v>
      </c>
    </row>
    <row r="16" spans="1:2" x14ac:dyDescent="0.25">
      <c r="A16" s="139" t="s">
        <v>354</v>
      </c>
      <c r="B16" t="s">
        <v>354</v>
      </c>
    </row>
    <row r="17" spans="1:2" x14ac:dyDescent="0.25">
      <c r="A17" s="139" t="s">
        <v>2423</v>
      </c>
      <c r="B17" t="s">
        <v>2423</v>
      </c>
    </row>
    <row r="18" spans="1:2" x14ac:dyDescent="0.25">
      <c r="A18" s="139" t="s">
        <v>2211</v>
      </c>
      <c r="B18" t="s">
        <v>2211</v>
      </c>
    </row>
    <row r="19" spans="1:2" x14ac:dyDescent="0.25">
      <c r="A19" s="139" t="s">
        <v>2212</v>
      </c>
      <c r="B19" t="s">
        <v>2212</v>
      </c>
    </row>
    <row r="20" spans="1:2" x14ac:dyDescent="0.25">
      <c r="A20" s="139" t="s">
        <v>2536</v>
      </c>
      <c r="B20" t="s">
        <v>2652</v>
      </c>
    </row>
    <row r="21" spans="1:2" x14ac:dyDescent="0.25">
      <c r="A21" s="139" t="s">
        <v>355</v>
      </c>
      <c r="B21" t="s">
        <v>355</v>
      </c>
    </row>
    <row r="22" spans="1:2" x14ac:dyDescent="0.25">
      <c r="A22" s="139" t="s">
        <v>2537</v>
      </c>
      <c r="B22" t="s">
        <v>2656</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2538</v>
      </c>
      <c r="B31" t="s">
        <v>2657</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2681</v>
      </c>
    </row>
    <row r="37" spans="1:2" x14ac:dyDescent="0.25">
      <c r="A37" s="139" t="s">
        <v>2539</v>
      </c>
      <c r="B37" t="s">
        <v>2658</v>
      </c>
    </row>
    <row r="38" spans="1:2" x14ac:dyDescent="0.25">
      <c r="A38" s="139" t="s">
        <v>2540</v>
      </c>
      <c r="B38" t="s">
        <v>2659</v>
      </c>
    </row>
    <row r="39" spans="1:2" x14ac:dyDescent="0.25">
      <c r="A39" s="139" t="s">
        <v>2541</v>
      </c>
      <c r="B39" t="s">
        <v>2660</v>
      </c>
    </row>
    <row r="40" spans="1:2" x14ac:dyDescent="0.25">
      <c r="A40" s="139" t="s">
        <v>2542</v>
      </c>
      <c r="B40" t="s">
        <v>2661</v>
      </c>
    </row>
    <row r="41" spans="1:2" x14ac:dyDescent="0.25">
      <c r="A41" s="139" t="s">
        <v>2543</v>
      </c>
      <c r="B41" t="s">
        <v>2662</v>
      </c>
    </row>
    <row r="42" spans="1:2" x14ac:dyDescent="0.25">
      <c r="A42" s="139" t="s">
        <v>2544</v>
      </c>
      <c r="B42" t="s">
        <v>2663</v>
      </c>
    </row>
    <row r="43" spans="1:2" x14ac:dyDescent="0.25">
      <c r="A43" s="139" t="s">
        <v>2537</v>
      </c>
      <c r="B43" t="s">
        <v>2656</v>
      </c>
    </row>
    <row r="44" spans="1:2" x14ac:dyDescent="0.25">
      <c r="A44" s="139" t="s">
        <v>2167</v>
      </c>
      <c r="B44" t="s">
        <v>2664</v>
      </c>
    </row>
    <row r="45" spans="1:2" x14ac:dyDescent="0.25">
      <c r="A45" s="139" t="s">
        <v>2545</v>
      </c>
      <c r="B45" t="s">
        <v>2666</v>
      </c>
    </row>
    <row r="46" spans="1:2" x14ac:dyDescent="0.25">
      <c r="A46" s="139" t="s">
        <v>2546</v>
      </c>
      <c r="B46" t="s">
        <v>2665</v>
      </c>
    </row>
    <row r="48" spans="1:2" x14ac:dyDescent="0.25">
      <c r="A48" s="260" t="s">
        <v>1721</v>
      </c>
      <c r="B48" s="260"/>
    </row>
    <row r="49" spans="1:5" x14ac:dyDescent="0.25">
      <c r="A49" s="137" t="s">
        <v>1718</v>
      </c>
      <c r="B49" s="137" t="s">
        <v>1719</v>
      </c>
      <c r="E49" t="s">
        <v>2624</v>
      </c>
    </row>
    <row r="50" spans="1:5" x14ac:dyDescent="0.25">
      <c r="A50" s="100" t="s">
        <v>139</v>
      </c>
      <c r="B50" t="s">
        <v>2627</v>
      </c>
    </row>
    <row r="51" spans="1:5" x14ac:dyDescent="0.25">
      <c r="A51" s="100" t="s">
        <v>141</v>
      </c>
      <c r="B51" t="s">
        <v>2628</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55" zoomScaleNormal="55" workbookViewId="0">
      <pane ySplit="1" topLeftCell="A90" activePane="bottomLeft" state="frozen"/>
      <selection pane="bottomLeft" activeCell="I96" sqref="I9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2427</v>
      </c>
    </row>
    <row r="2" spans="1:10" x14ac:dyDescent="0.25">
      <c r="A2" s="2" t="s">
        <v>1226</v>
      </c>
      <c r="B2" s="1" t="s">
        <v>1227</v>
      </c>
      <c r="C2" s="44">
        <v>1</v>
      </c>
      <c r="D2" s="1" t="s">
        <v>63</v>
      </c>
      <c r="E2" s="1" t="s">
        <v>64</v>
      </c>
      <c r="F2" s="1" t="str">
        <f>UnitControlCenter!$B$3</f>
        <v>million metric tons / year</v>
      </c>
      <c r="G2" s="1" t="s">
        <v>175</v>
      </c>
      <c r="J2" s="1" t="s">
        <v>2433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2434</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2684</v>
      </c>
      <c r="H95" s="1" t="s">
        <v>2685</v>
      </c>
      <c r="I95" s="1" t="s">
        <v>2686</v>
      </c>
    </row>
    <row r="96" spans="1:10" ht="255" x14ac:dyDescent="0.25">
      <c r="A96" s="2" t="s">
        <v>1363</v>
      </c>
      <c r="B96" s="2" t="s">
        <v>1239</v>
      </c>
      <c r="C96" s="44">
        <v>1</v>
      </c>
      <c r="D96" s="1" t="s">
        <v>65</v>
      </c>
      <c r="E96" s="1" t="s">
        <v>64</v>
      </c>
      <c r="F96" s="1" t="str">
        <f>UnitControlCenter!$B$16</f>
        <v>terawatt-hours (TWh) / year</v>
      </c>
      <c r="G96" s="1" t="s">
        <v>2687</v>
      </c>
      <c r="H96" s="1" t="s">
        <v>2685</v>
      </c>
      <c r="I96" s="1" t="s">
        <v>2686</v>
      </c>
    </row>
    <row r="97" spans="1:10" ht="225" x14ac:dyDescent="0.25">
      <c r="A97" s="2" t="s">
        <v>1363</v>
      </c>
      <c r="B97" s="2" t="s">
        <v>1240</v>
      </c>
      <c r="C97" s="44">
        <v>1</v>
      </c>
      <c r="D97" s="1" t="s">
        <v>65</v>
      </c>
      <c r="E97" s="1" t="s">
        <v>66</v>
      </c>
      <c r="F97" s="1" t="str">
        <f>UnitControlCenter!$B$21</f>
        <v>gigawatts (GW) / year</v>
      </c>
      <c r="G97" s="1" t="s">
        <v>2527</v>
      </c>
      <c r="H97" s="1" t="s">
        <v>2525</v>
      </c>
      <c r="I97" s="1" t="s">
        <v>2523</v>
      </c>
    </row>
    <row r="98" spans="1:10" ht="255" x14ac:dyDescent="0.25">
      <c r="A98" s="2" t="s">
        <v>1363</v>
      </c>
      <c r="B98" s="2" t="s">
        <v>1241</v>
      </c>
      <c r="C98" s="44">
        <v>1</v>
      </c>
      <c r="D98" s="1" t="s">
        <v>65</v>
      </c>
      <c r="E98" s="1" t="s">
        <v>64</v>
      </c>
      <c r="F98" s="1" t="str">
        <f>UnitControlCenter!$B$21</f>
        <v>gigawatts (GW) / year</v>
      </c>
      <c r="G98" s="1" t="s">
        <v>2528</v>
      </c>
      <c r="H98" s="1" t="s">
        <v>2526</v>
      </c>
      <c r="I98" s="1" t="s">
        <v>2524</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65" x14ac:dyDescent="0.25">
      <c r="A103" s="2" t="s">
        <v>2019</v>
      </c>
      <c r="B103" s="2" t="s">
        <v>1242</v>
      </c>
      <c r="C103" s="44">
        <v>1</v>
      </c>
      <c r="D103" s="1" t="s">
        <v>65</v>
      </c>
      <c r="E103" s="1" t="s">
        <v>1254</v>
      </c>
      <c r="F103" s="1" t="str">
        <f>UnitControlCenter!$B$22</f>
        <v>2023 Euro / megawatt-hour (MWh)</v>
      </c>
      <c r="G103" s="1" t="s">
        <v>2683</v>
      </c>
      <c r="H103" s="1" t="s">
        <v>2680</v>
      </c>
      <c r="I103" s="44" t="s">
        <v>2521</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2448</v>
      </c>
      <c r="H105" s="1" t="s">
        <v>2520</v>
      </c>
      <c r="I105" s="44" t="s">
        <v>2522</v>
      </c>
    </row>
    <row r="106" spans="1:10" ht="225" x14ac:dyDescent="0.25">
      <c r="A106" s="2" t="s">
        <v>2019</v>
      </c>
      <c r="B106" s="2" t="s">
        <v>1357</v>
      </c>
      <c r="C106" s="44">
        <v>1</v>
      </c>
      <c r="D106" s="1" t="s">
        <v>65</v>
      </c>
      <c r="E106" s="1" t="s">
        <v>66</v>
      </c>
      <c r="F106" s="1" t="str">
        <f>UnitControlCenter!$B$23</f>
        <v>cubic km / yr</v>
      </c>
      <c r="G106" s="1" t="s">
        <v>2447</v>
      </c>
      <c r="H106" s="1" t="s">
        <v>2519</v>
      </c>
      <c r="I106" s="44" t="s">
        <v>2521</v>
      </c>
    </row>
    <row r="107" spans="1:10" s="135" customFormat="1" ht="225.75" thickBot="1" x14ac:dyDescent="0.3">
      <c r="A107" s="134" t="s">
        <v>2019</v>
      </c>
      <c r="B107" s="134" t="s">
        <v>1358</v>
      </c>
      <c r="C107" s="141">
        <v>1</v>
      </c>
      <c r="D107" s="135" t="s">
        <v>65</v>
      </c>
      <c r="E107" s="135" t="s">
        <v>66</v>
      </c>
      <c r="F107" s="135" t="str">
        <f>UnitControlCenter!$B$23</f>
        <v>cubic km / yr</v>
      </c>
      <c r="G107" s="135" t="s">
        <v>2449</v>
      </c>
      <c r="H107" s="1" t="s">
        <v>2519</v>
      </c>
      <c r="I107" s="44" t="s">
        <v>2521</v>
      </c>
    </row>
    <row r="108" spans="1:10" ht="409.5" x14ac:dyDescent="0.25">
      <c r="A108" s="2" t="s">
        <v>2415</v>
      </c>
      <c r="B108" s="2" t="s">
        <v>2416</v>
      </c>
      <c r="C108" s="44">
        <v>1</v>
      </c>
      <c r="D108" s="1" t="s">
        <v>65</v>
      </c>
      <c r="E108" s="1" t="s">
        <v>2422</v>
      </c>
      <c r="F108" s="1" t="str">
        <f>UnitControlCenter!$B$17</f>
        <v>terawatt-hours (TWh)</v>
      </c>
      <c r="G108" s="1" t="s">
        <v>2475</v>
      </c>
      <c r="H108" s="1" t="s">
        <v>2471</v>
      </c>
      <c r="I108" s="1" t="s">
        <v>2472</v>
      </c>
    </row>
    <row r="109" spans="1:10" ht="409.5" x14ac:dyDescent="0.25">
      <c r="A109" s="2" t="s">
        <v>2415</v>
      </c>
      <c r="B109" s="2" t="s">
        <v>2417</v>
      </c>
      <c r="C109" s="44">
        <v>1</v>
      </c>
      <c r="D109" s="1" t="s">
        <v>65</v>
      </c>
      <c r="E109" s="1" t="s">
        <v>2422</v>
      </c>
      <c r="F109" s="1" t="str">
        <f>UnitControlCenter!$B$17</f>
        <v>terawatt-hours (TWh)</v>
      </c>
      <c r="G109" s="1" t="s">
        <v>2476</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2477</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2478</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2473</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2474</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2673</v>
      </c>
      <c r="C114" s="44">
        <v>1</v>
      </c>
      <c r="D114" s="1" t="s">
        <v>65</v>
      </c>
      <c r="E114" s="1" t="s">
        <v>2674</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2675</v>
      </c>
      <c r="C115" s="44">
        <v>1</v>
      </c>
      <c r="D115" s="1" t="s">
        <v>65</v>
      </c>
      <c r="E115" s="1" t="s">
        <v>2674</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2676</v>
      </c>
      <c r="C116" s="44">
        <v>1</v>
      </c>
      <c r="D116" s="1" t="s">
        <v>65</v>
      </c>
      <c r="E116" s="1" t="s">
        <v>2674</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2677</v>
      </c>
      <c r="C117" s="44">
        <v>1</v>
      </c>
      <c r="D117" s="1" t="s">
        <v>65</v>
      </c>
      <c r="E117" s="1" t="s">
        <v>2674</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2682</v>
      </c>
      <c r="C118" s="44">
        <v>1</v>
      </c>
      <c r="D118" s="1" t="s">
        <v>65</v>
      </c>
      <c r="E118" s="1" t="s">
        <v>2674</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2678</v>
      </c>
      <c r="C119" s="141">
        <v>1</v>
      </c>
      <c r="D119" s="135" t="s">
        <v>65</v>
      </c>
      <c r="E119" s="135" t="s">
        <v>2674</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2552</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2553</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2479</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2480</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2513</v>
      </c>
      <c r="H161" s="1" t="s">
        <v>2512</v>
      </c>
      <c r="I161" s="1" t="s">
        <v>2511</v>
      </c>
    </row>
    <row r="162" spans="1:10" ht="75" x14ac:dyDescent="0.25">
      <c r="A162" s="2" t="s">
        <v>1314</v>
      </c>
      <c r="B162" s="2" t="s">
        <v>1316</v>
      </c>
      <c r="C162" s="44">
        <v>1</v>
      </c>
      <c r="D162" s="1" t="s">
        <v>65</v>
      </c>
      <c r="E162" s="1" t="s">
        <v>66</v>
      </c>
      <c r="F162" s="1" t="str">
        <f>UnitControlCenter!$B$30</f>
        <v>quads / year</v>
      </c>
      <c r="G162" s="1" t="s">
        <v>2514</v>
      </c>
      <c r="H162" s="1" t="s">
        <v>2155</v>
      </c>
      <c r="I162" s="1" t="s">
        <v>2156</v>
      </c>
    </row>
    <row r="163" spans="1:10" ht="75" x14ac:dyDescent="0.25">
      <c r="A163" s="2" t="s">
        <v>1314</v>
      </c>
      <c r="B163" s="2" t="s">
        <v>2509</v>
      </c>
      <c r="C163" s="44">
        <v>1</v>
      </c>
      <c r="D163" s="1" t="s">
        <v>65</v>
      </c>
      <c r="E163" s="1" t="s">
        <v>66</v>
      </c>
      <c r="F163" s="1" t="str">
        <f>UnitControlCenter!$B$30</f>
        <v>quads / year</v>
      </c>
      <c r="G163" s="1" t="s">
        <v>2529</v>
      </c>
      <c r="H163" s="1" t="s">
        <v>2515</v>
      </c>
      <c r="I163" s="44" t="s">
        <v>2516</v>
      </c>
    </row>
    <row r="164" spans="1:10" ht="75" x14ac:dyDescent="0.25">
      <c r="A164" s="2" t="s">
        <v>1314</v>
      </c>
      <c r="B164" s="2" t="s">
        <v>2510</v>
      </c>
      <c r="C164" s="44">
        <v>1</v>
      </c>
      <c r="D164" s="1" t="s">
        <v>65</v>
      </c>
      <c r="E164" s="1" t="s">
        <v>66</v>
      </c>
      <c r="F164" s="1" t="str">
        <f>UnitControlCenter!$B$30</f>
        <v>quads / year</v>
      </c>
      <c r="G164" s="1" t="s">
        <v>2530</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2517</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2518</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2451</v>
      </c>
      <c r="B3" s="224" t="s">
        <v>2453</v>
      </c>
      <c r="C3" s="221"/>
      <c r="D3" s="223" t="s">
        <v>2452</v>
      </c>
    </row>
    <row r="4" spans="1:5" x14ac:dyDescent="0.25">
      <c r="A4" t="s">
        <v>1452</v>
      </c>
      <c r="B4" s="20" t="s">
        <v>1446</v>
      </c>
      <c r="C4" s="130"/>
      <c r="D4" s="225" t="s">
        <v>2455</v>
      </c>
      <c r="E4" t="s">
        <v>2458</v>
      </c>
    </row>
    <row r="5" spans="1:5" x14ac:dyDescent="0.25">
      <c r="A5" t="s">
        <v>2462</v>
      </c>
      <c r="B5" s="113" t="s">
        <v>2463</v>
      </c>
      <c r="C5" s="226"/>
      <c r="D5" s="225" t="s">
        <v>2457</v>
      </c>
      <c r="E5" t="s">
        <v>2461</v>
      </c>
    </row>
    <row r="6" spans="1:5" x14ac:dyDescent="0.25">
      <c r="A6" t="s">
        <v>1958</v>
      </c>
      <c r="B6" s="113" t="s">
        <v>2464</v>
      </c>
      <c r="C6" s="153"/>
      <c r="D6" t="s">
        <v>2468</v>
      </c>
    </row>
    <row r="7" spans="1:5" x14ac:dyDescent="0.25">
      <c r="A7" t="s">
        <v>2469</v>
      </c>
      <c r="B7" s="113" t="s">
        <v>2470</v>
      </c>
      <c r="C7" s="228"/>
      <c r="D7" s="227" t="s">
        <v>2442</v>
      </c>
    </row>
    <row r="8" spans="1:5" x14ac:dyDescent="0.25">
      <c r="A8" t="s">
        <v>1412</v>
      </c>
      <c r="B8" s="20" t="s">
        <v>1423</v>
      </c>
      <c r="C8" s="118"/>
      <c r="D8" t="s">
        <v>436</v>
      </c>
    </row>
    <row r="9" spans="1:5" x14ac:dyDescent="0.25">
      <c r="A9" t="s">
        <v>2426</v>
      </c>
      <c r="B9" s="20" t="s">
        <v>2425</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2465</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2424</v>
      </c>
      <c r="B25" s="20" t="s">
        <v>2466</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2467</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2462</v>
      </c>
      <c r="B32" s="113" t="s">
        <v>2463</v>
      </c>
      <c r="C32" s="226"/>
      <c r="D32" t="s">
        <v>2456</v>
      </c>
      <c r="E32" t="s">
        <v>2460</v>
      </c>
    </row>
    <row r="33" spans="1:5" x14ac:dyDescent="0.25">
      <c r="A33" t="s">
        <v>1452</v>
      </c>
      <c r="B33" s="20" t="s">
        <v>1446</v>
      </c>
      <c r="C33" s="130"/>
      <c r="D33" s="225" t="s">
        <v>2454</v>
      </c>
      <c r="E33" t="s">
        <v>2459</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2635</v>
      </c>
      <c r="B3" t="s">
        <v>2636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2427</v>
      </c>
      <c r="B1" s="216" t="s">
        <v>2450</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2427</v>
      </c>
      <c r="B1" s="216" t="s">
        <v>2428</v>
      </c>
      <c r="C1" s="216" t="s">
        <v>2429</v>
      </c>
      <c r="D1" s="216" t="s">
        <v>2430</v>
      </c>
      <c r="E1" s="216" t="s">
        <v>2431</v>
      </c>
      <c r="F1" s="217" t="s">
        <v>2432</v>
      </c>
    </row>
    <row r="2" spans="1:6" x14ac:dyDescent="0.25">
      <c r="A2" s="1" t="s">
        <v>2433</v>
      </c>
      <c r="B2" s="1" t="s">
        <v>2669</v>
      </c>
      <c r="C2" s="1">
        <v>2030</v>
      </c>
      <c r="D2" s="5" t="e">
        <f>(1-0.555)*'Target Calculations'!#REF!</f>
        <v>#REF!</v>
      </c>
      <c r="E2" s="5" t="e">
        <f>(1-0.545)*'Target Calculations'!#REF!</f>
        <v>#REF!</v>
      </c>
      <c r="F2" t="s">
        <v>2671</v>
      </c>
    </row>
    <row r="3" spans="1:6" x14ac:dyDescent="0.25">
      <c r="A3" s="1" t="s">
        <v>2433</v>
      </c>
      <c r="B3" s="1" t="s">
        <v>2668</v>
      </c>
      <c r="C3" s="1">
        <v>2040</v>
      </c>
      <c r="D3" s="5" t="e">
        <f>(1-0.905)*'Target Calculations'!#REF!</f>
        <v>#REF!</v>
      </c>
      <c r="E3" s="5" t="e">
        <f>(1-0.895)*'Target Calculations'!#REF!</f>
        <v>#REF!</v>
      </c>
      <c r="F3" t="s">
        <v>2670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tabSelected="1" zoomScale="90" zoomScaleNormal="90" workbookViewId="0">
      <selection activeCell="O23" sqref="O2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4" t="s">
        <v>2562</v>
      </c>
      <c r="B1" s="274"/>
      <c r="C1" s="274"/>
      <c r="D1" s="274"/>
      <c r="E1" s="274"/>
      <c r="F1" s="232"/>
      <c r="G1" s="232"/>
      <c r="H1" s="232"/>
      <c r="I1" s="232"/>
      <c r="J1" s="159" t="s">
        <v>2563</v>
      </c>
      <c r="O1" t="s">
        <v>2558</v>
      </c>
      <c r="P1"/>
      <c r="Q1"/>
      <c r="R1"/>
      <c r="S1"/>
      <c r="T1"/>
      <c r="U1"/>
    </row>
    <row r="2" spans="1:21" ht="15.75" x14ac:dyDescent="0.25">
      <c r="A2" s="165" t="s">
        <v>503</v>
      </c>
      <c r="B2" s="233"/>
      <c r="C2" s="233"/>
      <c r="D2" s="233"/>
      <c r="E2" s="233"/>
      <c r="F2" s="232"/>
      <c r="G2" s="232"/>
      <c r="H2" s="232"/>
      <c r="I2" s="232"/>
      <c r="J2" s="159" t="s">
        <v>2564</v>
      </c>
      <c r="O2" t="s">
        <v>2559</v>
      </c>
      <c r="P2" t="s">
        <v>2560</v>
      </c>
      <c r="U2">
        <v>0.55000000000000004</v>
      </c>
    </row>
    <row r="3" spans="1:21" x14ac:dyDescent="0.25">
      <c r="A3" s="232"/>
      <c r="B3" s="232"/>
      <c r="C3" s="232"/>
      <c r="D3" s="232"/>
      <c r="E3" s="232"/>
      <c r="F3" s="232"/>
      <c r="G3" s="232"/>
      <c r="H3" s="232"/>
      <c r="I3" s="232"/>
      <c r="J3" s="159" t="s">
        <v>2565</v>
      </c>
      <c r="O3">
        <v>1990</v>
      </c>
      <c r="P3" s="231">
        <v>4867</v>
      </c>
      <c r="Q3" t="s">
        <v>2561</v>
      </c>
      <c r="R3" t="s">
        <v>2688</v>
      </c>
      <c r="U3">
        <v>0.9</v>
      </c>
    </row>
    <row r="4" spans="1:21" x14ac:dyDescent="0.25">
      <c r="A4" s="232"/>
      <c r="B4" s="232"/>
      <c r="C4" s="232"/>
      <c r="D4" s="232"/>
      <c r="E4" s="232"/>
      <c r="F4" s="232"/>
      <c r="G4" s="232"/>
      <c r="H4" s="232"/>
      <c r="I4" s="232"/>
      <c r="J4" s="234"/>
      <c r="O4">
        <v>2030</v>
      </c>
      <c r="P4">
        <v>2190</v>
      </c>
      <c r="Q4" t="s">
        <v>2561</v>
      </c>
    </row>
    <row r="5" spans="1:21" ht="48" x14ac:dyDescent="0.25">
      <c r="A5" s="235" t="s">
        <v>531</v>
      </c>
      <c r="B5" s="236" t="s">
        <v>541</v>
      </c>
      <c r="C5" s="236" t="s">
        <v>478</v>
      </c>
      <c r="D5" s="236" t="s">
        <v>479</v>
      </c>
      <c r="E5" s="236" t="s">
        <v>2566</v>
      </c>
      <c r="F5" s="236" t="s">
        <v>2567</v>
      </c>
      <c r="G5" s="236" t="s">
        <v>497</v>
      </c>
      <c r="H5" s="237" t="s">
        <v>2568</v>
      </c>
      <c r="I5" s="236" t="s">
        <v>529</v>
      </c>
      <c r="J5" s="236" t="s">
        <v>2569</v>
      </c>
      <c r="O5">
        <v>2040</v>
      </c>
      <c r="P5">
        <v>487</v>
      </c>
    </row>
    <row r="6" spans="1:21" ht="15.75" thickBot="1" x14ac:dyDescent="0.3">
      <c r="A6" s="238" t="s">
        <v>532</v>
      </c>
      <c r="B6" s="275" t="s">
        <v>2570</v>
      </c>
      <c r="C6" s="276"/>
      <c r="D6" s="276"/>
      <c r="E6" s="276"/>
      <c r="F6" s="276"/>
      <c r="G6" s="276"/>
      <c r="H6" s="276"/>
      <c r="I6" s="276"/>
      <c r="J6" s="277"/>
    </row>
    <row r="7" spans="1:21" ht="15.75" thickTop="1" x14ac:dyDescent="0.25">
      <c r="A7" s="239" t="s">
        <v>2571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2689</v>
      </c>
      <c r="P7" t="s">
        <v>2690</v>
      </c>
    </row>
    <row r="8" spans="1:21" x14ac:dyDescent="0.25">
      <c r="A8" s="241" t="s">
        <v>2572</v>
      </c>
      <c r="B8" s="240">
        <v>3545561.5060172728</v>
      </c>
      <c r="C8" s="240">
        <v>178273.64433876344</v>
      </c>
      <c r="D8" s="240">
        <v>23250.999122396675</v>
      </c>
      <c r="E8" s="202" t="s">
        <v>189</v>
      </c>
      <c r="F8" s="202" t="s">
        <v>189</v>
      </c>
      <c r="G8" s="202" t="s">
        <v>189</v>
      </c>
      <c r="H8" s="202" t="s">
        <v>189</v>
      </c>
      <c r="I8" s="202" t="s">
        <v>189</v>
      </c>
      <c r="J8" s="240">
        <v>3747086.1494784327</v>
      </c>
    </row>
    <row r="9" spans="1:21" x14ac:dyDescent="0.25">
      <c r="A9" s="242" t="s">
        <v>2573</v>
      </c>
      <c r="B9" s="240">
        <v>3522371.0041412669</v>
      </c>
      <c r="C9" s="240">
        <v>32800.76956115097</v>
      </c>
      <c r="D9" s="240">
        <v>23205.050250932105</v>
      </c>
      <c r="E9" s="202" t="s">
        <v>189</v>
      </c>
      <c r="F9" s="202" t="s">
        <v>189</v>
      </c>
      <c r="G9" s="202" t="s">
        <v>189</v>
      </c>
      <c r="H9" s="202" t="s">
        <v>189</v>
      </c>
      <c r="I9" s="202" t="s">
        <v>189</v>
      </c>
      <c r="J9" s="240">
        <v>3578376.8239533501</v>
      </c>
    </row>
    <row r="10" spans="1:21" x14ac:dyDescent="0.25">
      <c r="A10" s="243" t="s">
        <v>2574</v>
      </c>
      <c r="B10" s="240">
        <v>1434674.4049809792</v>
      </c>
      <c r="C10" s="240">
        <v>1032.9878891034887</v>
      </c>
      <c r="D10" s="240">
        <v>6343.0637600165155</v>
      </c>
      <c r="E10" s="202" t="s">
        <v>189</v>
      </c>
      <c r="F10" s="202" t="s">
        <v>189</v>
      </c>
      <c r="G10" s="202" t="s">
        <v>189</v>
      </c>
      <c r="H10" s="202" t="s">
        <v>189</v>
      </c>
      <c r="I10" s="202" t="s">
        <v>189</v>
      </c>
      <c r="J10" s="240">
        <v>1442050.4566300991</v>
      </c>
    </row>
    <row r="11" spans="1:21" x14ac:dyDescent="0.25">
      <c r="A11" s="243" t="s">
        <v>2575</v>
      </c>
      <c r="B11" s="240">
        <v>723447.50919661974</v>
      </c>
      <c r="C11" s="240">
        <v>1328.2798354350875</v>
      </c>
      <c r="D11" s="240">
        <v>4349.0353074676968</v>
      </c>
      <c r="E11" s="202" t="s">
        <v>189</v>
      </c>
      <c r="F11" s="202" t="s">
        <v>189</v>
      </c>
      <c r="G11" s="202" t="s">
        <v>189</v>
      </c>
      <c r="H11" s="202" t="s">
        <v>189</v>
      </c>
      <c r="I11" s="202" t="s">
        <v>189</v>
      </c>
      <c r="J11" s="240">
        <v>729124.82433952251</v>
      </c>
    </row>
    <row r="12" spans="1:21" x14ac:dyDescent="0.25">
      <c r="A12" s="243" t="s">
        <v>2576</v>
      </c>
      <c r="B12" s="240">
        <v>660421.22676500084</v>
      </c>
      <c r="C12" s="240">
        <v>6311.8057144918239</v>
      </c>
      <c r="D12" s="240">
        <v>5742.5361256444476</v>
      </c>
      <c r="E12" s="202" t="s">
        <v>189</v>
      </c>
      <c r="F12" s="202" t="s">
        <v>189</v>
      </c>
      <c r="G12" s="202" t="s">
        <v>189</v>
      </c>
      <c r="H12" s="202" t="s">
        <v>189</v>
      </c>
      <c r="I12" s="202" t="s">
        <v>189</v>
      </c>
      <c r="J12" s="240">
        <v>672475.56860513706</v>
      </c>
    </row>
    <row r="13" spans="1:21" x14ac:dyDescent="0.25">
      <c r="A13" s="243" t="s">
        <v>2577</v>
      </c>
      <c r="B13" s="240">
        <v>682282.71236746886</v>
      </c>
      <c r="C13" s="240">
        <v>23793.913752168715</v>
      </c>
      <c r="D13" s="240">
        <v>6596.215712006514</v>
      </c>
      <c r="E13" s="202" t="s">
        <v>189</v>
      </c>
      <c r="F13" s="202" t="s">
        <v>189</v>
      </c>
      <c r="G13" s="202" t="s">
        <v>189</v>
      </c>
      <c r="H13" s="202" t="s">
        <v>189</v>
      </c>
      <c r="I13" s="202" t="s">
        <v>189</v>
      </c>
      <c r="J13" s="240">
        <v>712672.84183164407</v>
      </c>
    </row>
    <row r="14" spans="1:21" x14ac:dyDescent="0.25">
      <c r="A14" s="243" t="s">
        <v>2578</v>
      </c>
      <c r="B14" s="240">
        <v>21545.150831198331</v>
      </c>
      <c r="C14" s="240">
        <v>333.78236995185432</v>
      </c>
      <c r="D14" s="240">
        <v>174.1993457969333</v>
      </c>
      <c r="E14" s="202" t="s">
        <v>189</v>
      </c>
      <c r="F14" s="202" t="s">
        <v>189</v>
      </c>
      <c r="G14" s="202" t="s">
        <v>189</v>
      </c>
      <c r="H14" s="202" t="s">
        <v>189</v>
      </c>
      <c r="I14" s="202" t="s">
        <v>189</v>
      </c>
      <c r="J14" s="240">
        <v>22053.132546947119</v>
      </c>
    </row>
    <row r="15" spans="1:21" x14ac:dyDescent="0.25">
      <c r="A15" s="242" t="s">
        <v>484</v>
      </c>
      <c r="B15" s="240">
        <v>23190.501876005776</v>
      </c>
      <c r="C15" s="240">
        <v>145472.87477761248</v>
      </c>
      <c r="D15" s="240">
        <v>45.948871464569947</v>
      </c>
      <c r="E15" s="202" t="s">
        <v>189</v>
      </c>
      <c r="F15" s="202" t="s">
        <v>189</v>
      </c>
      <c r="G15" s="202" t="s">
        <v>189</v>
      </c>
      <c r="H15" s="202" t="s">
        <v>189</v>
      </c>
      <c r="I15" s="202" t="s">
        <v>189</v>
      </c>
      <c r="J15" s="240">
        <v>168709.32552508282</v>
      </c>
    </row>
    <row r="16" spans="1:21" x14ac:dyDescent="0.25">
      <c r="A16" s="243" t="s">
        <v>2579</v>
      </c>
      <c r="B16" s="240">
        <v>6804.9073886121478</v>
      </c>
      <c r="C16" s="240">
        <v>85377.849929884178</v>
      </c>
      <c r="D16" s="240">
        <v>3.0596345725999998E-3</v>
      </c>
      <c r="E16" s="202" t="s">
        <v>189</v>
      </c>
      <c r="F16" s="202" t="s">
        <v>189</v>
      </c>
      <c r="G16" s="202" t="s">
        <v>189</v>
      </c>
      <c r="H16" s="202" t="s">
        <v>189</v>
      </c>
      <c r="I16" s="202" t="s">
        <v>189</v>
      </c>
      <c r="J16" s="240">
        <v>92182.760378130901</v>
      </c>
    </row>
    <row r="17" spans="1:10" x14ac:dyDescent="0.25">
      <c r="A17" s="243" t="s">
        <v>2580</v>
      </c>
      <c r="B17" s="240">
        <v>16385.594487393628</v>
      </c>
      <c r="C17" s="240">
        <v>60095.024847728295</v>
      </c>
      <c r="D17" s="240">
        <v>45.945811829997353</v>
      </c>
      <c r="E17" s="202" t="s">
        <v>189</v>
      </c>
      <c r="F17" s="202" t="s">
        <v>189</v>
      </c>
      <c r="G17" s="202" t="s">
        <v>189</v>
      </c>
      <c r="H17" s="202" t="s">
        <v>189</v>
      </c>
      <c r="I17" s="202" t="s">
        <v>189</v>
      </c>
      <c r="J17" s="240">
        <v>76526.565146951922</v>
      </c>
    </row>
    <row r="18" spans="1:10" x14ac:dyDescent="0.25">
      <c r="A18" s="244" t="s">
        <v>2581</v>
      </c>
      <c r="B18" s="240" t="s">
        <v>493</v>
      </c>
      <c r="C18" s="202" t="s">
        <v>189</v>
      </c>
      <c r="D18" s="202" t="s">
        <v>189</v>
      </c>
      <c r="E18" s="202" t="s">
        <v>189</v>
      </c>
      <c r="F18" s="202" t="s">
        <v>189</v>
      </c>
      <c r="G18" s="202" t="s">
        <v>189</v>
      </c>
      <c r="H18" s="202" t="s">
        <v>189</v>
      </c>
      <c r="I18" s="202" t="s">
        <v>189</v>
      </c>
      <c r="J18" s="240" t="s">
        <v>493</v>
      </c>
    </row>
    <row r="19" spans="1:10" x14ac:dyDescent="0.25">
      <c r="A19" s="241" t="s">
        <v>2582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0" x14ac:dyDescent="0.25">
      <c r="A20" s="244" t="s">
        <v>2583</v>
      </c>
      <c r="B20" s="240">
        <v>134060.96263845492</v>
      </c>
      <c r="C20" s="202" t="s">
        <v>189</v>
      </c>
      <c r="D20" s="202" t="s">
        <v>189</v>
      </c>
      <c r="E20" s="202" t="s">
        <v>189</v>
      </c>
      <c r="F20" s="202" t="s">
        <v>189</v>
      </c>
      <c r="G20" s="202" t="s">
        <v>189</v>
      </c>
      <c r="H20" s="202" t="s">
        <v>189</v>
      </c>
      <c r="I20" s="202" t="s">
        <v>189</v>
      </c>
      <c r="J20" s="240">
        <v>134060.96263845492</v>
      </c>
    </row>
    <row r="21" spans="1:10" x14ac:dyDescent="0.25">
      <c r="A21" s="244" t="s">
        <v>2584</v>
      </c>
      <c r="B21" s="240">
        <v>51281.034113690999</v>
      </c>
      <c r="C21" s="240">
        <v>1280.460552968452</v>
      </c>
      <c r="D21" s="240">
        <v>78581.48269004513</v>
      </c>
      <c r="E21" s="240">
        <v>12809.4526634704</v>
      </c>
      <c r="F21" s="240">
        <v>3955.4192101203689</v>
      </c>
      <c r="G21" s="240">
        <v>1902.2075</v>
      </c>
      <c r="H21" s="240">
        <v>4669.7150000000001</v>
      </c>
      <c r="I21" s="240" t="s">
        <v>2585</v>
      </c>
      <c r="J21" s="240">
        <v>154479.77173029535</v>
      </c>
    </row>
    <row r="22" spans="1:10" x14ac:dyDescent="0.25">
      <c r="A22" s="244" t="s">
        <v>502</v>
      </c>
      <c r="B22" s="240">
        <v>114918.21190241915</v>
      </c>
      <c r="C22" s="240">
        <v>434.66620495995591</v>
      </c>
      <c r="D22" s="240">
        <v>23.6047425</v>
      </c>
      <c r="E22" s="240" t="s">
        <v>2030</v>
      </c>
      <c r="F22" s="240">
        <v>17302.728840881602</v>
      </c>
      <c r="G22" s="240">
        <v>1231.5086287500001</v>
      </c>
      <c r="H22" s="240" t="s">
        <v>493</v>
      </c>
      <c r="I22" s="240" t="s">
        <v>493</v>
      </c>
      <c r="J22" s="240">
        <v>133910.7203195107</v>
      </c>
    </row>
    <row r="23" spans="1:10" ht="108" x14ac:dyDescent="0.25">
      <c r="A23" s="245" t="s">
        <v>2586</v>
      </c>
      <c r="B23" s="240">
        <v>9494.7433780298506</v>
      </c>
      <c r="C23" s="240">
        <v>2.4374127628082398</v>
      </c>
      <c r="D23" s="240">
        <v>3.3946075393097002</v>
      </c>
      <c r="E23" s="202" t="s">
        <v>189</v>
      </c>
      <c r="F23" s="202" t="s">
        <v>189</v>
      </c>
      <c r="G23" s="202" t="s">
        <v>189</v>
      </c>
      <c r="H23" s="202" t="s">
        <v>189</v>
      </c>
      <c r="I23" s="202" t="s">
        <v>189</v>
      </c>
      <c r="J23" s="240">
        <v>9500.5753983319701</v>
      </c>
    </row>
    <row r="24" spans="1:10" ht="60" x14ac:dyDescent="0.25">
      <c r="A24" s="245" t="s">
        <v>2587</v>
      </c>
      <c r="B24" s="202" t="s">
        <v>189</v>
      </c>
      <c r="C24" s="202" t="s">
        <v>189</v>
      </c>
      <c r="D24" s="202" t="s">
        <v>189</v>
      </c>
      <c r="E24" s="240">
        <v>68.61330815878199</v>
      </c>
      <c r="F24" s="240">
        <v>392.93717456330688</v>
      </c>
      <c r="G24" s="240">
        <v>245.04127271485436</v>
      </c>
      <c r="H24" s="240" t="s">
        <v>485</v>
      </c>
      <c r="I24" s="240">
        <v>21.866873226493549</v>
      </c>
      <c r="J24" s="240">
        <v>728.4586286634368</v>
      </c>
    </row>
    <row r="25" spans="1:10" ht="72" x14ac:dyDescent="0.25">
      <c r="A25" s="245" t="s">
        <v>2588</v>
      </c>
      <c r="B25" s="202" t="s">
        <v>189</v>
      </c>
      <c r="C25" s="202" t="s">
        <v>189</v>
      </c>
      <c r="D25" s="202" t="s">
        <v>189</v>
      </c>
      <c r="E25" s="240">
        <v>6.1275051272882699</v>
      </c>
      <c r="F25" s="240" t="s">
        <v>2030</v>
      </c>
      <c r="G25" s="240" t="s">
        <v>487</v>
      </c>
      <c r="H25" s="240" t="s">
        <v>493</v>
      </c>
      <c r="I25" s="240" t="s">
        <v>487</v>
      </c>
      <c r="J25" s="240">
        <v>6.1275051272882699</v>
      </c>
    </row>
    <row r="26" spans="1:10" ht="84" x14ac:dyDescent="0.25">
      <c r="A26" s="245" t="s">
        <v>2589</v>
      </c>
      <c r="B26" s="240">
        <v>158.59696408198425</v>
      </c>
      <c r="C26" s="240">
        <v>65.230881384606278</v>
      </c>
      <c r="D26" s="240">
        <v>4466.5802691736653</v>
      </c>
      <c r="E26" s="240" t="s">
        <v>493</v>
      </c>
      <c r="F26" s="240">
        <v>205.942024</v>
      </c>
      <c r="G26" s="240">
        <v>6619.1309038198997</v>
      </c>
      <c r="H26" s="240" t="s">
        <v>482</v>
      </c>
      <c r="I26" s="240" t="s">
        <v>482</v>
      </c>
      <c r="J26" s="240">
        <v>11515.481042460156</v>
      </c>
    </row>
    <row r="27" spans="1:10" x14ac:dyDescent="0.25">
      <c r="A27" s="244" t="s">
        <v>2590</v>
      </c>
      <c r="B27" s="240">
        <v>112.94654436750069</v>
      </c>
      <c r="C27" s="240">
        <v>6.8148079139783997</v>
      </c>
      <c r="D27" s="240">
        <v>56.695236099726699</v>
      </c>
      <c r="E27" s="240">
        <v>8.7062975836499999E-3</v>
      </c>
      <c r="F27" s="240">
        <v>0.19163391093155999</v>
      </c>
      <c r="G27" s="240">
        <v>7.7080000000000002</v>
      </c>
      <c r="H27" s="240">
        <v>289.92645280000005</v>
      </c>
      <c r="I27" s="240" t="s">
        <v>482</v>
      </c>
      <c r="J27" s="240">
        <v>474.29138138972104</v>
      </c>
    </row>
    <row r="28" spans="1:10" x14ac:dyDescent="0.25">
      <c r="A28" s="246" t="s">
        <v>2591</v>
      </c>
      <c r="B28" s="240">
        <v>14182.714018198438</v>
      </c>
      <c r="C28" s="240">
        <v>296107.65492711449</v>
      </c>
      <c r="D28" s="240">
        <v>174316.44602542996</v>
      </c>
      <c r="E28" s="202" t="s">
        <v>189</v>
      </c>
      <c r="F28" s="202" t="s">
        <v>189</v>
      </c>
      <c r="G28" s="202" t="s">
        <v>189</v>
      </c>
      <c r="H28" s="202" t="s">
        <v>189</v>
      </c>
      <c r="I28" s="202" t="s">
        <v>189</v>
      </c>
      <c r="J28" s="240">
        <v>484606.81497074291</v>
      </c>
    </row>
    <row r="29" spans="1:10" x14ac:dyDescent="0.25">
      <c r="A29" s="242" t="s">
        <v>2592</v>
      </c>
      <c r="B29" s="202" t="s">
        <v>189</v>
      </c>
      <c r="C29" s="240">
        <v>237020.07631632252</v>
      </c>
      <c r="D29" s="202" t="s">
        <v>189</v>
      </c>
      <c r="E29" s="202" t="s">
        <v>189</v>
      </c>
      <c r="F29" s="202" t="s">
        <v>189</v>
      </c>
      <c r="G29" s="202" t="s">
        <v>189</v>
      </c>
      <c r="H29" s="202" t="s">
        <v>189</v>
      </c>
      <c r="I29" s="202" t="s">
        <v>189</v>
      </c>
      <c r="J29" s="240">
        <v>237020.07631632252</v>
      </c>
    </row>
    <row r="30" spans="1:10" x14ac:dyDescent="0.25">
      <c r="A30" s="242" t="s">
        <v>533</v>
      </c>
      <c r="B30" s="202" t="s">
        <v>189</v>
      </c>
      <c r="C30" s="240">
        <v>54426.36890427638</v>
      </c>
      <c r="D30" s="240">
        <v>25555.086049746853</v>
      </c>
      <c r="E30" s="202" t="s">
        <v>189</v>
      </c>
      <c r="F30" s="202" t="s">
        <v>189</v>
      </c>
      <c r="G30" s="202" t="s">
        <v>189</v>
      </c>
      <c r="H30" s="202" t="s">
        <v>189</v>
      </c>
      <c r="I30" s="202" t="s">
        <v>189</v>
      </c>
      <c r="J30" s="240">
        <v>79981.454954023226</v>
      </c>
    </row>
    <row r="31" spans="1:10" x14ac:dyDescent="0.25">
      <c r="A31" s="242" t="s">
        <v>534</v>
      </c>
      <c r="B31" s="202" t="s">
        <v>189</v>
      </c>
      <c r="C31" s="240">
        <v>3155.4161935289412</v>
      </c>
      <c r="D31" s="202" t="s">
        <v>189</v>
      </c>
      <c r="E31" s="202" t="s">
        <v>189</v>
      </c>
      <c r="F31" s="202" t="s">
        <v>189</v>
      </c>
      <c r="G31" s="202" t="s">
        <v>189</v>
      </c>
      <c r="H31" s="202" t="s">
        <v>189</v>
      </c>
      <c r="I31" s="202" t="s">
        <v>189</v>
      </c>
      <c r="J31" s="240">
        <v>3155.4161935289412</v>
      </c>
    </row>
    <row r="32" spans="1:10" x14ac:dyDescent="0.25">
      <c r="A32" s="242" t="s">
        <v>2593</v>
      </c>
      <c r="B32" s="202" t="s">
        <v>189</v>
      </c>
      <c r="C32" s="240" t="s">
        <v>2594</v>
      </c>
      <c r="D32" s="240">
        <v>148363.52218969539</v>
      </c>
      <c r="E32" s="202" t="s">
        <v>189</v>
      </c>
      <c r="F32" s="202" t="s">
        <v>189</v>
      </c>
      <c r="G32" s="202" t="s">
        <v>189</v>
      </c>
      <c r="H32" s="202" t="s">
        <v>189</v>
      </c>
      <c r="I32" s="202" t="s">
        <v>189</v>
      </c>
      <c r="J32" s="240">
        <v>148363.52218969539</v>
      </c>
    </row>
    <row r="33" spans="1:10" x14ac:dyDescent="0.25">
      <c r="A33" s="242" t="s">
        <v>535</v>
      </c>
      <c r="B33" s="202" t="s">
        <v>189</v>
      </c>
      <c r="C33" s="240" t="s">
        <v>487</v>
      </c>
      <c r="D33" s="240" t="s">
        <v>487</v>
      </c>
      <c r="E33" s="202" t="s">
        <v>189</v>
      </c>
      <c r="F33" s="202" t="s">
        <v>189</v>
      </c>
      <c r="G33" s="202" t="s">
        <v>189</v>
      </c>
      <c r="H33" s="202" t="s">
        <v>189</v>
      </c>
      <c r="I33" s="202" t="s">
        <v>189</v>
      </c>
      <c r="J33" s="240" t="s">
        <v>487</v>
      </c>
    </row>
    <row r="34" spans="1:10" x14ac:dyDescent="0.25">
      <c r="A34" s="242" t="s">
        <v>536</v>
      </c>
      <c r="B34" s="202" t="s">
        <v>189</v>
      </c>
      <c r="C34" s="240">
        <v>1505.484497407572</v>
      </c>
      <c r="D34" s="240">
        <v>397.72707623945723</v>
      </c>
      <c r="E34" s="202" t="s">
        <v>189</v>
      </c>
      <c r="F34" s="202" t="s">
        <v>189</v>
      </c>
      <c r="G34" s="202" t="s">
        <v>189</v>
      </c>
      <c r="H34" s="202" t="s">
        <v>189</v>
      </c>
      <c r="I34" s="202" t="s">
        <v>189</v>
      </c>
      <c r="J34" s="240">
        <v>1903.2115736470294</v>
      </c>
    </row>
    <row r="35" spans="1:10" x14ac:dyDescent="0.25">
      <c r="A35" s="242" t="s">
        <v>2595</v>
      </c>
      <c r="B35" s="240">
        <v>9435.2108880463602</v>
      </c>
      <c r="C35" s="202" t="s">
        <v>189</v>
      </c>
      <c r="D35" s="202" t="s">
        <v>189</v>
      </c>
      <c r="E35" s="202" t="s">
        <v>189</v>
      </c>
      <c r="F35" s="202" t="s">
        <v>189</v>
      </c>
      <c r="G35" s="202" t="s">
        <v>189</v>
      </c>
      <c r="H35" s="202" t="s">
        <v>189</v>
      </c>
      <c r="I35" s="202" t="s">
        <v>189</v>
      </c>
      <c r="J35" s="240">
        <v>9435.2108880463602</v>
      </c>
    </row>
    <row r="36" spans="1:10" x14ac:dyDescent="0.25">
      <c r="A36" s="242" t="s">
        <v>2596</v>
      </c>
      <c r="B36" s="240">
        <v>3635.2013377314724</v>
      </c>
      <c r="C36" s="202" t="s">
        <v>189</v>
      </c>
      <c r="D36" s="202" t="s">
        <v>189</v>
      </c>
      <c r="E36" s="202" t="s">
        <v>189</v>
      </c>
      <c r="F36" s="202" t="s">
        <v>189</v>
      </c>
      <c r="G36" s="202" t="s">
        <v>189</v>
      </c>
      <c r="H36" s="202" t="s">
        <v>189</v>
      </c>
      <c r="I36" s="202" t="s">
        <v>189</v>
      </c>
      <c r="J36" s="240">
        <v>3635.2013377314724</v>
      </c>
    </row>
    <row r="37" spans="1:10" x14ac:dyDescent="0.25">
      <c r="A37" s="242" t="s">
        <v>537</v>
      </c>
      <c r="B37" s="240">
        <v>1112.3017924206047</v>
      </c>
      <c r="C37" s="202" t="s">
        <v>189</v>
      </c>
      <c r="D37" s="202" t="s">
        <v>189</v>
      </c>
      <c r="E37" s="202" t="s">
        <v>189</v>
      </c>
      <c r="F37" s="202" t="s">
        <v>189</v>
      </c>
      <c r="G37" s="202" t="s">
        <v>189</v>
      </c>
      <c r="H37" s="202" t="s">
        <v>189</v>
      </c>
      <c r="I37" s="202" t="s">
        <v>189</v>
      </c>
      <c r="J37" s="240">
        <v>1112.3017924206047</v>
      </c>
    </row>
    <row r="38" spans="1:10" x14ac:dyDescent="0.25">
      <c r="A38" s="242" t="s">
        <v>2597</v>
      </c>
      <c r="B38" s="240" t="s">
        <v>2585</v>
      </c>
      <c r="C38" s="240">
        <v>0.30901557909796001</v>
      </c>
      <c r="D38" s="240">
        <v>0.1107097482644</v>
      </c>
      <c r="E38" s="202" t="s">
        <v>189</v>
      </c>
      <c r="F38" s="202" t="s">
        <v>189</v>
      </c>
      <c r="G38" s="202" t="s">
        <v>189</v>
      </c>
      <c r="H38" s="202" t="s">
        <v>189</v>
      </c>
      <c r="I38" s="202" t="s">
        <v>189</v>
      </c>
      <c r="J38" s="240">
        <v>0.41972532736236001</v>
      </c>
    </row>
    <row r="39" spans="1:10" x14ac:dyDescent="0.25">
      <c r="A39" s="241" t="s">
        <v>2598</v>
      </c>
      <c r="B39" s="240">
        <v>-234402.93924472947</v>
      </c>
      <c r="C39" s="240">
        <v>14185.831663788455</v>
      </c>
      <c r="D39" s="240">
        <v>11421.882188323294</v>
      </c>
      <c r="E39" s="202" t="s">
        <v>189</v>
      </c>
      <c r="F39" s="202" t="s">
        <v>189</v>
      </c>
      <c r="G39" s="202" t="s">
        <v>189</v>
      </c>
      <c r="H39" s="202" t="s">
        <v>189</v>
      </c>
      <c r="I39" s="202" t="s">
        <v>189</v>
      </c>
      <c r="J39" s="240">
        <v>-208795.22539261772</v>
      </c>
    </row>
    <row r="40" spans="1:10" x14ac:dyDescent="0.25">
      <c r="A40" s="242" t="s">
        <v>538</v>
      </c>
      <c r="B40" s="240">
        <v>-347234.74412038963</v>
      </c>
      <c r="C40" s="240">
        <v>4315.254500127171</v>
      </c>
      <c r="D40" s="240">
        <v>4843.201947898975</v>
      </c>
      <c r="E40" s="202" t="s">
        <v>189</v>
      </c>
      <c r="F40" s="202" t="s">
        <v>189</v>
      </c>
      <c r="G40" s="202" t="s">
        <v>189</v>
      </c>
      <c r="H40" s="202" t="s">
        <v>189</v>
      </c>
      <c r="I40" s="202" t="s">
        <v>189</v>
      </c>
      <c r="J40" s="240">
        <v>-338076.28767236345</v>
      </c>
    </row>
    <row r="41" spans="1:10" x14ac:dyDescent="0.25">
      <c r="A41" s="242" t="s">
        <v>539</v>
      </c>
      <c r="B41" s="240">
        <v>63563.724342139234</v>
      </c>
      <c r="C41" s="240">
        <v>1085.1847433605647</v>
      </c>
      <c r="D41" s="240">
        <v>2068.7642889878357</v>
      </c>
      <c r="E41" s="202" t="s">
        <v>189</v>
      </c>
      <c r="F41" s="202" t="s">
        <v>189</v>
      </c>
      <c r="G41" s="202" t="s">
        <v>189</v>
      </c>
      <c r="H41" s="202" t="s">
        <v>189</v>
      </c>
      <c r="I41" s="202" t="s">
        <v>189</v>
      </c>
      <c r="J41" s="240">
        <v>66717.67337448764</v>
      </c>
    </row>
    <row r="42" spans="1:10" x14ac:dyDescent="0.25">
      <c r="A42" s="242" t="s">
        <v>540</v>
      </c>
      <c r="B42" s="240">
        <v>43012.416193940648</v>
      </c>
      <c r="C42" s="240">
        <v>3156.7931555269447</v>
      </c>
      <c r="D42" s="240">
        <v>837.67355981885328</v>
      </c>
      <c r="E42" s="202" t="s">
        <v>189</v>
      </c>
      <c r="F42" s="202" t="s">
        <v>189</v>
      </c>
      <c r="G42" s="202" t="s">
        <v>189</v>
      </c>
      <c r="H42" s="202" t="s">
        <v>189</v>
      </c>
      <c r="I42" s="202" t="s">
        <v>189</v>
      </c>
      <c r="J42" s="240">
        <v>47006.882909286447</v>
      </c>
    </row>
    <row r="43" spans="1:10" x14ac:dyDescent="0.25">
      <c r="A43" s="242" t="s">
        <v>2599</v>
      </c>
      <c r="B43" s="240">
        <v>10464.051065934178</v>
      </c>
      <c r="C43" s="240">
        <v>5562.8905516169743</v>
      </c>
      <c r="D43" s="240">
        <v>204.45157920426195</v>
      </c>
      <c r="E43" s="202" t="s">
        <v>189</v>
      </c>
      <c r="F43" s="202" t="s">
        <v>189</v>
      </c>
      <c r="G43" s="202" t="s">
        <v>189</v>
      </c>
      <c r="H43" s="202" t="s">
        <v>189</v>
      </c>
      <c r="I43" s="202" t="s">
        <v>189</v>
      </c>
      <c r="J43" s="240">
        <v>16231.393196755414</v>
      </c>
    </row>
    <row r="44" spans="1:10" x14ac:dyDescent="0.25">
      <c r="A44" s="242" t="s">
        <v>2600</v>
      </c>
      <c r="B44" s="240">
        <v>23247.944189785718</v>
      </c>
      <c r="C44" s="240">
        <v>65.218986436799995</v>
      </c>
      <c r="D44" s="240">
        <v>2474.9704942465141</v>
      </c>
      <c r="E44" s="202" t="s">
        <v>189</v>
      </c>
      <c r="F44" s="202" t="s">
        <v>189</v>
      </c>
      <c r="G44" s="202" t="s">
        <v>189</v>
      </c>
      <c r="H44" s="202" t="s">
        <v>189</v>
      </c>
      <c r="I44" s="202" t="s">
        <v>189</v>
      </c>
      <c r="J44" s="240">
        <v>25788.133670469029</v>
      </c>
    </row>
    <row r="45" spans="1:10" x14ac:dyDescent="0.25">
      <c r="A45" s="242" t="s">
        <v>2601</v>
      </c>
      <c r="B45" s="240">
        <v>1209.5534675530002</v>
      </c>
      <c r="C45" s="240">
        <v>0.48972672</v>
      </c>
      <c r="D45" s="240">
        <v>30.296229874070651</v>
      </c>
      <c r="E45" s="202" t="s">
        <v>189</v>
      </c>
      <c r="F45" s="202" t="s">
        <v>189</v>
      </c>
      <c r="G45" s="202" t="s">
        <v>189</v>
      </c>
      <c r="H45" s="202" t="s">
        <v>189</v>
      </c>
      <c r="I45" s="202" t="s">
        <v>189</v>
      </c>
      <c r="J45" s="240">
        <v>1240.3394241470708</v>
      </c>
    </row>
    <row r="46" spans="1:10" x14ac:dyDescent="0.25">
      <c r="A46" s="242" t="s">
        <v>2602</v>
      </c>
      <c r="B46" s="240">
        <v>-28665.884383692635</v>
      </c>
      <c r="C46" s="202" t="s">
        <v>189</v>
      </c>
      <c r="D46" s="202" t="s">
        <v>189</v>
      </c>
      <c r="E46" s="202" t="s">
        <v>189</v>
      </c>
      <c r="F46" s="202" t="s">
        <v>189</v>
      </c>
      <c r="G46" s="202" t="s">
        <v>189</v>
      </c>
      <c r="H46" s="202" t="s">
        <v>189</v>
      </c>
      <c r="I46" s="202" t="s">
        <v>189</v>
      </c>
      <c r="J46" s="240">
        <v>-28665.884383692635</v>
      </c>
    </row>
    <row r="47" spans="1:10" x14ac:dyDescent="0.25">
      <c r="A47" s="242" t="s">
        <v>2603</v>
      </c>
      <c r="B47" s="240" t="s">
        <v>2604</v>
      </c>
      <c r="C47" s="240" t="s">
        <v>2604</v>
      </c>
      <c r="D47" s="240">
        <v>93.41025492</v>
      </c>
      <c r="E47" s="202" t="s">
        <v>189</v>
      </c>
      <c r="F47" s="202" t="s">
        <v>189</v>
      </c>
      <c r="G47" s="202" t="s">
        <v>189</v>
      </c>
      <c r="H47" s="202" t="s">
        <v>189</v>
      </c>
      <c r="I47" s="202" t="s">
        <v>189</v>
      </c>
      <c r="J47" s="240">
        <v>93.41025492</v>
      </c>
    </row>
    <row r="48" spans="1:10" x14ac:dyDescent="0.25">
      <c r="A48" s="241" t="s">
        <v>2605</v>
      </c>
      <c r="B48" s="240">
        <v>3817.4980439037777</v>
      </c>
      <c r="C48" s="240">
        <v>172240.71971054628</v>
      </c>
      <c r="D48" s="240">
        <v>8125.8770171636315</v>
      </c>
      <c r="E48" s="202" t="s">
        <v>189</v>
      </c>
      <c r="F48" s="202" t="s">
        <v>189</v>
      </c>
      <c r="G48" s="202" t="s">
        <v>189</v>
      </c>
      <c r="H48" s="202" t="s">
        <v>189</v>
      </c>
      <c r="I48" s="202" t="s">
        <v>189</v>
      </c>
      <c r="J48" s="240">
        <v>184184.09477161369</v>
      </c>
    </row>
    <row r="49" spans="1:10" x14ac:dyDescent="0.25">
      <c r="A49" s="242" t="s">
        <v>2606</v>
      </c>
      <c r="B49" s="240" t="s">
        <v>485</v>
      </c>
      <c r="C49" s="240">
        <v>137074.22272206927</v>
      </c>
      <c r="D49" s="202" t="s">
        <v>189</v>
      </c>
      <c r="E49" s="202" t="s">
        <v>189</v>
      </c>
      <c r="F49" s="202" t="s">
        <v>189</v>
      </c>
      <c r="G49" s="202" t="s">
        <v>189</v>
      </c>
      <c r="H49" s="202" t="s">
        <v>189</v>
      </c>
      <c r="I49" s="202" t="s">
        <v>189</v>
      </c>
      <c r="J49" s="240">
        <v>137074.22272206927</v>
      </c>
    </row>
    <row r="50" spans="1:10" x14ac:dyDescent="0.25">
      <c r="A50" s="242" t="s">
        <v>543</v>
      </c>
      <c r="B50" s="202" t="s">
        <v>189</v>
      </c>
      <c r="C50" s="240">
        <v>524.2868101236254</v>
      </c>
      <c r="D50" s="240">
        <v>311.42967554814533</v>
      </c>
      <c r="E50" s="202" t="s">
        <v>189</v>
      </c>
      <c r="F50" s="202" t="s">
        <v>189</v>
      </c>
      <c r="G50" s="202" t="s">
        <v>189</v>
      </c>
      <c r="H50" s="202" t="s">
        <v>189</v>
      </c>
      <c r="I50" s="202" t="s">
        <v>189</v>
      </c>
      <c r="J50" s="240">
        <v>835.71648567177067</v>
      </c>
    </row>
    <row r="51" spans="1:10" ht="96" x14ac:dyDescent="0.25">
      <c r="A51" s="247" t="s">
        <v>544</v>
      </c>
      <c r="B51" s="240">
        <v>3795.7144489466568</v>
      </c>
      <c r="C51" s="240">
        <v>417.55766911708417</v>
      </c>
      <c r="D51" s="240">
        <v>433.7414747454124</v>
      </c>
      <c r="E51" s="202" t="s">
        <v>189</v>
      </c>
      <c r="F51" s="202" t="s">
        <v>189</v>
      </c>
      <c r="G51" s="202" t="s">
        <v>189</v>
      </c>
      <c r="H51" s="202" t="s">
        <v>189</v>
      </c>
      <c r="I51" s="202" t="s">
        <v>189</v>
      </c>
      <c r="J51" s="240">
        <v>4647.0135928091531</v>
      </c>
    </row>
    <row r="52" spans="1:10" x14ac:dyDescent="0.25">
      <c r="A52" s="242" t="s">
        <v>2607</v>
      </c>
      <c r="B52" s="202" t="s">
        <v>189</v>
      </c>
      <c r="C52" s="240">
        <v>34172.451459887459</v>
      </c>
      <c r="D52" s="240">
        <v>7380.7058668700738</v>
      </c>
      <c r="E52" s="202" t="s">
        <v>189</v>
      </c>
      <c r="F52" s="202" t="s">
        <v>189</v>
      </c>
      <c r="G52" s="202" t="s">
        <v>189</v>
      </c>
      <c r="H52" s="202" t="s">
        <v>189</v>
      </c>
      <c r="I52" s="202" t="s">
        <v>189</v>
      </c>
      <c r="J52" s="240">
        <v>41553.157326757537</v>
      </c>
    </row>
    <row r="53" spans="1:10" x14ac:dyDescent="0.25">
      <c r="A53" s="242" t="s">
        <v>2608</v>
      </c>
      <c r="B53" s="240">
        <v>21.783594957120901</v>
      </c>
      <c r="C53" s="240">
        <v>52.201049348827681</v>
      </c>
      <c r="D53" s="240" t="s">
        <v>2609</v>
      </c>
      <c r="E53" s="202" t="s">
        <v>189</v>
      </c>
      <c r="F53" s="202" t="s">
        <v>189</v>
      </c>
      <c r="G53" s="202" t="s">
        <v>189</v>
      </c>
      <c r="H53" s="202" t="s">
        <v>189</v>
      </c>
      <c r="I53" s="202" t="s">
        <v>189</v>
      </c>
      <c r="J53" s="240">
        <v>73.984644305948578</v>
      </c>
    </row>
    <row r="54" spans="1:10" x14ac:dyDescent="0.25">
      <c r="A54" s="241" t="s">
        <v>2610</v>
      </c>
      <c r="B54" s="240" t="s">
        <v>2585</v>
      </c>
      <c r="C54" s="240" t="s">
        <v>2585</v>
      </c>
      <c r="D54" s="240" t="s">
        <v>2585</v>
      </c>
      <c r="E54" s="240" t="s">
        <v>2585</v>
      </c>
      <c r="F54" s="240" t="s">
        <v>2585</v>
      </c>
      <c r="G54" s="240" t="s">
        <v>2585</v>
      </c>
      <c r="H54" s="240" t="s">
        <v>2585</v>
      </c>
      <c r="I54" s="240" t="s">
        <v>2585</v>
      </c>
      <c r="J54" s="240" t="s">
        <v>493</v>
      </c>
    </row>
    <row r="55" spans="1:10" x14ac:dyDescent="0.25">
      <c r="A55" s="232"/>
      <c r="B55" s="248"/>
      <c r="C55" s="248"/>
      <c r="D55" s="248"/>
      <c r="E55" s="248"/>
      <c r="F55" s="248"/>
      <c r="G55" s="248"/>
      <c r="H55" s="248"/>
      <c r="I55" s="248"/>
      <c r="J55" s="248"/>
    </row>
    <row r="56" spans="1:10" x14ac:dyDescent="0.25">
      <c r="A56" s="246" t="s">
        <v>2611</v>
      </c>
      <c r="B56" s="202" t="s">
        <v>189</v>
      </c>
      <c r="C56" s="202" t="s">
        <v>189</v>
      </c>
      <c r="D56" s="202" t="s">
        <v>189</v>
      </c>
      <c r="E56" s="202" t="s">
        <v>189</v>
      </c>
      <c r="F56" s="202" t="s">
        <v>189</v>
      </c>
      <c r="G56" s="202" t="s">
        <v>189</v>
      </c>
      <c r="H56" s="202" t="s">
        <v>189</v>
      </c>
      <c r="I56" s="202" t="s">
        <v>189</v>
      </c>
      <c r="J56" s="202" t="s">
        <v>189</v>
      </c>
    </row>
    <row r="57" spans="1:10" x14ac:dyDescent="0.25">
      <c r="A57" s="246" t="s">
        <v>489</v>
      </c>
      <c r="B57" s="240">
        <v>154637.90573660497</v>
      </c>
      <c r="C57" s="240">
        <v>214.99038955069369</v>
      </c>
      <c r="D57" s="240">
        <v>1359.7997723204612</v>
      </c>
      <c r="E57" s="202" t="s">
        <v>189</v>
      </c>
      <c r="F57" s="202" t="s">
        <v>189</v>
      </c>
      <c r="G57" s="202" t="s">
        <v>189</v>
      </c>
      <c r="H57" s="202" t="s">
        <v>189</v>
      </c>
      <c r="I57" s="202" t="s">
        <v>189</v>
      </c>
      <c r="J57" s="240">
        <v>156212.69589847611</v>
      </c>
    </row>
    <row r="58" spans="1:10" x14ac:dyDescent="0.25">
      <c r="A58" s="249" t="s">
        <v>490</v>
      </c>
      <c r="B58" s="240">
        <v>53659.803807497687</v>
      </c>
      <c r="C58" s="240">
        <v>20.864686181400039</v>
      </c>
      <c r="D58" s="240">
        <v>417.05284533589094</v>
      </c>
      <c r="E58" s="202" t="s">
        <v>189</v>
      </c>
      <c r="F58" s="202" t="s">
        <v>189</v>
      </c>
      <c r="G58" s="202" t="s">
        <v>189</v>
      </c>
      <c r="H58" s="202" t="s">
        <v>189</v>
      </c>
      <c r="I58" s="202" t="s">
        <v>189</v>
      </c>
      <c r="J58" s="240">
        <v>54097.721339014977</v>
      </c>
    </row>
    <row r="59" spans="1:10" x14ac:dyDescent="0.25">
      <c r="A59" s="249" t="s">
        <v>491</v>
      </c>
      <c r="B59" s="240">
        <v>100978.10192910727</v>
      </c>
      <c r="C59" s="240">
        <v>194.12570336929363</v>
      </c>
      <c r="D59" s="240">
        <v>942.74692698457022</v>
      </c>
      <c r="E59" s="202" t="s">
        <v>189</v>
      </c>
      <c r="F59" s="202" t="s">
        <v>189</v>
      </c>
      <c r="G59" s="202" t="s">
        <v>189</v>
      </c>
      <c r="H59" s="202" t="s">
        <v>189</v>
      </c>
      <c r="I59" s="202" t="s">
        <v>189</v>
      </c>
      <c r="J59" s="240">
        <v>102114.97455946113</v>
      </c>
    </row>
    <row r="60" spans="1:10" x14ac:dyDescent="0.25">
      <c r="A60" s="250" t="s">
        <v>492</v>
      </c>
      <c r="B60" s="240">
        <v>0.66779999999999995</v>
      </c>
      <c r="C60" s="240" t="s">
        <v>2612</v>
      </c>
      <c r="D60" s="240" t="s">
        <v>2612</v>
      </c>
      <c r="E60" s="202" t="s">
        <v>189</v>
      </c>
      <c r="F60" s="202" t="s">
        <v>189</v>
      </c>
      <c r="G60" s="202" t="s">
        <v>189</v>
      </c>
      <c r="H60" s="202" t="s">
        <v>189</v>
      </c>
      <c r="I60" s="202" t="s">
        <v>189</v>
      </c>
      <c r="J60" s="240">
        <v>0.66779999999999995</v>
      </c>
    </row>
    <row r="61" spans="1:10" x14ac:dyDescent="0.25">
      <c r="A61" s="246" t="s">
        <v>2613</v>
      </c>
      <c r="B61" s="240">
        <v>210441.2363234965</v>
      </c>
      <c r="C61" s="202" t="s">
        <v>189</v>
      </c>
      <c r="D61" s="202" t="s">
        <v>189</v>
      </c>
      <c r="E61" s="202" t="s">
        <v>189</v>
      </c>
      <c r="F61" s="202" t="s">
        <v>189</v>
      </c>
      <c r="G61" s="202" t="s">
        <v>189</v>
      </c>
      <c r="H61" s="202" t="s">
        <v>189</v>
      </c>
      <c r="I61" s="202" t="s">
        <v>189</v>
      </c>
      <c r="J61" s="240">
        <v>210441.2363234965</v>
      </c>
    </row>
    <row r="62" spans="1:10" x14ac:dyDescent="0.25">
      <c r="A62" s="250" t="s">
        <v>2614</v>
      </c>
      <c r="B62" s="240" t="s">
        <v>542</v>
      </c>
      <c r="C62" s="202" t="s">
        <v>189</v>
      </c>
      <c r="D62" s="202" t="s">
        <v>189</v>
      </c>
      <c r="E62" s="202" t="s">
        <v>189</v>
      </c>
      <c r="F62" s="202" t="s">
        <v>189</v>
      </c>
      <c r="G62" s="202" t="s">
        <v>189</v>
      </c>
      <c r="H62" s="202" t="s">
        <v>189</v>
      </c>
      <c r="I62" s="202" t="s">
        <v>189</v>
      </c>
      <c r="J62" s="240" t="s">
        <v>542</v>
      </c>
    </row>
    <row r="63" spans="1:10" x14ac:dyDescent="0.25">
      <c r="A63" s="251" t="s">
        <v>545</v>
      </c>
      <c r="B63" s="240">
        <v>135556.87031865169</v>
      </c>
      <c r="C63" s="202" t="s">
        <v>189</v>
      </c>
      <c r="D63" s="202" t="s">
        <v>189</v>
      </c>
      <c r="E63" s="202" t="s">
        <v>189</v>
      </c>
      <c r="F63" s="202" t="s">
        <v>189</v>
      </c>
      <c r="G63" s="202" t="s">
        <v>189</v>
      </c>
      <c r="H63" s="202" t="s">
        <v>189</v>
      </c>
      <c r="I63" s="202" t="s">
        <v>189</v>
      </c>
      <c r="J63" s="240">
        <v>135556.87031865169</v>
      </c>
    </row>
    <row r="64" spans="1:10" x14ac:dyDescent="0.25">
      <c r="A64" s="252" t="s">
        <v>2615</v>
      </c>
      <c r="B64" s="202" t="s">
        <v>189</v>
      </c>
      <c r="C64" s="202" t="s">
        <v>189</v>
      </c>
      <c r="D64" s="240">
        <v>10461.147973493769</v>
      </c>
      <c r="E64" s="202" t="s">
        <v>189</v>
      </c>
      <c r="F64" s="202" t="s">
        <v>189</v>
      </c>
      <c r="G64" s="202" t="s">
        <v>189</v>
      </c>
      <c r="H64" s="202" t="s">
        <v>189</v>
      </c>
      <c r="I64" s="202" t="s">
        <v>189</v>
      </c>
      <c r="J64" s="202" t="s">
        <v>189</v>
      </c>
    </row>
    <row r="65" spans="1:10" x14ac:dyDescent="0.25">
      <c r="A65" s="250" t="s">
        <v>2616</v>
      </c>
      <c r="B65" s="240">
        <v>6444.1498857276692</v>
      </c>
      <c r="C65" s="202" t="s">
        <v>189</v>
      </c>
      <c r="D65" s="202" t="s">
        <v>189</v>
      </c>
      <c r="E65" s="202" t="s">
        <v>189</v>
      </c>
      <c r="F65" s="202" t="s">
        <v>189</v>
      </c>
      <c r="G65" s="202" t="s">
        <v>189</v>
      </c>
      <c r="H65" s="202" t="s">
        <v>189</v>
      </c>
      <c r="I65" s="202" t="s">
        <v>189</v>
      </c>
      <c r="J65" s="202" t="s">
        <v>189</v>
      </c>
    </row>
    <row r="66" spans="1:10" x14ac:dyDescent="0.25">
      <c r="A66" s="265" t="s">
        <v>2617</v>
      </c>
      <c r="B66" s="266" t="s">
        <v>189</v>
      </c>
      <c r="C66" s="266" t="s">
        <v>189</v>
      </c>
      <c r="D66" s="266" t="s">
        <v>189</v>
      </c>
      <c r="E66" s="266" t="s">
        <v>189</v>
      </c>
      <c r="F66" s="266" t="s">
        <v>189</v>
      </c>
      <c r="G66" s="266" t="s">
        <v>189</v>
      </c>
      <c r="H66" s="266" t="s">
        <v>189</v>
      </c>
      <c r="I66" s="266" t="s">
        <v>189</v>
      </c>
      <c r="J66" s="240">
        <v>4860553.4478650223</v>
      </c>
    </row>
    <row r="67" spans="1:10" x14ac:dyDescent="0.25">
      <c r="A67" s="265" t="s">
        <v>2618</v>
      </c>
      <c r="B67" s="266" t="s">
        <v>189</v>
      </c>
      <c r="C67" s="266" t="s">
        <v>189</v>
      </c>
      <c r="D67" s="266" t="s">
        <v>189</v>
      </c>
      <c r="E67" s="266" t="s">
        <v>189</v>
      </c>
      <c r="F67" s="266" t="s">
        <v>189</v>
      </c>
      <c r="G67" s="266" t="s">
        <v>189</v>
      </c>
      <c r="H67" s="266" t="s">
        <v>189</v>
      </c>
      <c r="I67" s="266" t="s">
        <v>189</v>
      </c>
      <c r="J67" s="240">
        <v>4651758.2224724051</v>
      </c>
    </row>
    <row r="68" spans="1:10" x14ac:dyDescent="0.25">
      <c r="A68" s="278" t="s">
        <v>2619</v>
      </c>
      <c r="B68" s="266" t="s">
        <v>189</v>
      </c>
      <c r="C68" s="266" t="s">
        <v>189</v>
      </c>
      <c r="D68" s="266" t="s">
        <v>189</v>
      </c>
      <c r="E68" s="266" t="s">
        <v>189</v>
      </c>
      <c r="F68" s="266" t="s">
        <v>189</v>
      </c>
      <c r="G68" s="266" t="s">
        <v>189</v>
      </c>
      <c r="H68" s="266" t="s">
        <v>189</v>
      </c>
      <c r="I68" s="266" t="s">
        <v>189</v>
      </c>
      <c r="J68" s="240">
        <v>4866997.5977507504</v>
      </c>
    </row>
    <row r="69" spans="1:10" x14ac:dyDescent="0.25">
      <c r="A69" s="265" t="s">
        <v>2620</v>
      </c>
      <c r="B69" s="266" t="s">
        <v>189</v>
      </c>
      <c r="C69" s="266" t="s">
        <v>189</v>
      </c>
      <c r="D69" s="266" t="s">
        <v>189</v>
      </c>
      <c r="E69" s="266" t="s">
        <v>189</v>
      </c>
      <c r="F69" s="266" t="s">
        <v>189</v>
      </c>
      <c r="G69" s="266" t="s">
        <v>189</v>
      </c>
      <c r="H69" s="266" t="s">
        <v>189</v>
      </c>
      <c r="I69" s="266" t="s">
        <v>189</v>
      </c>
      <c r="J69" s="240">
        <v>4658202.3723581331</v>
      </c>
    </row>
    <row r="70" spans="1:10" x14ac:dyDescent="0.25">
      <c r="A70" s="253"/>
      <c r="B70" s="253"/>
      <c r="C70" s="253"/>
      <c r="D70" s="253"/>
      <c r="E70" s="253"/>
      <c r="F70" s="253"/>
      <c r="G70" s="253"/>
      <c r="H70" s="253"/>
      <c r="I70" s="253"/>
      <c r="J70" s="254"/>
    </row>
    <row r="71" spans="1:10" x14ac:dyDescent="0.25">
      <c r="A71" s="273" t="s">
        <v>2621</v>
      </c>
      <c r="B71" s="273"/>
      <c r="C71" s="273"/>
      <c r="D71" s="273"/>
      <c r="E71" s="273"/>
      <c r="F71" s="273"/>
      <c r="G71" s="273"/>
      <c r="H71" s="273"/>
      <c r="I71" s="273"/>
      <c r="J71" s="273"/>
    </row>
    <row r="72" spans="1:10" x14ac:dyDescent="0.25">
      <c r="A72" s="255" t="s">
        <v>2622</v>
      </c>
      <c r="B72" s="256"/>
      <c r="C72" s="256"/>
      <c r="D72" s="256"/>
      <c r="E72" s="256"/>
      <c r="F72" s="256"/>
      <c r="G72" s="256"/>
      <c r="H72" s="256"/>
      <c r="I72" s="256"/>
      <c r="J72" s="256"/>
    </row>
    <row r="73" spans="1:10" x14ac:dyDescent="0.25">
      <c r="A73" s="273" t="s">
        <v>2623</v>
      </c>
      <c r="B73" s="273"/>
      <c r="C73" s="273"/>
      <c r="D73" s="273"/>
      <c r="E73" s="273"/>
      <c r="F73" s="273"/>
      <c r="G73" s="273"/>
      <c r="H73" s="273"/>
      <c r="I73" s="273"/>
      <c r="J73" s="27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63"/>
      <c r="I415" s="263"/>
      <c r="J415" s="263"/>
      <c r="K415" s="263"/>
      <c r="L415" s="264"/>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1"/>
      <c r="I467" s="271"/>
      <c r="J467" s="271"/>
      <c r="K467" s="271"/>
      <c r="L467" s="271"/>
      <c r="M467" s="271"/>
      <c r="N467" s="271"/>
      <c r="O467" s="271"/>
      <c r="P467" s="271"/>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69"/>
      <c r="I472" s="269"/>
      <c r="J472" s="269"/>
      <c r="K472" s="269"/>
      <c r="L472" s="269"/>
      <c r="M472" s="269"/>
      <c r="N472" s="269"/>
      <c r="O472" s="269"/>
      <c r="P472" s="269"/>
      <c r="Q472" s="270"/>
      <c r="R472" s="185"/>
      <c r="S472" s="185"/>
      <c r="T472" s="267" t="s">
        <v>530</v>
      </c>
      <c r="U472" s="268"/>
      <c r="V472" s="272" t="s">
        <v>2031</v>
      </c>
      <c r="W472" s="269"/>
      <c r="X472" s="269"/>
      <c r="Y472" s="269"/>
      <c r="Z472" s="269"/>
      <c r="AA472" s="269"/>
      <c r="AB472" s="270"/>
      <c r="AC472" s="185"/>
      <c r="AD472" s="185"/>
      <c r="AE472" s="267" t="s">
        <v>530</v>
      </c>
      <c r="AF472" s="268"/>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c r="AD502" s="261"/>
      <c r="AE502" s="261"/>
      <c r="AF502" s="261"/>
      <c r="AG502" s="261"/>
      <c r="AH502" s="261"/>
      <c r="AI502" s="262"/>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79" t="s">
        <v>11</v>
      </c>
      <c r="B1" s="279"/>
      <c r="C1" s="279"/>
      <c r="D1" s="279"/>
      <c r="E1" s="279"/>
    </row>
    <row r="2" spans="1:5" x14ac:dyDescent="0.25">
      <c r="A2" s="280" t="s">
        <v>154</v>
      </c>
      <c r="B2" s="280"/>
      <c r="C2" s="280"/>
      <c r="D2" s="280"/>
      <c r="E2" s="280"/>
    </row>
    <row r="19" spans="1:5" x14ac:dyDescent="0.25">
      <c r="A19" t="s">
        <v>155</v>
      </c>
    </row>
    <row r="20" spans="1:5" x14ac:dyDescent="0.25">
      <c r="A20">
        <v>155400</v>
      </c>
      <c r="B20" t="s">
        <v>156</v>
      </c>
    </row>
    <row r="21" spans="1:5" x14ac:dyDescent="0.25">
      <c r="A21" s="280" t="s">
        <v>157</v>
      </c>
      <c r="B21" s="280"/>
      <c r="C21" s="280"/>
      <c r="D21" s="280"/>
      <c r="E21" s="280"/>
    </row>
    <row r="38" spans="1:5" x14ac:dyDescent="0.25">
      <c r="A38" t="s">
        <v>155</v>
      </c>
    </row>
    <row r="39" spans="1:5" x14ac:dyDescent="0.25">
      <c r="A39">
        <v>100800</v>
      </c>
      <c r="B39" t="s">
        <v>156</v>
      </c>
    </row>
    <row r="40" spans="1:5" x14ac:dyDescent="0.25">
      <c r="A40" s="280" t="s">
        <v>158</v>
      </c>
      <c r="B40" s="280"/>
      <c r="C40" s="280"/>
      <c r="D40" s="280"/>
      <c r="E40" s="280"/>
    </row>
    <row r="57" spans="1:5" ht="15.75" thickBot="1" x14ac:dyDescent="0.3">
      <c r="A57" t="s">
        <v>155</v>
      </c>
    </row>
    <row r="58" spans="1:5" ht="15.75" thickBot="1" x14ac:dyDescent="0.3">
      <c r="A58" s="7">
        <v>194000</v>
      </c>
      <c r="B58" t="s">
        <v>159</v>
      </c>
    </row>
    <row r="60" spans="1:5" x14ac:dyDescent="0.25">
      <c r="A60" s="279" t="s">
        <v>160</v>
      </c>
      <c r="B60" s="279"/>
      <c r="C60" s="279"/>
      <c r="D60" s="279"/>
      <c r="E60" s="279"/>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79" t="s">
        <v>161</v>
      </c>
      <c r="B89" s="279"/>
      <c r="C89" s="279"/>
      <c r="D89" s="279"/>
      <c r="E89" s="279"/>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79" t="s">
        <v>162</v>
      </c>
      <c r="B98" s="279"/>
      <c r="C98" s="279"/>
      <c r="D98" s="279"/>
      <c r="E98" s="279"/>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79" t="s">
        <v>164</v>
      </c>
      <c r="B109" s="279"/>
      <c r="C109" s="279"/>
      <c r="D109" s="279"/>
      <c r="E109" s="279"/>
    </row>
    <row r="110" spans="1:5" ht="15.75" thickBot="1" x14ac:dyDescent="0.3"/>
    <row r="111" spans="1:5" ht="15.75" thickBot="1" x14ac:dyDescent="0.3">
      <c r="A111" s="12">
        <f>A122</f>
        <v>0.20481927710843381</v>
      </c>
      <c r="B111" t="s">
        <v>383</v>
      </c>
    </row>
    <row r="113" spans="1:12" x14ac:dyDescent="0.25">
      <c r="A113" s="279" t="s">
        <v>163</v>
      </c>
      <c r="B113" s="279"/>
      <c r="C113" s="279"/>
      <c r="D113" s="279"/>
      <c r="E113" s="279"/>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79" t="s">
        <v>384</v>
      </c>
      <c r="B124" s="279"/>
      <c r="C124" s="279"/>
      <c r="D124" s="279"/>
      <c r="E124" s="279"/>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79" t="s">
        <v>100</v>
      </c>
      <c r="B134" s="279"/>
      <c r="C134" s="279"/>
      <c r="D134" s="279"/>
      <c r="E134" s="279"/>
    </row>
    <row r="135" spans="1:12" x14ac:dyDescent="0.25">
      <c r="A135" s="19" t="s">
        <v>401</v>
      </c>
      <c r="B135" s="20"/>
      <c r="C135" s="20"/>
      <c r="D135" s="20"/>
      <c r="E135" s="20"/>
      <c r="F135" s="20"/>
      <c r="G135" s="20"/>
    </row>
    <row r="136" spans="1:12" ht="15.75" x14ac:dyDescent="0.3">
      <c r="A136" s="21"/>
      <c r="B136" s="282" t="s">
        <v>402</v>
      </c>
      <c r="C136" s="283"/>
      <c r="D136" s="283"/>
      <c r="E136" s="284"/>
      <c r="F136" s="20"/>
      <c r="G136" s="20"/>
    </row>
    <row r="137" spans="1:12" ht="15.75" x14ac:dyDescent="0.3">
      <c r="A137" s="22"/>
      <c r="B137" s="282" t="s">
        <v>403</v>
      </c>
      <c r="C137" s="284"/>
      <c r="D137" s="282" t="s">
        <v>404</v>
      </c>
      <c r="E137" s="284"/>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79" t="s">
        <v>167</v>
      </c>
      <c r="B165" s="279"/>
      <c r="C165" s="279"/>
      <c r="D165" s="279"/>
      <c r="E165" s="279"/>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79" t="s">
        <v>391</v>
      </c>
      <c r="B169" s="279"/>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79" t="s">
        <v>174</v>
      </c>
      <c r="B174" s="279"/>
      <c r="C174" s="279"/>
      <c r="D174" s="279"/>
      <c r="E174" s="279"/>
    </row>
    <row r="175" spans="1:7" ht="15.75" thickBot="1" x14ac:dyDescent="0.3">
      <c r="A175" t="s">
        <v>400</v>
      </c>
      <c r="B175" s="38">
        <v>0.1246</v>
      </c>
    </row>
    <row r="176" spans="1:7" ht="15.75" thickBot="1" x14ac:dyDescent="0.3">
      <c r="A176" t="s">
        <v>396</v>
      </c>
      <c r="B176" s="37">
        <f>1-B175</f>
        <v>0.87539999999999996</v>
      </c>
    </row>
    <row r="178" spans="1:5" x14ac:dyDescent="0.25">
      <c r="A178" s="279" t="s">
        <v>170</v>
      </c>
      <c r="B178" s="279"/>
      <c r="C178" s="279"/>
      <c r="D178" s="279"/>
      <c r="E178" s="279"/>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79" t="s">
        <v>172</v>
      </c>
      <c r="B183" s="279"/>
      <c r="C183" s="279"/>
      <c r="D183" s="279"/>
      <c r="E183" s="279"/>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79" t="s">
        <v>184</v>
      </c>
      <c r="B191" s="279"/>
      <c r="C191" s="279"/>
      <c r="D191" s="279"/>
      <c r="E191" s="279"/>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1" t="s">
        <v>1896</v>
      </c>
      <c r="C201" s="281"/>
      <c r="D201" s="281"/>
      <c r="E201" s="281"/>
      <c r="F201" s="281"/>
      <c r="G201" s="281"/>
      <c r="H201" s="281"/>
      <c r="I201" s="281"/>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1" t="s">
        <v>1896</v>
      </c>
      <c r="C209" s="281"/>
      <c r="D209" s="281"/>
      <c r="E209" s="281"/>
      <c r="F209" s="281"/>
      <c r="G209" s="281"/>
      <c r="H209" s="281"/>
      <c r="I209" s="281"/>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1" t="s">
        <v>1896</v>
      </c>
      <c r="C217" s="281"/>
      <c r="D217" s="281"/>
      <c r="E217" s="281"/>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2024-06-12T15:23:59Z</dcterms:modified>
</cp:coreProperties>
</file>