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-ci\InputData\elec\ARpUIiRC\"/>
    </mc:Choice>
  </mc:AlternateContent>
  <xr:revisionPtr revIDLastSave="0" documentId="13_ncr:1_{E0486FEB-0E4D-4FC5-8EAD-FF137AFE054B}" xr6:coauthVersionLast="47" xr6:coauthVersionMax="47" xr10:uidLastSave="{00000000-0000-0000-0000-000000000000}"/>
  <bookViews>
    <workbookView minimized="1" xWindow="10" yWindow="10" windowWidth="19180" windowHeight="11260" firstSheet="8" activeTab="8" xr2:uid="{00000000-000D-0000-FFFF-FFFF00000000}"/>
  </bookViews>
  <sheets>
    <sheet name="About" sheetId="1" r:id="rId1"/>
    <sheet name="AEO reference" sheetId="2" r:id="rId2"/>
    <sheet name="AEO $35 carbon price" sheetId="3" r:id="rId3"/>
    <sheet name="data_fig2" sheetId="9" r:id="rId4"/>
    <sheet name="data_fig3" sheetId="8" r:id="rId5"/>
    <sheet name="Pietzcker 2021 Paper" sheetId="7" r:id="rId6"/>
    <sheet name="Calculations" sheetId="4" r:id="rId7"/>
    <sheet name="Weighting" sheetId="5" r:id="rId8"/>
    <sheet name="ARpUIiRC" sheetId="6" r:id="rId9"/>
  </sheets>
  <definedNames>
    <definedName name="_xlnm._FilterDatabase" localSheetId="3" hidden="1">data_fig2!$A$1:$I$321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4" l="1"/>
  <c r="K19" i="4"/>
  <c r="D11" i="7" l="1"/>
  <c r="C11" i="7"/>
  <c r="M11" i="4"/>
  <c r="D13" i="7"/>
  <c r="D12" i="7"/>
  <c r="C13" i="7"/>
  <c r="C12" i="7"/>
  <c r="B23" i="4"/>
  <c r="S8" i="4" l="1"/>
  <c r="S11" i="4"/>
  <c r="P11" i="4"/>
  <c r="K11" i="4" s="1"/>
  <c r="P8" i="4"/>
  <c r="AF6" i="4" l="1"/>
  <c r="V6" i="4"/>
  <c r="M8" i="4"/>
  <c r="AE14" i="4"/>
  <c r="K14" i="4"/>
  <c r="E8" i="7"/>
  <c r="D8" i="7"/>
  <c r="C8" i="7"/>
  <c r="B7" i="7"/>
  <c r="B8" i="7" s="1"/>
  <c r="B115" i="5" l="1"/>
  <c r="F18" i="5" l="1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B98" i="5" s="1"/>
  <c r="E15" i="5"/>
  <c r="D15" i="5"/>
  <c r="F14" i="5"/>
  <c r="B90" i="5" s="1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95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4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3" i="4" s="1"/>
  <c r="B106" i="5" l="1"/>
  <c r="B4" i="6" s="1"/>
  <c r="B113" i="5"/>
  <c r="B111" i="5"/>
  <c r="B9" i="6" s="1"/>
  <c r="B108" i="5"/>
  <c r="B6" i="6" s="1"/>
  <c r="B116" i="5"/>
  <c r="B14" i="6" s="1"/>
  <c r="B99" i="5"/>
  <c r="B100" i="5"/>
  <c r="B118" i="5" s="1"/>
  <c r="B86" i="5"/>
  <c r="B104" i="5" s="1"/>
  <c r="B87" i="5"/>
  <c r="B105" i="5" l="1"/>
  <c r="B112" i="5"/>
  <c r="B10" i="6" s="1"/>
  <c r="B110" i="5"/>
  <c r="B8" i="6" s="1"/>
  <c r="B109" i="5"/>
  <c r="B7" i="6" s="1"/>
  <c r="B119" i="5"/>
  <c r="B17" i="6" s="1"/>
  <c r="B117" i="5"/>
  <c r="B114" i="5"/>
  <c r="B107" i="5"/>
  <c r="B5" i="6" s="1"/>
  <c r="M15" i="4" l="1"/>
  <c r="L15" i="4"/>
  <c r="N15" i="4"/>
  <c r="O15" i="4"/>
  <c r="P15" i="4"/>
  <c r="Q15" i="4"/>
  <c r="R15" i="4"/>
  <c r="S15" i="4"/>
  <c r="T15" i="4"/>
  <c r="B15" i="4"/>
  <c r="AE15" i="4"/>
  <c r="D15" i="4"/>
  <c r="C15" i="4"/>
  <c r="E15" i="4"/>
  <c r="F15" i="4"/>
  <c r="G15" i="4"/>
  <c r="H15" i="4"/>
  <c r="I15" i="4"/>
  <c r="J15" i="4"/>
  <c r="K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<sst xmlns="http://schemas.openxmlformats.org/spreadsheetml/2006/main" count="3358" uniqueCount="459">
  <si>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</si>
  <si>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</si>
  <si>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</si>
  <si>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</si>
  <si>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</si>
  <si>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</si>
  <si>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</si>
  <si>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</si>
  <si>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</si>
  <si>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</si>
  <si>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</si>
  <si>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</si>
  <si>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</si>
  <si>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</si>
  <si>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</si>
  <si>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</si>
  <si>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</si>
  <si>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</si>
  <si>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</si>
  <si>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</si>
  <si>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</si>
  <si>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</si>
  <si>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</si>
  <si>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</si>
  <si>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</si>
  <si>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</si>
  <si>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</si>
  <si>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</si>
  <si>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</si>
  <si>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</si>
  <si>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</si>
  <si>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</si>
  <si>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</si>
  <si>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</si>
  <si>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</si>
  <si>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</si>
  <si>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</si>
  <si>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</si>
  <si>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</si>
  <si>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</si>
  <si>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</si>
  <si>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</si>
  <si>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</si>
  <si>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</si>
  <si>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</si>
  <si>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</si>
  <si>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</si>
  <si>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</si>
  <si>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</si>
  <si>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</si>
  <si>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</si>
  <si>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</si>
  <si>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</si>
  <si>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</si>
  <si>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</si>
  <si>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</si>
  <si>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</si>
  <si>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</si>
  <si>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</si>
  <si>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</si>
  <si>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</si>
  <si>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</si>
  <si>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</si>
  <si>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</si>
  <si>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</si>
  <si>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</si>
  <si>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</si>
  <si>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</si>
  <si>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</si>
  <si>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</si>
  <si>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</si>
  <si>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</si>
  <si>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</si>
  <si>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</si>
  <si>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</si>
  <si>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</si>
  <si>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</si>
  <si>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</si>
  <si>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</si>
  <si>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</si>
  <si>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</si>
  <si>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</si>
  <si>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</si>
  <si>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</si>
  <si>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</si>
  <si>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</si>
  <si>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</si>
  <si>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</si>
  <si>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</si>
  <si>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</si>
  <si>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</si>
  <si>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</si>
  <si>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</si>
  <si>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</si>
  <si>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</si>
  <si>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</si>
  <si>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</si>
  <si>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</si>
  <si>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</si>
  <si>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</si>
  <si>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</si>
  <si>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</si>
  <si>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</si>
  <si>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</si>
  <si>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</si>
  <si>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</si>
  <si>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</si>
  <si>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</si>
  <si>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</si>
  <si>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</si>
  <si>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</si>
  <si>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</si>
  <si>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</si>
  <si>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</si>
  <si>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</si>
  <si>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</si>
  <si>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</si>
  <si>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</si>
  <si>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</si>
  <si>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</si>
  <si>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</si>
  <si>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</si>
  <si>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</si>
  <si>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</si>
  <si>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</si>
  <si>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</si>
  <si>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</si>
  <si>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</si>
  <si>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</si>
  <si>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</si>
  <si>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</si>
  <si>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</si>
  <si>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</si>
  <si>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</si>
  <si>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</si>
  <si>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</si>
  <si>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</si>
  <si>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</si>
  <si>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</si>
  <si>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</si>
  <si>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</si>
  <si>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</si>
  <si>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</si>
  <si>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</si>
  <si>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</si>
  <si>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</si>
  <si>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</si>
  <si>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</si>
  <si>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</si>
  <si>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</si>
  <si>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</si>
  <si>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</si>
  <si>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</si>
  <si>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</si>
  <si>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</si>
  <si>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</si>
  <si>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</si>
  <si>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</si>
  <si>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</si>
  <si>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</si>
  <si>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</si>
  <si>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</si>
  <si>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</si>
  <si>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</si>
  <si>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</si>
  <si>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</si>
  <si>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</si>
  <si>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</si>
  <si>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</si>
  <si>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</si>
  <si>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</si>
  <si>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</si>
  <si>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</si>
  <si>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</si>
  <si>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</si>
  <si>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</si>
  <si>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</si>
  <si>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</si>
  <si>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</si>
  <si>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</si>
  <si>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</si>
  <si>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</si>
  <si>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</si>
  <si>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</si>
  <si>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</si>
  <si>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</si>
  <si>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</si>
  <si>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</si>
  <si>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</si>
  <si>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</si>
  <si>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</si>
  <si>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</si>
  <si>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</si>
  <si>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</si>
  <si>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</si>
  <si>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</si>
  <si>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</si>
  <si>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</si>
  <si>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</si>
  <si>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</si>
  <si>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</si>
  <si>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</si>
  <si>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</si>
  <si>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</si>
  <si>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</si>
  <si>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</si>
  <si>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</si>
  <si>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</si>
  <si>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</si>
  <si>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</si>
  <si>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</si>
  <si>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</si>
  <si>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</si>
  <si>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</si>
  <si>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</si>
  <si>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</si>
  <si>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</si>
  <si>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</si>
  <si>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</si>
  <si>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</si>
  <si>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</si>
  <si>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</si>
  <si>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</si>
  <si>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</si>
  <si>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</si>
  <si>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</si>
  <si>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</si>
  <si>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</si>
  <si>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</si>
  <si>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</si>
  <si>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</si>
  <si>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</si>
  <si>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</si>
  <si>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</si>
  <si>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</si>
  <si>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</si>
  <si>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</si>
  <si>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</si>
  <si>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</si>
  <si>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</si>
  <si>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</si>
  <si>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</si>
  <si>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</si>
  <si>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</si>
  <si>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</si>
  <si>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</si>
  <si>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</si>
  <si>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</si>
  <si>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</si>
  <si>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</si>
  <si>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</si>
  <si>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</si>
  <si>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</si>
  <si>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</si>
  <si>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</si>
  <si>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</si>
  <si>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</si>
  <si>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</si>
  <si>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</si>
  <si>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</si>
  <si>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</si>
  <si>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</si>
  <si>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</si>
  <si>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</si>
  <si>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</si>
  <si>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</si>
  <si>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</si>
  <si>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</si>
  <si>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</si>
  <si>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</si>
  <si>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</si>
  <si>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</si>
  <si>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</si>
  <si>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</si>
  <si>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</si>
  <si>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</si>
  <si>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</si>
  <si>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</si>
  <si>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</si>
  <si>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</si>
  <si>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</si>
  <si>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</si>
  <si>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</si>
  <si>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</si>
  <si>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</si>
  <si>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</si>
  <si>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</si>
  <si>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</si>
  <si>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</si>
  <si>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</si>
  <si>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</si>
  <si>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</si>
  <si>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</si>
  <si>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</si>
  <si>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</si>
  <si>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</si>
  <si>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</si>
  <si>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</si>
  <si>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</si>
  <si>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</si>
  <si>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</si>
  <si>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</si>
  <si>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</si>
  <si>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</si>
  <si>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</si>
  <si>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</si>
  <si>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</si>
  <si>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</si>
  <si>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</si>
  <si>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</si>
  <si>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</si>
  <si>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</si>
  <si>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</si>
  <si>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</si>
  <si>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</si>
  <si>
    <t>EU hard coal capacity, start year</t>
  </si>
  <si>
    <t>US hard coal capacity, start year (see US EPS 3.4.6, elec/SYC)</t>
  </si>
  <si>
    <t>Data pulled from figures in Pietzcker, Osorio, and Rodrigues, 2011; "Tightening EU ETS targets in line with the European Green Deal: Impacts on the decarbonization of the EU power sector"</t>
  </si>
  <si>
    <t>https://www.sciencedirect.com/science/article/pii/S0306261921003962</t>
  </si>
  <si>
    <t>AMB Carbon Tax</t>
  </si>
  <si>
    <t>REF Carbon Tax</t>
  </si>
  <si>
    <t>Carbon Price [EUR/ton]</t>
  </si>
  <si>
    <t>Coal</t>
  </si>
  <si>
    <t>Lignite</t>
  </si>
  <si>
    <t>Reduction in Capacity vs. REF [GW]</t>
  </si>
  <si>
    <t>BAU</t>
  </si>
  <si>
    <t>Policy</t>
  </si>
  <si>
    <t>$97.4 carbon price additional retirements</t>
  </si>
  <si>
    <t>NG</t>
  </si>
  <si>
    <t>LIMES_var</t>
  </si>
  <si>
    <t>short_var</t>
  </si>
  <si>
    <t>type_var</t>
  </si>
  <si>
    <t>year</t>
  </si>
  <si>
    <t>values</t>
  </si>
  <si>
    <t>Capacity|Electricity|Hydro</t>
  </si>
  <si>
    <t>Hydro</t>
  </si>
  <si>
    <t>Capacity (GW)</t>
  </si>
  <si>
    <t>Capacity|Electricity|Hydrogen</t>
  </si>
  <si>
    <t>Hydrogen</t>
  </si>
  <si>
    <t>Capacity|Electricity|Nuclear</t>
  </si>
  <si>
    <t>Nuclear</t>
  </si>
  <si>
    <t>Capacity|Electricity|Other Fossil</t>
  </si>
  <si>
    <t>Other fossil</t>
  </si>
  <si>
    <t>Capacity|Electricity|Solar|CSP</t>
  </si>
  <si>
    <t>CSP</t>
  </si>
  <si>
    <t>Capacity|Electricity|Solar|PV</t>
  </si>
  <si>
    <t>PV</t>
  </si>
  <si>
    <t>Capacity|Electricity|Wind|Offshore</t>
  </si>
  <si>
    <t>Wind Offshore</t>
  </si>
  <si>
    <t>Capacity|Electricity|Wind|Onshore</t>
  </si>
  <si>
    <t>Wind Onshore</t>
  </si>
  <si>
    <t>Capacity|Electricity|Gas|w/ CCS</t>
  </si>
  <si>
    <t>Gas w/ CCS</t>
  </si>
  <si>
    <t>Capacity|Electricity|Gas|w/o CCS</t>
  </si>
  <si>
    <t>Gas w/o CCS</t>
  </si>
  <si>
    <t>Capacity|Electricity|Hard Coal|w/ CCS</t>
  </si>
  <si>
    <t>Hard Coal w/ CCS</t>
  </si>
  <si>
    <t>Capacity|Electricity|Hard Coal|w/o CCS</t>
  </si>
  <si>
    <t>Hard Coal w/o CCS</t>
  </si>
  <si>
    <t>Capacity|Electricity|Lignite|w/ CCS</t>
  </si>
  <si>
    <t>Lignite w/ CCS</t>
  </si>
  <si>
    <t>Capacity|Electricity|Lignite|w/o CCS</t>
  </si>
  <si>
    <t>Lignite w/o CCS</t>
  </si>
  <si>
    <t>Capacity|Electricity|Storage|Pump Hydro</t>
  </si>
  <si>
    <t>PSP</t>
  </si>
  <si>
    <t>Capacity|Electricity|Storage|Stat Batteries</t>
  </si>
  <si>
    <t>Batteries</t>
  </si>
  <si>
    <t>Capacity|Electricity|Storage|Hydrogen electrolysis [input]</t>
  </si>
  <si>
    <t>Electrolysis [input]</t>
  </si>
  <si>
    <t>Capacity|Electricity|Biomass|w/ CCS</t>
  </si>
  <si>
    <t>BECCS</t>
  </si>
  <si>
    <t>Capacity|Electricity|Biomass|w/o CCS</t>
  </si>
  <si>
    <t>Biomass w/o CCS</t>
  </si>
  <si>
    <t>Secondary Energy|Electricity|Hydro</t>
  </si>
  <si>
    <t>Generation (TWh/yr)</t>
  </si>
  <si>
    <t>Secondary Energy|Electricity|Nuclear</t>
  </si>
  <si>
    <t>Secondary Energy|Electricity|Other Fossil</t>
  </si>
  <si>
    <t>Secondary Energy|Electricity|Solar|CSP</t>
  </si>
  <si>
    <t>Secondary Energy|Electricity|Solar|PV</t>
  </si>
  <si>
    <t>Secondary Energy|Electricity|Wind|Offshore</t>
  </si>
  <si>
    <t>Secondary Energy|Electricity|Wind|Onshore</t>
  </si>
  <si>
    <t>Secondary Energy|Electricity|Hydrogen</t>
  </si>
  <si>
    <t>Secondary Energy|Electricity|Gas|w/ CCS</t>
  </si>
  <si>
    <t>Secondary Energy|Electricity|Gas|w/o CCS</t>
  </si>
  <si>
    <t>Secondary Energy|Electricity|Hard Coal|w/ CCS</t>
  </si>
  <si>
    <t>Secondary Energy|Electricity|Hard Coal|w/o CCS</t>
  </si>
  <si>
    <t>Secondary Energy|Electricity|Lignite|w/ CCS</t>
  </si>
  <si>
    <t>Secondary Energy|Electricity|Lignite|w/o CCS</t>
  </si>
  <si>
    <t>Secondary Energy|Electricity|Biomass|w/o CCS</t>
  </si>
  <si>
    <t>Secondary Energy|Electricity|Biomass|w/ CCS</t>
  </si>
  <si>
    <t>Secondary Energy|Electricity|Storage|Pump Hydro</t>
  </si>
  <si>
    <t>Secondary Energy|Electricity|Storage|Stat Batteries</t>
  </si>
  <si>
    <t>Secondary Energy|Electricity|Net Imports</t>
  </si>
  <si>
    <t>Net imports</t>
  </si>
  <si>
    <t>Secondary Energy|Electricity|Share of renewables in gross demand</t>
  </si>
  <si>
    <t>RES share</t>
  </si>
  <si>
    <t>Share of renewables in gross demand (--)</t>
  </si>
  <si>
    <t>Final Energy|Electricity</t>
  </si>
  <si>
    <t>Final energy</t>
  </si>
  <si>
    <t>Demand (TWh/yr)</t>
  </si>
  <si>
    <t>Region</t>
  </si>
  <si>
    <t>Variable</t>
  </si>
  <si>
    <t>Unit</t>
  </si>
  <si>
    <t>value</t>
  </si>
  <si>
    <t>scen_short</t>
  </si>
  <si>
    <t>leg</t>
  </si>
  <si>
    <t>leg2</t>
  </si>
  <si>
    <t>EUETS</t>
  </si>
  <si>
    <t>Capacity|Electricity|Gas OC</t>
  </si>
  <si>
    <t>GW</t>
  </si>
  <si>
    <t>REF</t>
  </si>
  <si>
    <t>Gas OC</t>
  </si>
  <si>
    <t>Gas CT</t>
  </si>
  <si>
    <t>Other Fossil</t>
  </si>
  <si>
    <t>Solar|CSP</t>
  </si>
  <si>
    <t>Solar|PV</t>
  </si>
  <si>
    <t>Wind|Offshore</t>
  </si>
  <si>
    <t>Wind|Onshore</t>
  </si>
  <si>
    <t>Hard Coal|w/ CCS</t>
  </si>
  <si>
    <t>Hard Coal|w/o CCS</t>
  </si>
  <si>
    <t>Lignite|w/ CCS</t>
  </si>
  <si>
    <t>Lignite|w/o CCS</t>
  </si>
  <si>
    <t>Storage|Pump Hydro</t>
  </si>
  <si>
    <t>Storage|Stat Batteries</t>
  </si>
  <si>
    <t>Storage|Hydrogen electrolysis [input]</t>
  </si>
  <si>
    <t>Biomass|w/ CCS</t>
  </si>
  <si>
    <t>Biomass|w/o CCS</t>
  </si>
  <si>
    <t>AMB</t>
  </si>
  <si>
    <t>Capacity Additions|Electricity|Gas OC</t>
  </si>
  <si>
    <t>GW/yr</t>
  </si>
  <si>
    <t>Capacity Additions (GW/yr)</t>
  </si>
  <si>
    <t>Capacity Additions|Electricity|Hydro</t>
  </si>
  <si>
    <t>Capacity Additions|Electricity|Hydrogen</t>
  </si>
  <si>
    <t>Capacity Additions|Electricity|Nuclear</t>
  </si>
  <si>
    <t>Capacity Additions|Electricity|Solar|CSP</t>
  </si>
  <si>
    <t>Capacity Additions|Electricity|Solar|PV</t>
  </si>
  <si>
    <t>Capacity Additions|Electricity|Wind|Offshore</t>
  </si>
  <si>
    <t>Capacity Additions|Electricity|Wind|Onshore</t>
  </si>
  <si>
    <t>Capacity Additions|Electricity|Storage|Pump Hydro</t>
  </si>
  <si>
    <t>Capacity Additions|Electricity|Storage|Stat Batteries</t>
  </si>
  <si>
    <t>Capacity Additions|Electricity|Lignite|w/ CCS</t>
  </si>
  <si>
    <t>Capacity Additions|Electricity|Lignite|w/o CCS</t>
  </si>
  <si>
    <t>Capacity Additions|Electricity|Hard Coal|w/ CCS</t>
  </si>
  <si>
    <t>Capacity Additions|Electricity|Hard Coal|w/o CCS</t>
  </si>
  <si>
    <t>Capacity Additions|Electricity|Storage|Hydrogen electrolysis [input]</t>
  </si>
  <si>
    <t>Capacity Additions|Electricity|Other Fossil</t>
  </si>
  <si>
    <t>Capacity Additions|Electricity|Biomass|w/ CCS</t>
  </si>
  <si>
    <t>Capacity Additions|Electricity|Biomass|w/o CCS</t>
  </si>
  <si>
    <t>Capacity|Electricity|Gas CC|w/ CCS</t>
  </si>
  <si>
    <t>Gas CC|w/ CCS</t>
  </si>
  <si>
    <t>Gas CC w/ CCS</t>
  </si>
  <si>
    <t>Capacity|Electricity|Gas CC|w/o CCS</t>
  </si>
  <si>
    <t>Gas CC|w/o CCS</t>
  </si>
  <si>
    <t>Gas CC w/o CCS</t>
  </si>
  <si>
    <t>Capacity Additions|Electricity|Gas CC|w/ CCS</t>
  </si>
  <si>
    <t>Capacity Additions|Electricity|Gas CC|w/o CCS</t>
  </si>
  <si>
    <t>Gas Nonpeaker</t>
  </si>
  <si>
    <t>Inflation Adjustment</t>
  </si>
  <si>
    <t>1 EUR 2015 = 105.42 EUR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</si>
</sst>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2">
    <xf numFmtId="0" fontId="0" fillId="0" borderId="1"/>
    <xf numFmtId="0" fontId="1" fillId="0" borderId="1"/>
  </cellStyleXfs>
  <cellXfs count="56">
    <xf numFmtId="0" fontId="0" fillId="0" borderId="0" xfId="0" applyBorder="1"/>
    <xf numFmtId="0" fontId="2" fillId="0" borderId="0" xfId="0" applyFont="1" applyBorder="1"/>
    <xf numFmtId="0" fontId="2" fillId="2" borderId="1" xfId="0" applyFont="1" applyFill="1"/>
    <xf numFmtId="0" fontId="3" fillId="0" borderId="0" xfId="0" applyFont="1" applyBorder="1"/>
    <xf numFmtId="0" fontId="4" fillId="0" borderId="0" xfId="0" applyFont="1" applyBorder="1"/>
    <xf numFmtId="0" fontId="3" fillId="0" borderId="0" xfId="0" applyFont="1" applyBorder="1" applyAlignment="1">
      <alignment horizontal="left"/>
    </xf>
    <xf numFmtId="0" fontId="5" fillId="0" borderId="0" xfId="0" applyFont="1" applyBorder="1"/>
    <xf numFmtId="0" fontId="2" fillId="2" borderId="1" xfId="0" applyFont="1" applyFill="1" applyAlignment="1">
      <alignment horizontal="left"/>
    </xf>
    <xf numFmtId="0" fontId="3" fillId="2" borderId="1" xfId="0" applyFont="1" applyFill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Border="1"/>
    <xf numFmtId="0" fontId="10" fillId="0" borderId="2" xfId="0" applyFont="1" applyBorder="1" applyAlignment="1">
      <alignment wrapText="1"/>
    </xf>
    <xf numFmtId="0" fontId="11" fillId="0" borderId="0" xfId="0" applyFont="1" applyBorder="1"/>
    <xf numFmtId="0" fontId="12" fillId="0" borderId="0" xfId="0" applyFont="1" applyBorder="1"/>
    <xf numFmtId="0" fontId="13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horizontal="right" wrapText="1"/>
    </xf>
    <xf numFmtId="165" fontId="3" fillId="0" borderId="4" xfId="0" applyNumberFormat="1" applyFont="1" applyBorder="1" applyAlignment="1">
      <alignment horizontal="right" wrapText="1"/>
    </xf>
    <xf numFmtId="164" fontId="10" fillId="0" borderId="3" xfId="0" applyNumberFormat="1" applyFont="1" applyBorder="1" applyAlignment="1">
      <alignment horizontal="right" wrapText="1"/>
    </xf>
    <xf numFmtId="165" fontId="10" fillId="0" borderId="3" xfId="0" applyNumberFormat="1" applyFont="1" applyBorder="1" applyAlignment="1">
      <alignment horizontal="right" wrapText="1"/>
    </xf>
    <xf numFmtId="0" fontId="14" fillId="0" borderId="0" xfId="0" applyFont="1" applyBorder="1"/>
    <xf numFmtId="0" fontId="2" fillId="2" borderId="1" xfId="0" applyFont="1" applyFill="1" applyAlignment="1">
      <alignment wrapText="1"/>
    </xf>
    <xf numFmtId="0" fontId="3" fillId="0" borderId="0" xfId="0" applyFont="1" applyBorder="1" applyAlignment="1">
      <alignment wrapText="1"/>
    </xf>
    <xf numFmtId="164" fontId="4" fillId="0" borderId="0" xfId="0" applyNumberFormat="1" applyFont="1" applyBorder="1"/>
    <xf numFmtId="166" fontId="3" fillId="0" borderId="0" xfId="0" applyNumberFormat="1" applyFont="1" applyBorder="1"/>
    <xf numFmtId="0" fontId="2" fillId="3" borderId="1" xfId="0" applyFont="1" applyFill="1" applyAlignment="1">
      <alignment wrapText="1"/>
    </xf>
    <xf numFmtId="0" fontId="2" fillId="3" borderId="1" xfId="0" applyFont="1" applyFill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1" fontId="3" fillId="0" borderId="0" xfId="0" applyNumberFormat="1" applyFont="1" applyBorder="1"/>
    <xf numFmtId="2" fontId="3" fillId="0" borderId="0" xfId="0" applyNumberFormat="1" applyFont="1" applyBorder="1"/>
    <xf numFmtId="0" fontId="3" fillId="3" borderId="1" xfId="0" applyFont="1" applyFill="1"/>
    <xf numFmtId="167" fontId="3" fillId="0" borderId="0" xfId="0" applyNumberFormat="1" applyFont="1" applyBorder="1"/>
    <xf numFmtId="2" fontId="4" fillId="0" borderId="0" xfId="0" applyNumberFormat="1" applyFont="1" applyBorder="1"/>
    <xf numFmtId="0" fontId="3" fillId="4" borderId="1" xfId="0" applyFont="1" applyFill="1"/>
    <xf numFmtId="11" fontId="3" fillId="0" borderId="0" xfId="0" applyNumberFormat="1" applyFont="1" applyBorder="1"/>
    <xf numFmtId="9" fontId="3" fillId="0" borderId="0" xfId="0" applyNumberFormat="1" applyFont="1" applyBorder="1"/>
    <xf numFmtId="0" fontId="15" fillId="0" borderId="0" xfId="0" applyFont="1" applyBorder="1"/>
    <xf numFmtId="0" fontId="3" fillId="0" borderId="0" xfId="0" applyFont="1" applyBorder="1" applyAlignment="1">
      <alignment horizontal="center"/>
    </xf>
    <xf numFmtId="14" fontId="0" fillId="0" borderId="0" xfId="0" applyNumberFormat="1" applyBorder="1"/>
    <xf numFmtId="0" fontId="16" fillId="0" borderId="0" xfId="0" applyFont="1" applyBorder="1"/>
    <xf numFmtId="0" fontId="16" fillId="0" borderId="1" xfId="0" applyFont="1"/>
    <xf numFmtId="0" fontId="0" fillId="0" borderId="1" xfId="0"/>
    <xf numFmtId="1" fontId="0" fillId="0" borderId="0" xfId="0" applyNumberFormat="1" applyBorder="1"/>
    <xf numFmtId="0" fontId="2" fillId="0" borderId="1" xfId="0" applyFont="1"/>
    <xf numFmtId="166" fontId="0" fillId="0" borderId="0" xfId="0" applyNumberFormat="1" applyBorder="1"/>
    <xf numFmtId="0" fontId="1" fillId="0" borderId="1" xfId="1"/>
    <xf numFmtId="0" fontId="9" fillId="0" borderId="5" xfId="0" applyFont="1" applyBorder="1" applyAlignment="1">
      <alignment wrapText="1"/>
    </xf>
    <xf numFmtId="0" fontId="0" fillId="0" borderId="5" xfId="0" applyBorder="1"/>
    <xf numFmtId="0" fontId="3" fillId="0" borderId="1" xfId="0" applyFont="1" applyAlignment="1">
      <alignment horizontal="center"/>
    </xf>
    <xf numFmtId="0" fontId="0" fillId="0" borderId="0" xfId="0" applyBorder="1"/>
  </cellXfs>
  <cellStyles count="2">
    <cellStyle name="Normal" xfId="0" builtinId="0"/>
    <cellStyle name="Normal 2" xfId="1" xr:uid="{C0726EB9-FC59-4F57-B828-40403F3519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opLeftCell="A27" workbookViewId="0">
      <selection activeCell="A47" sqref="A47:J49"/>
    </sheetView>
  </sheetViews>
  <sheetFormatPr defaultColWidth="12.625" defaultRowHeight="15" customHeight="1" x14ac:dyDescent="0.2"/>
  <cols>
    <col min="1" max="26" width="7.625" customWidth="1"/>
  </cols>
  <sheetData>
    <row r="1" spans="1:7" ht="14.45" customHeight="1" x14ac:dyDescent="0.25">
      <c r="A1" s="1" t="s">
        <v>0</v>
      </c>
      <c r="C1" s="44">
        <v>44307</v>
      </c>
    </row>
    <row r="3" spans="1:7" ht="14.45" customHeight="1" x14ac:dyDescent="0.25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45" customHeight="1" x14ac:dyDescent="0.25">
      <c r="A4" s="3"/>
      <c r="B4" s="4" t="s">
        <v>3</v>
      </c>
    </row>
    <row r="5" spans="1:7" ht="14.45" customHeight="1" x14ac:dyDescent="0.25">
      <c r="A5" s="3"/>
      <c r="B5" s="5">
        <v>2020</v>
      </c>
    </row>
    <row r="6" spans="1:7" ht="14.45" customHeight="1" x14ac:dyDescent="0.25">
      <c r="A6" s="3"/>
      <c r="B6" s="6" t="s">
        <v>4</v>
      </c>
    </row>
    <row r="7" spans="1:7" ht="14.45" customHeight="1" x14ac:dyDescent="0.25">
      <c r="B7" s="4" t="s">
        <v>5</v>
      </c>
    </row>
    <row r="9" spans="1:7" ht="14.45" customHeight="1" x14ac:dyDescent="0.25">
      <c r="B9" s="7" t="s">
        <v>6</v>
      </c>
      <c r="C9" s="8"/>
      <c r="D9" s="8"/>
      <c r="E9" s="8"/>
      <c r="F9" s="8"/>
      <c r="G9" s="8"/>
    </row>
    <row r="10" spans="1:7" ht="14.45" customHeight="1" x14ac:dyDescent="0.25">
      <c r="B10" s="4" t="s">
        <v>3</v>
      </c>
    </row>
    <row r="11" spans="1:7" ht="14.45" customHeight="1" x14ac:dyDescent="0.25">
      <c r="B11" s="5" t="s">
        <v>7</v>
      </c>
    </row>
    <row r="12" spans="1:7" ht="14.45" customHeight="1" x14ac:dyDescent="0.25">
      <c r="B12" s="4" t="s">
        <v>8</v>
      </c>
    </row>
    <row r="13" spans="1:7" ht="14.1" customHeight="1" x14ac:dyDescent="0.2">
      <c r="B13" s="6" t="s">
        <v>9</v>
      </c>
    </row>
    <row r="14" spans="1:7" ht="14.45" customHeight="1" x14ac:dyDescent="0.25">
      <c r="B14" s="4" t="s">
        <v>10</v>
      </c>
    </row>
    <row r="16" spans="1:7" ht="14.45" customHeight="1" x14ac:dyDescent="0.25">
      <c r="A16" s="1" t="s">
        <v>11</v>
      </c>
    </row>
    <row r="17" spans="1:1" ht="14.45" customHeight="1" x14ac:dyDescent="0.25">
      <c r="A17" s="4" t="s">
        <v>12</v>
      </c>
    </row>
    <row r="18" spans="1:1" ht="14.45" customHeight="1" x14ac:dyDescent="0.25">
      <c r="A18" s="3" t="s">
        <v>13</v>
      </c>
    </row>
    <row r="19" spans="1:1" ht="14.45" customHeight="1" x14ac:dyDescent="0.25">
      <c r="A19" s="3" t="s">
        <v>14</v>
      </c>
    </row>
    <row r="20" spans="1:1" ht="14.45" customHeight="1" x14ac:dyDescent="0.25">
      <c r="A20" s="3" t="s">
        <v>15</v>
      </c>
    </row>
    <row r="21" spans="1:1" ht="15.75" customHeight="1" x14ac:dyDescent="0.25">
      <c r="A21" s="3" t="s">
        <v>16</v>
      </c>
    </row>
    <row r="22" spans="1:1" ht="15.75" customHeight="1" x14ac:dyDescent="0.25">
      <c r="A22" s="3" t="s">
        <v>17</v>
      </c>
    </row>
    <row r="23" spans="1:1" ht="15.75" customHeight="1" x14ac:dyDescent="0.25">
      <c r="A23" s="3" t="s">
        <v>18</v>
      </c>
    </row>
    <row r="24" spans="1:1" ht="15.75" customHeight="1" x14ac:dyDescent="0.2"/>
    <row r="25" spans="1:1" ht="15.75" customHeight="1" x14ac:dyDescent="0.25">
      <c r="A25" s="4" t="s">
        <v>19</v>
      </c>
    </row>
    <row r="26" spans="1:1" ht="15.75" customHeight="1" x14ac:dyDescent="0.25">
      <c r="A26" s="4" t="s">
        <v>20</v>
      </c>
    </row>
    <row r="27" spans="1:1" ht="15.75" customHeight="1" x14ac:dyDescent="0.25">
      <c r="A27" s="4" t="s">
        <v>21</v>
      </c>
    </row>
    <row r="28" spans="1:1" ht="15.75" customHeight="1" x14ac:dyDescent="0.25">
      <c r="A28" s="4" t="s">
        <v>22</v>
      </c>
    </row>
    <row r="29" spans="1:1" ht="15.75" customHeight="1" x14ac:dyDescent="0.25">
      <c r="A29" s="4" t="s">
        <v>23</v>
      </c>
    </row>
    <row r="30" spans="1:1" ht="15.75" customHeight="1" x14ac:dyDescent="0.25">
      <c r="A30" s="4" t="s">
        <v>24</v>
      </c>
    </row>
    <row r="31" spans="1:1" ht="15.75" customHeight="1" x14ac:dyDescent="0.2"/>
    <row r="32" spans="1:1" ht="15.75" customHeight="1" x14ac:dyDescent="0.25">
      <c r="A32" s="4" t="s">
        <v>25</v>
      </c>
    </row>
    <row r="33" spans="1:1" ht="15.75" customHeight="1" x14ac:dyDescent="0.25">
      <c r="A33" s="4" t="s">
        <v>26</v>
      </c>
    </row>
    <row r="34" spans="1:1" ht="15.75" customHeight="1" x14ac:dyDescent="0.25">
      <c r="A34" s="4" t="s">
        <v>27</v>
      </c>
    </row>
    <row r="35" spans="1:1" ht="15.75" customHeight="1" x14ac:dyDescent="0.25">
      <c r="A35" s="4" t="s">
        <v>28</v>
      </c>
    </row>
    <row r="36" spans="1:1" ht="15.75" customHeight="1" x14ac:dyDescent="0.25">
      <c r="A36" s="4" t="s">
        <v>29</v>
      </c>
    </row>
    <row r="37" spans="1:1" ht="15.75" customHeight="1" x14ac:dyDescent="0.2"/>
    <row r="38" spans="1:1" ht="15.75" customHeight="1" x14ac:dyDescent="0.25">
      <c r="A38" s="4" t="s">
        <v>30</v>
      </c>
    </row>
    <row r="39" spans="1:1" ht="15.75" customHeight="1" x14ac:dyDescent="0.25">
      <c r="A39" s="4" t="s">
        <v>31</v>
      </c>
    </row>
    <row r="40" spans="1:1" ht="15.75" customHeight="1" x14ac:dyDescent="0.25">
      <c r="A40" s="4" t="s">
        <v>32</v>
      </c>
    </row>
    <row r="41" spans="1:1" ht="15.75" customHeight="1" x14ac:dyDescent="0.25">
      <c r="A41" s="4" t="s">
        <v>33</v>
      </c>
    </row>
    <row r="42" spans="1:1" ht="15.75" customHeight="1" x14ac:dyDescent="0.25">
      <c r="A42" s="4" t="s">
        <v>34</v>
      </c>
    </row>
    <row r="43" spans="1:1" ht="15.75" customHeight="1" x14ac:dyDescent="0.25">
      <c r="A43" s="4" t="s">
        <v>35</v>
      </c>
    </row>
    <row r="44" spans="1:1" ht="15.75" customHeight="1" x14ac:dyDescent="0.25">
      <c r="A44" s="4" t="s">
        <v>36</v>
      </c>
    </row>
    <row r="45" spans="1:1" ht="15.75" customHeight="1" x14ac:dyDescent="0.25">
      <c r="A45" s="4" t="s">
        <v>37</v>
      </c>
    </row>
    <row r="46" spans="1:1" ht="15.75" customHeight="1" x14ac:dyDescent="0.2"/>
    <row r="47" spans="1:1" ht="15.75" customHeight="1" x14ac:dyDescent="0.25">
      <c r="A47" s="4" t="s">
        <v>38</v>
      </c>
    </row>
    <row r="48" spans="1:1" ht="15.75" customHeight="1" x14ac:dyDescent="0.25">
      <c r="A48" s="4" t="s">
        <v>39</v>
      </c>
    </row>
    <row r="49" spans="1:2" ht="15.75" customHeight="1" x14ac:dyDescent="0.25">
      <c r="A49" s="4" t="s">
        <v>40</v>
      </c>
    </row>
    <row r="50" spans="1:2" ht="15.75" customHeight="1" x14ac:dyDescent="0.2"/>
    <row r="51" spans="1:2" ht="15.75" customHeight="1" x14ac:dyDescent="0.2"/>
    <row r="52" spans="1:2" ht="15.75" customHeight="1" x14ac:dyDescent="0.2"/>
    <row r="53" spans="1:2" ht="15.75" customHeight="1" x14ac:dyDescent="0.2"/>
    <row r="54" spans="1:2" ht="15.75" customHeight="1" x14ac:dyDescent="0.2"/>
    <row r="55" spans="1:2" ht="15.75" customHeight="1" x14ac:dyDescent="0.25">
      <c r="A55" s="1" t="s">
        <v>41</v>
      </c>
    </row>
    <row r="56" spans="1:2" ht="15.75" customHeight="1" x14ac:dyDescent="0.25">
      <c r="A56" s="4">
        <v>0.9</v>
      </c>
    </row>
    <row r="57" spans="1:2" ht="15.75" customHeight="1" x14ac:dyDescent="0.25">
      <c r="B57" s="4" t="s">
        <v>42</v>
      </c>
    </row>
    <row r="58" spans="1:2" ht="15.75" customHeight="1" x14ac:dyDescent="0.2"/>
    <row r="59" spans="1:2" ht="15.75" customHeight="1" x14ac:dyDescent="0.25">
      <c r="A59" s="9" t="s">
        <v>43</v>
      </c>
    </row>
    <row r="60" spans="1:2" ht="15.75" customHeight="1" x14ac:dyDescent="0.2">
      <c r="A60" s="10" t="s">
        <v>44</v>
      </c>
    </row>
    <row r="61" spans="1:2" ht="15.75" customHeight="1" x14ac:dyDescent="0.2">
      <c r="A61" s="11" t="s">
        <v>45</v>
      </c>
    </row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 x14ac:dyDescent="0.2"/>
  <cols>
    <col min="1" max="1" width="16.875" hidden="1" customWidth="1"/>
    <col min="2" max="2" width="37.375" customWidth="1"/>
    <col min="3" max="35" width="7.875" customWidth="1"/>
  </cols>
  <sheetData>
    <row r="1" spans="1:35" ht="15" customHeight="1" x14ac:dyDescent="0.2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2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2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2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2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2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.1" customHeight="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.1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.1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5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2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2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2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2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2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5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5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5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5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5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5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5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5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5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5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2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2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5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5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5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5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5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2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2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5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5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5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5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5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5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5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5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5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5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2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2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5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5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5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5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5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5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5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5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5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5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2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2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2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5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5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5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5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5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5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5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5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5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2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2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2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5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5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5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5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5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5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2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2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2">
      <c r="A87" s="12"/>
      <c r="B87" s="52" t="s">
        <v>150</v>
      </c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</row>
    <row r="88" spans="1:35" ht="15" customHeight="1" x14ac:dyDescent="0.2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2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2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2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2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2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2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2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2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2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2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2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2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2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2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2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2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2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2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2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2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2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2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2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0" sqref="B10"/>
    </sheetView>
  </sheetViews>
  <sheetFormatPr defaultColWidth="12.625" defaultRowHeight="15" customHeight="1" x14ac:dyDescent="0.2"/>
  <cols>
    <col min="1" max="1" width="16.875" hidden="1" customWidth="1"/>
    <col min="2" max="2" width="37.375" customWidth="1"/>
    <col min="3" max="35" width="7.875" customWidth="1"/>
  </cols>
  <sheetData>
    <row r="1" spans="1:35" ht="15" customHeight="1" x14ac:dyDescent="0.2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2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2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2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2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.1" customHeight="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.1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.1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5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2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2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2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2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2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5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5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5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5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5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5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5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5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5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5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2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2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5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5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5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5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5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2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2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5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5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5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5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5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5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5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5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5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5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2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2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5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5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5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5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5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5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5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5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5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5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2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2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2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5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5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5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5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5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5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5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5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5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2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2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2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5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5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5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5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5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5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2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2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2">
      <c r="A87" s="12"/>
      <c r="B87" s="52" t="s">
        <v>150</v>
      </c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</row>
    <row r="88" spans="1:35" ht="15" customHeight="1" x14ac:dyDescent="0.2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2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2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2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2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2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2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2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2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2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2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2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2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2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2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2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2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2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2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2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2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2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2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2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0D7D-452C-4AEC-8735-DD7A3D3C2BC4}">
  <sheetPr filterMode="1"/>
  <dimension ref="A1:I321"/>
  <sheetViews>
    <sheetView workbookViewId="0">
      <selection activeCell="G322" sqref="G322"/>
    </sheetView>
  </sheetViews>
  <sheetFormatPr defaultRowHeight="15" x14ac:dyDescent="0.25"/>
  <cols>
    <col min="1" max="1" width="9" style="51"/>
    <col min="2" max="2" width="55.5" style="51" bestFit="1" customWidth="1"/>
    <col min="3" max="6" width="9" style="51"/>
    <col min="7" max="7" width="22.375" style="51" bestFit="1" customWidth="1"/>
    <col min="8" max="16384" width="9" style="51"/>
  </cols>
  <sheetData>
    <row r="1" spans="1:9" x14ac:dyDescent="0.25">
      <c r="A1" s="51" t="s">
        <v>400</v>
      </c>
      <c r="B1" s="51" t="s">
        <v>401</v>
      </c>
      <c r="C1" s="51" t="s">
        <v>402</v>
      </c>
      <c r="D1" s="51" t="s">
        <v>332</v>
      </c>
      <c r="E1" s="51" t="s">
        <v>403</v>
      </c>
      <c r="F1" s="51" t="s">
        <v>404</v>
      </c>
      <c r="G1" s="51" t="s">
        <v>330</v>
      </c>
      <c r="H1" s="51" t="s">
        <v>405</v>
      </c>
      <c r="I1" s="51" t="s">
        <v>406</v>
      </c>
    </row>
    <row r="2" spans="1:9" hidden="1" x14ac:dyDescent="0.25">
      <c r="A2" s="51" t="s">
        <v>407</v>
      </c>
      <c r="B2" s="51" t="s">
        <v>408</v>
      </c>
      <c r="C2" s="51" t="s">
        <v>409</v>
      </c>
      <c r="D2" s="51">
        <v>2020</v>
      </c>
      <c r="E2" s="51">
        <v>34.049695800000002</v>
      </c>
      <c r="F2" s="51" t="s">
        <v>410</v>
      </c>
      <c r="G2" s="51" t="s">
        <v>336</v>
      </c>
      <c r="H2" s="51" t="s">
        <v>411</v>
      </c>
      <c r="I2" s="51" t="s">
        <v>412</v>
      </c>
    </row>
    <row r="3" spans="1:9" hidden="1" x14ac:dyDescent="0.25">
      <c r="A3" s="51" t="s">
        <v>407</v>
      </c>
      <c r="B3" s="51" t="s">
        <v>334</v>
      </c>
      <c r="C3" s="51" t="s">
        <v>409</v>
      </c>
      <c r="D3" s="51">
        <v>2020</v>
      </c>
      <c r="E3" s="51">
        <v>140.74626979999999</v>
      </c>
      <c r="F3" s="51" t="s">
        <v>410</v>
      </c>
      <c r="G3" s="51" t="s">
        <v>336</v>
      </c>
      <c r="H3" s="51" t="s">
        <v>335</v>
      </c>
      <c r="I3" s="51" t="s">
        <v>335</v>
      </c>
    </row>
    <row r="4" spans="1:9" hidden="1" x14ac:dyDescent="0.25">
      <c r="A4" s="51" t="s">
        <v>407</v>
      </c>
      <c r="B4" s="51" t="s">
        <v>337</v>
      </c>
      <c r="C4" s="51" t="s">
        <v>409</v>
      </c>
      <c r="D4" s="51">
        <v>2020</v>
      </c>
      <c r="E4" s="51">
        <v>0</v>
      </c>
      <c r="F4" s="51" t="s">
        <v>410</v>
      </c>
      <c r="G4" s="51" t="s">
        <v>336</v>
      </c>
      <c r="H4" s="51" t="s">
        <v>338</v>
      </c>
      <c r="I4" s="51" t="s">
        <v>338</v>
      </c>
    </row>
    <row r="5" spans="1:9" hidden="1" x14ac:dyDescent="0.25">
      <c r="A5" s="51" t="s">
        <v>407</v>
      </c>
      <c r="B5" s="51" t="s">
        <v>339</v>
      </c>
      <c r="C5" s="51" t="s">
        <v>409</v>
      </c>
      <c r="D5" s="51">
        <v>2020</v>
      </c>
      <c r="E5" s="51">
        <v>112.9502023</v>
      </c>
      <c r="F5" s="51" t="s">
        <v>410</v>
      </c>
      <c r="G5" s="51" t="s">
        <v>336</v>
      </c>
      <c r="H5" s="51" t="s">
        <v>340</v>
      </c>
      <c r="I5" s="51" t="s">
        <v>340</v>
      </c>
    </row>
    <row r="6" spans="1:9" hidden="1" x14ac:dyDescent="0.25">
      <c r="A6" s="51" t="s">
        <v>407</v>
      </c>
      <c r="B6" s="51" t="s">
        <v>341</v>
      </c>
      <c r="C6" s="51" t="s">
        <v>409</v>
      </c>
      <c r="D6" s="51">
        <v>2020</v>
      </c>
      <c r="E6" s="51">
        <v>34.304055400000003</v>
      </c>
      <c r="F6" s="51" t="s">
        <v>410</v>
      </c>
      <c r="G6" s="51" t="s">
        <v>336</v>
      </c>
      <c r="H6" s="51" t="s">
        <v>413</v>
      </c>
      <c r="I6" s="51" t="s">
        <v>342</v>
      </c>
    </row>
    <row r="7" spans="1:9" hidden="1" x14ac:dyDescent="0.25">
      <c r="A7" s="51" t="s">
        <v>407</v>
      </c>
      <c r="B7" s="51" t="s">
        <v>343</v>
      </c>
      <c r="C7" s="51" t="s">
        <v>409</v>
      </c>
      <c r="D7" s="51">
        <v>2020</v>
      </c>
      <c r="E7" s="51">
        <v>2.5459999999999998</v>
      </c>
      <c r="F7" s="51" t="s">
        <v>410</v>
      </c>
      <c r="G7" s="51" t="s">
        <v>336</v>
      </c>
      <c r="H7" s="51" t="s">
        <v>414</v>
      </c>
      <c r="I7" s="51" t="s">
        <v>344</v>
      </c>
    </row>
    <row r="8" spans="1:9" hidden="1" x14ac:dyDescent="0.25">
      <c r="A8" s="51" t="s">
        <v>407</v>
      </c>
      <c r="B8" s="51" t="s">
        <v>345</v>
      </c>
      <c r="C8" s="51" t="s">
        <v>409</v>
      </c>
      <c r="D8" s="51">
        <v>2020</v>
      </c>
      <c r="E8" s="51">
        <v>155.42400000000001</v>
      </c>
      <c r="F8" s="51" t="s">
        <v>410</v>
      </c>
      <c r="G8" s="51" t="s">
        <v>336</v>
      </c>
      <c r="H8" s="51" t="s">
        <v>415</v>
      </c>
      <c r="I8" s="51" t="s">
        <v>346</v>
      </c>
    </row>
    <row r="9" spans="1:9" hidden="1" x14ac:dyDescent="0.25">
      <c r="A9" s="51" t="s">
        <v>407</v>
      </c>
      <c r="B9" s="51" t="s">
        <v>347</v>
      </c>
      <c r="C9" s="51" t="s">
        <v>409</v>
      </c>
      <c r="D9" s="51">
        <v>2020</v>
      </c>
      <c r="E9" s="51">
        <v>26.161000000000001</v>
      </c>
      <c r="F9" s="51" t="s">
        <v>410</v>
      </c>
      <c r="G9" s="51" t="s">
        <v>336</v>
      </c>
      <c r="H9" s="51" t="s">
        <v>416</v>
      </c>
      <c r="I9" s="51" t="s">
        <v>348</v>
      </c>
    </row>
    <row r="10" spans="1:9" hidden="1" x14ac:dyDescent="0.25">
      <c r="A10" s="51" t="s">
        <v>407</v>
      </c>
      <c r="B10" s="51" t="s">
        <v>349</v>
      </c>
      <c r="C10" s="51" t="s">
        <v>409</v>
      </c>
      <c r="D10" s="51">
        <v>2020</v>
      </c>
      <c r="E10" s="51">
        <v>187.821</v>
      </c>
      <c r="F10" s="51" t="s">
        <v>410</v>
      </c>
      <c r="G10" s="51" t="s">
        <v>336</v>
      </c>
      <c r="H10" s="51" t="s">
        <v>417</v>
      </c>
      <c r="I10" s="51" t="s">
        <v>350</v>
      </c>
    </row>
    <row r="11" spans="1:9" hidden="1" x14ac:dyDescent="0.25">
      <c r="A11" s="51" t="s">
        <v>407</v>
      </c>
      <c r="B11" s="51" t="s">
        <v>355</v>
      </c>
      <c r="C11" s="51" t="s">
        <v>409</v>
      </c>
      <c r="D11" s="51">
        <v>2020</v>
      </c>
      <c r="E11" s="51">
        <v>0</v>
      </c>
      <c r="F11" s="51" t="s">
        <v>410</v>
      </c>
      <c r="G11" s="51" t="s">
        <v>336</v>
      </c>
      <c r="H11" s="51" t="s">
        <v>418</v>
      </c>
      <c r="I11" s="51" t="s">
        <v>356</v>
      </c>
    </row>
    <row r="12" spans="1:9" hidden="1" x14ac:dyDescent="0.25">
      <c r="A12" s="51" t="s">
        <v>407</v>
      </c>
      <c r="B12" s="51" t="s">
        <v>357</v>
      </c>
      <c r="C12" s="51" t="s">
        <v>409</v>
      </c>
      <c r="D12" s="51">
        <v>2020</v>
      </c>
      <c r="E12" s="51">
        <v>85.379531400000005</v>
      </c>
      <c r="F12" s="51" t="s">
        <v>410</v>
      </c>
      <c r="G12" s="51" t="s">
        <v>336</v>
      </c>
      <c r="H12" s="51" t="s">
        <v>419</v>
      </c>
      <c r="I12" s="51" t="s">
        <v>358</v>
      </c>
    </row>
    <row r="13" spans="1:9" hidden="1" x14ac:dyDescent="0.25">
      <c r="A13" s="51" t="s">
        <v>407</v>
      </c>
      <c r="B13" s="51" t="s">
        <v>359</v>
      </c>
      <c r="C13" s="51" t="s">
        <v>409</v>
      </c>
      <c r="D13" s="51">
        <v>2020</v>
      </c>
      <c r="E13" s="51">
        <v>0</v>
      </c>
      <c r="F13" s="51" t="s">
        <v>410</v>
      </c>
      <c r="G13" s="51" t="s">
        <v>336</v>
      </c>
      <c r="H13" s="51" t="s">
        <v>420</v>
      </c>
      <c r="I13" s="51" t="s">
        <v>360</v>
      </c>
    </row>
    <row r="14" spans="1:9" hidden="1" x14ac:dyDescent="0.25">
      <c r="A14" s="51" t="s">
        <v>407</v>
      </c>
      <c r="B14" s="51" t="s">
        <v>361</v>
      </c>
      <c r="C14" s="51" t="s">
        <v>409</v>
      </c>
      <c r="D14" s="51">
        <v>2020</v>
      </c>
      <c r="E14" s="51">
        <v>48.446592899999999</v>
      </c>
      <c r="F14" s="51" t="s">
        <v>410</v>
      </c>
      <c r="G14" s="51" t="s">
        <v>336</v>
      </c>
      <c r="H14" s="51" t="s">
        <v>421</v>
      </c>
      <c r="I14" s="51" t="s">
        <v>362</v>
      </c>
    </row>
    <row r="15" spans="1:9" hidden="1" x14ac:dyDescent="0.25">
      <c r="A15" s="51" t="s">
        <v>407</v>
      </c>
      <c r="B15" s="51" t="s">
        <v>363</v>
      </c>
      <c r="C15" s="51" t="s">
        <v>409</v>
      </c>
      <c r="D15" s="51">
        <v>2020</v>
      </c>
      <c r="E15" s="51">
        <v>52.253574</v>
      </c>
      <c r="F15" s="51" t="s">
        <v>410</v>
      </c>
      <c r="G15" s="51" t="s">
        <v>336</v>
      </c>
      <c r="H15" s="51" t="s">
        <v>422</v>
      </c>
      <c r="I15" s="51" t="s">
        <v>364</v>
      </c>
    </row>
    <row r="16" spans="1:9" hidden="1" x14ac:dyDescent="0.25">
      <c r="A16" s="51" t="s">
        <v>407</v>
      </c>
      <c r="B16" s="51" t="s">
        <v>365</v>
      </c>
      <c r="C16" s="51" t="s">
        <v>409</v>
      </c>
      <c r="D16" s="51">
        <v>2020</v>
      </c>
      <c r="E16" s="51">
        <v>0</v>
      </c>
      <c r="F16" s="51" t="s">
        <v>410</v>
      </c>
      <c r="G16" s="51" t="s">
        <v>336</v>
      </c>
      <c r="H16" s="51" t="s">
        <v>423</v>
      </c>
      <c r="I16" s="51" t="s">
        <v>366</v>
      </c>
    </row>
    <row r="17" spans="1:9" hidden="1" x14ac:dyDescent="0.25">
      <c r="A17" s="51" t="s">
        <v>407</v>
      </c>
      <c r="B17" s="51" t="s">
        <v>367</v>
      </c>
      <c r="C17" s="51" t="s">
        <v>409</v>
      </c>
      <c r="D17" s="51">
        <v>2020</v>
      </c>
      <c r="E17" s="51">
        <v>0</v>
      </c>
      <c r="F17" s="51" t="s">
        <v>410</v>
      </c>
      <c r="G17" s="51" t="s">
        <v>336</v>
      </c>
      <c r="H17" s="51" t="s">
        <v>424</v>
      </c>
      <c r="I17" s="51" t="s">
        <v>368</v>
      </c>
    </row>
    <row r="18" spans="1:9" hidden="1" x14ac:dyDescent="0.25">
      <c r="A18" s="51" t="s">
        <v>407</v>
      </c>
      <c r="B18" s="51" t="s">
        <v>369</v>
      </c>
      <c r="C18" s="51" t="s">
        <v>409</v>
      </c>
      <c r="D18" s="51">
        <v>2020</v>
      </c>
      <c r="E18" s="51">
        <v>0</v>
      </c>
      <c r="F18" s="51" t="s">
        <v>410</v>
      </c>
      <c r="G18" s="51" t="s">
        <v>336</v>
      </c>
      <c r="H18" s="51" t="s">
        <v>425</v>
      </c>
      <c r="I18" s="51" t="s">
        <v>370</v>
      </c>
    </row>
    <row r="19" spans="1:9" hidden="1" x14ac:dyDescent="0.25">
      <c r="A19" s="51" t="s">
        <v>407</v>
      </c>
      <c r="B19" s="51" t="s">
        <v>371</v>
      </c>
      <c r="C19" s="51" t="s">
        <v>409</v>
      </c>
      <c r="D19" s="51">
        <v>2020</v>
      </c>
      <c r="E19" s="51">
        <v>15.8894193</v>
      </c>
      <c r="F19" s="51" t="s">
        <v>410</v>
      </c>
      <c r="G19" s="51" t="s">
        <v>336</v>
      </c>
      <c r="H19" s="51" t="s">
        <v>426</v>
      </c>
      <c r="I19" s="51" t="s">
        <v>372</v>
      </c>
    </row>
    <row r="20" spans="1:9" hidden="1" x14ac:dyDescent="0.25">
      <c r="A20" s="51" t="s">
        <v>407</v>
      </c>
      <c r="B20" s="51" t="s">
        <v>408</v>
      </c>
      <c r="C20" s="51" t="s">
        <v>409</v>
      </c>
      <c r="D20" s="51">
        <v>2020</v>
      </c>
      <c r="E20" s="51">
        <v>34.049695800000002</v>
      </c>
      <c r="F20" s="51" t="s">
        <v>427</v>
      </c>
      <c r="G20" s="51" t="s">
        <v>336</v>
      </c>
      <c r="H20" s="51" t="s">
        <v>411</v>
      </c>
      <c r="I20" s="51" t="s">
        <v>412</v>
      </c>
    </row>
    <row r="21" spans="1:9" hidden="1" x14ac:dyDescent="0.25">
      <c r="A21" s="51" t="s">
        <v>407</v>
      </c>
      <c r="B21" s="51" t="s">
        <v>334</v>
      </c>
      <c r="C21" s="51" t="s">
        <v>409</v>
      </c>
      <c r="D21" s="51">
        <v>2020</v>
      </c>
      <c r="E21" s="51">
        <v>141.7643831</v>
      </c>
      <c r="F21" s="51" t="s">
        <v>427</v>
      </c>
      <c r="G21" s="51" t="s">
        <v>336</v>
      </c>
      <c r="H21" s="51" t="s">
        <v>335</v>
      </c>
      <c r="I21" s="51" t="s">
        <v>335</v>
      </c>
    </row>
    <row r="22" spans="1:9" hidden="1" x14ac:dyDescent="0.25">
      <c r="A22" s="51" t="s">
        <v>407</v>
      </c>
      <c r="B22" s="51" t="s">
        <v>337</v>
      </c>
      <c r="C22" s="51" t="s">
        <v>409</v>
      </c>
      <c r="D22" s="51">
        <v>2020</v>
      </c>
      <c r="E22" s="51">
        <v>0</v>
      </c>
      <c r="F22" s="51" t="s">
        <v>427</v>
      </c>
      <c r="G22" s="51" t="s">
        <v>336</v>
      </c>
      <c r="H22" s="51" t="s">
        <v>338</v>
      </c>
      <c r="I22" s="51" t="s">
        <v>338</v>
      </c>
    </row>
    <row r="23" spans="1:9" hidden="1" x14ac:dyDescent="0.25">
      <c r="A23" s="51" t="s">
        <v>407</v>
      </c>
      <c r="B23" s="51" t="s">
        <v>339</v>
      </c>
      <c r="C23" s="51" t="s">
        <v>409</v>
      </c>
      <c r="D23" s="51">
        <v>2020</v>
      </c>
      <c r="E23" s="51">
        <v>112.74269270000001</v>
      </c>
      <c r="F23" s="51" t="s">
        <v>427</v>
      </c>
      <c r="G23" s="51" t="s">
        <v>336</v>
      </c>
      <c r="H23" s="51" t="s">
        <v>340</v>
      </c>
      <c r="I23" s="51" t="s">
        <v>340</v>
      </c>
    </row>
    <row r="24" spans="1:9" hidden="1" x14ac:dyDescent="0.25">
      <c r="A24" s="51" t="s">
        <v>407</v>
      </c>
      <c r="B24" s="51" t="s">
        <v>341</v>
      </c>
      <c r="C24" s="51" t="s">
        <v>409</v>
      </c>
      <c r="D24" s="51">
        <v>2020</v>
      </c>
      <c r="E24" s="51">
        <v>34.304055400000003</v>
      </c>
      <c r="F24" s="51" t="s">
        <v>427</v>
      </c>
      <c r="G24" s="51" t="s">
        <v>336</v>
      </c>
      <c r="H24" s="51" t="s">
        <v>413</v>
      </c>
      <c r="I24" s="51" t="s">
        <v>342</v>
      </c>
    </row>
    <row r="25" spans="1:9" hidden="1" x14ac:dyDescent="0.25">
      <c r="A25" s="51" t="s">
        <v>407</v>
      </c>
      <c r="B25" s="51" t="s">
        <v>343</v>
      </c>
      <c r="C25" s="51" t="s">
        <v>409</v>
      </c>
      <c r="D25" s="51">
        <v>2020</v>
      </c>
      <c r="E25" s="51">
        <v>2.5459999999999998</v>
      </c>
      <c r="F25" s="51" t="s">
        <v>427</v>
      </c>
      <c r="G25" s="51" t="s">
        <v>336</v>
      </c>
      <c r="H25" s="51" t="s">
        <v>414</v>
      </c>
      <c r="I25" s="51" t="s">
        <v>344</v>
      </c>
    </row>
    <row r="26" spans="1:9" hidden="1" x14ac:dyDescent="0.25">
      <c r="A26" s="51" t="s">
        <v>407</v>
      </c>
      <c r="B26" s="51" t="s">
        <v>345</v>
      </c>
      <c r="C26" s="51" t="s">
        <v>409</v>
      </c>
      <c r="D26" s="51">
        <v>2020</v>
      </c>
      <c r="E26" s="51">
        <v>155.42400000000001</v>
      </c>
      <c r="F26" s="51" t="s">
        <v>427</v>
      </c>
      <c r="G26" s="51" t="s">
        <v>336</v>
      </c>
      <c r="H26" s="51" t="s">
        <v>415</v>
      </c>
      <c r="I26" s="51" t="s">
        <v>346</v>
      </c>
    </row>
    <row r="27" spans="1:9" hidden="1" x14ac:dyDescent="0.25">
      <c r="A27" s="51" t="s">
        <v>407</v>
      </c>
      <c r="B27" s="51" t="s">
        <v>347</v>
      </c>
      <c r="C27" s="51" t="s">
        <v>409</v>
      </c>
      <c r="D27" s="51">
        <v>2020</v>
      </c>
      <c r="E27" s="51">
        <v>26.161000000000001</v>
      </c>
      <c r="F27" s="51" t="s">
        <v>427</v>
      </c>
      <c r="G27" s="51" t="s">
        <v>336</v>
      </c>
      <c r="H27" s="51" t="s">
        <v>416</v>
      </c>
      <c r="I27" s="51" t="s">
        <v>348</v>
      </c>
    </row>
    <row r="28" spans="1:9" hidden="1" x14ac:dyDescent="0.25">
      <c r="A28" s="51" t="s">
        <v>407</v>
      </c>
      <c r="B28" s="51" t="s">
        <v>349</v>
      </c>
      <c r="C28" s="51" t="s">
        <v>409</v>
      </c>
      <c r="D28" s="51">
        <v>2020</v>
      </c>
      <c r="E28" s="51">
        <v>187.821</v>
      </c>
      <c r="F28" s="51" t="s">
        <v>427</v>
      </c>
      <c r="G28" s="51" t="s">
        <v>336</v>
      </c>
      <c r="H28" s="51" t="s">
        <v>417</v>
      </c>
      <c r="I28" s="51" t="s">
        <v>350</v>
      </c>
    </row>
    <row r="29" spans="1:9" hidden="1" x14ac:dyDescent="0.25">
      <c r="A29" s="51" t="s">
        <v>407</v>
      </c>
      <c r="B29" s="51" t="s">
        <v>355</v>
      </c>
      <c r="C29" s="51" t="s">
        <v>409</v>
      </c>
      <c r="D29" s="51">
        <v>2020</v>
      </c>
      <c r="E29" s="51">
        <v>0</v>
      </c>
      <c r="F29" s="51" t="s">
        <v>427</v>
      </c>
      <c r="G29" s="51" t="s">
        <v>336</v>
      </c>
      <c r="H29" s="51" t="s">
        <v>418</v>
      </c>
      <c r="I29" s="51" t="s">
        <v>356</v>
      </c>
    </row>
    <row r="30" spans="1:9" hidden="1" x14ac:dyDescent="0.25">
      <c r="A30" s="51" t="s">
        <v>407</v>
      </c>
      <c r="B30" s="51" t="s">
        <v>357</v>
      </c>
      <c r="C30" s="51" t="s">
        <v>409</v>
      </c>
      <c r="D30" s="51">
        <v>2020</v>
      </c>
      <c r="E30" s="51">
        <v>85.406270599999999</v>
      </c>
      <c r="F30" s="51" t="s">
        <v>427</v>
      </c>
      <c r="G30" s="51" t="s">
        <v>336</v>
      </c>
      <c r="H30" s="51" t="s">
        <v>419</v>
      </c>
      <c r="I30" s="51" t="s">
        <v>358</v>
      </c>
    </row>
    <row r="31" spans="1:9" hidden="1" x14ac:dyDescent="0.25">
      <c r="A31" s="51" t="s">
        <v>407</v>
      </c>
      <c r="B31" s="51" t="s">
        <v>359</v>
      </c>
      <c r="C31" s="51" t="s">
        <v>409</v>
      </c>
      <c r="D31" s="51">
        <v>2020</v>
      </c>
      <c r="E31" s="51">
        <v>0</v>
      </c>
      <c r="F31" s="51" t="s">
        <v>427</v>
      </c>
      <c r="G31" s="51" t="s">
        <v>336</v>
      </c>
      <c r="H31" s="51" t="s">
        <v>420</v>
      </c>
      <c r="I31" s="51" t="s">
        <v>360</v>
      </c>
    </row>
    <row r="32" spans="1:9" hidden="1" x14ac:dyDescent="0.25">
      <c r="A32" s="51" t="s">
        <v>407</v>
      </c>
      <c r="B32" s="51" t="s">
        <v>361</v>
      </c>
      <c r="C32" s="51" t="s">
        <v>409</v>
      </c>
      <c r="D32" s="51">
        <v>2020</v>
      </c>
      <c r="E32" s="51">
        <v>48.446592899999999</v>
      </c>
      <c r="F32" s="51" t="s">
        <v>427</v>
      </c>
      <c r="G32" s="51" t="s">
        <v>336</v>
      </c>
      <c r="H32" s="51" t="s">
        <v>421</v>
      </c>
      <c r="I32" s="51" t="s">
        <v>362</v>
      </c>
    </row>
    <row r="33" spans="1:9" hidden="1" x14ac:dyDescent="0.25">
      <c r="A33" s="51" t="s">
        <v>407</v>
      </c>
      <c r="B33" s="51" t="s">
        <v>363</v>
      </c>
      <c r="C33" s="51" t="s">
        <v>409</v>
      </c>
      <c r="D33" s="51">
        <v>2020</v>
      </c>
      <c r="E33" s="51">
        <v>52.253574</v>
      </c>
      <c r="F33" s="51" t="s">
        <v>427</v>
      </c>
      <c r="G33" s="51" t="s">
        <v>336</v>
      </c>
      <c r="H33" s="51" t="s">
        <v>422</v>
      </c>
      <c r="I33" s="51" t="s">
        <v>364</v>
      </c>
    </row>
    <row r="34" spans="1:9" hidden="1" x14ac:dyDescent="0.25">
      <c r="A34" s="51" t="s">
        <v>407</v>
      </c>
      <c r="B34" s="51" t="s">
        <v>365</v>
      </c>
      <c r="C34" s="51" t="s">
        <v>409</v>
      </c>
      <c r="D34" s="51">
        <v>2020</v>
      </c>
      <c r="E34" s="51">
        <v>0</v>
      </c>
      <c r="F34" s="51" t="s">
        <v>427</v>
      </c>
      <c r="G34" s="51" t="s">
        <v>336</v>
      </c>
      <c r="H34" s="51" t="s">
        <v>423</v>
      </c>
      <c r="I34" s="51" t="s">
        <v>366</v>
      </c>
    </row>
    <row r="35" spans="1:9" hidden="1" x14ac:dyDescent="0.25">
      <c r="A35" s="51" t="s">
        <v>407</v>
      </c>
      <c r="B35" s="51" t="s">
        <v>367</v>
      </c>
      <c r="C35" s="51" t="s">
        <v>409</v>
      </c>
      <c r="D35" s="51">
        <v>2020</v>
      </c>
      <c r="E35" s="51">
        <v>0</v>
      </c>
      <c r="F35" s="51" t="s">
        <v>427</v>
      </c>
      <c r="G35" s="51" t="s">
        <v>336</v>
      </c>
      <c r="H35" s="51" t="s">
        <v>424</v>
      </c>
      <c r="I35" s="51" t="s">
        <v>368</v>
      </c>
    </row>
    <row r="36" spans="1:9" hidden="1" x14ac:dyDescent="0.25">
      <c r="A36" s="51" t="s">
        <v>407</v>
      </c>
      <c r="B36" s="51" t="s">
        <v>369</v>
      </c>
      <c r="C36" s="51" t="s">
        <v>409</v>
      </c>
      <c r="D36" s="51">
        <v>2020</v>
      </c>
      <c r="E36" s="51">
        <v>0</v>
      </c>
      <c r="F36" s="51" t="s">
        <v>427</v>
      </c>
      <c r="G36" s="51" t="s">
        <v>336</v>
      </c>
      <c r="H36" s="51" t="s">
        <v>425</v>
      </c>
      <c r="I36" s="51" t="s">
        <v>370</v>
      </c>
    </row>
    <row r="37" spans="1:9" hidden="1" x14ac:dyDescent="0.25">
      <c r="A37" s="51" t="s">
        <v>407</v>
      </c>
      <c r="B37" s="51" t="s">
        <v>371</v>
      </c>
      <c r="C37" s="51" t="s">
        <v>409</v>
      </c>
      <c r="D37" s="51">
        <v>2020</v>
      </c>
      <c r="E37" s="51">
        <v>25.951352499999999</v>
      </c>
      <c r="F37" s="51" t="s">
        <v>427</v>
      </c>
      <c r="G37" s="51" t="s">
        <v>336</v>
      </c>
      <c r="H37" s="51" t="s">
        <v>426</v>
      </c>
      <c r="I37" s="51" t="s">
        <v>372</v>
      </c>
    </row>
    <row r="38" spans="1:9" hidden="1" x14ac:dyDescent="0.25">
      <c r="A38" s="51" t="s">
        <v>407</v>
      </c>
      <c r="B38" s="51" t="s">
        <v>428</v>
      </c>
      <c r="C38" s="51" t="s">
        <v>429</v>
      </c>
      <c r="D38" s="51">
        <v>2020</v>
      </c>
      <c r="E38" s="51">
        <v>0.74896200000000002</v>
      </c>
      <c r="F38" s="51" t="s">
        <v>410</v>
      </c>
      <c r="G38" s="51" t="s">
        <v>430</v>
      </c>
      <c r="H38" s="51" t="s">
        <v>411</v>
      </c>
      <c r="I38" s="51" t="s">
        <v>412</v>
      </c>
    </row>
    <row r="39" spans="1:9" hidden="1" x14ac:dyDescent="0.25">
      <c r="A39" s="51" t="s">
        <v>407</v>
      </c>
      <c r="B39" s="51" t="s">
        <v>431</v>
      </c>
      <c r="C39" s="51" t="s">
        <v>429</v>
      </c>
      <c r="D39" s="51">
        <v>2020</v>
      </c>
      <c r="E39" s="51">
        <v>1.7940007499999999</v>
      </c>
      <c r="F39" s="51" t="s">
        <v>410</v>
      </c>
      <c r="G39" s="51" t="s">
        <v>430</v>
      </c>
      <c r="H39" s="51" t="s">
        <v>335</v>
      </c>
      <c r="I39" s="51" t="s">
        <v>335</v>
      </c>
    </row>
    <row r="40" spans="1:9" hidden="1" x14ac:dyDescent="0.25">
      <c r="A40" s="51" t="s">
        <v>407</v>
      </c>
      <c r="B40" s="51" t="s">
        <v>432</v>
      </c>
      <c r="C40" s="51" t="s">
        <v>429</v>
      </c>
      <c r="D40" s="51">
        <v>2020</v>
      </c>
      <c r="E40" s="51">
        <v>0</v>
      </c>
      <c r="F40" s="51" t="s">
        <v>410</v>
      </c>
      <c r="G40" s="51" t="s">
        <v>430</v>
      </c>
      <c r="H40" s="51" t="s">
        <v>338</v>
      </c>
      <c r="I40" s="51" t="s">
        <v>338</v>
      </c>
    </row>
    <row r="41" spans="1:9" hidden="1" x14ac:dyDescent="0.25">
      <c r="A41" s="51" t="s">
        <v>407</v>
      </c>
      <c r="B41" s="51" t="s">
        <v>433</v>
      </c>
      <c r="C41" s="51" t="s">
        <v>429</v>
      </c>
      <c r="D41" s="51">
        <v>2020</v>
      </c>
      <c r="E41" s="51">
        <v>0.12624515</v>
      </c>
      <c r="F41" s="51" t="s">
        <v>410</v>
      </c>
      <c r="G41" s="51" t="s">
        <v>430</v>
      </c>
      <c r="H41" s="51" t="s">
        <v>340</v>
      </c>
      <c r="I41" s="51" t="s">
        <v>340</v>
      </c>
    </row>
    <row r="42" spans="1:9" hidden="1" x14ac:dyDescent="0.25">
      <c r="A42" s="51" t="s">
        <v>407</v>
      </c>
      <c r="B42" s="51" t="s">
        <v>434</v>
      </c>
      <c r="C42" s="51" t="s">
        <v>429</v>
      </c>
      <c r="D42" s="51">
        <v>2020</v>
      </c>
      <c r="E42" s="51">
        <v>0.186497</v>
      </c>
      <c r="F42" s="51" t="s">
        <v>410</v>
      </c>
      <c r="G42" s="51" t="s">
        <v>430</v>
      </c>
      <c r="H42" s="51" t="s">
        <v>414</v>
      </c>
      <c r="I42" s="51" t="s">
        <v>344</v>
      </c>
    </row>
    <row r="43" spans="1:9" hidden="1" x14ac:dyDescent="0.25">
      <c r="A43" s="51" t="s">
        <v>407</v>
      </c>
      <c r="B43" s="51" t="s">
        <v>435</v>
      </c>
      <c r="C43" s="51" t="s">
        <v>429</v>
      </c>
      <c r="D43" s="51">
        <v>2020</v>
      </c>
      <c r="E43" s="51">
        <v>12.8042763</v>
      </c>
      <c r="F43" s="51" t="s">
        <v>410</v>
      </c>
      <c r="G43" s="51" t="s">
        <v>430</v>
      </c>
      <c r="H43" s="51" t="s">
        <v>415</v>
      </c>
      <c r="I43" s="51" t="s">
        <v>346</v>
      </c>
    </row>
    <row r="44" spans="1:9" hidden="1" x14ac:dyDescent="0.25">
      <c r="A44" s="51" t="s">
        <v>407</v>
      </c>
      <c r="B44" s="51" t="s">
        <v>436</v>
      </c>
      <c r="C44" s="51" t="s">
        <v>429</v>
      </c>
      <c r="D44" s="51">
        <v>2020</v>
      </c>
      <c r="E44" s="51">
        <v>2.3310417999999999</v>
      </c>
      <c r="F44" s="51" t="s">
        <v>410</v>
      </c>
      <c r="G44" s="51" t="s">
        <v>430</v>
      </c>
      <c r="H44" s="51" t="s">
        <v>416</v>
      </c>
      <c r="I44" s="51" t="s">
        <v>348</v>
      </c>
    </row>
    <row r="45" spans="1:9" hidden="1" x14ac:dyDescent="0.25">
      <c r="A45" s="51" t="s">
        <v>407</v>
      </c>
      <c r="B45" s="51" t="s">
        <v>437</v>
      </c>
      <c r="C45" s="51" t="s">
        <v>429</v>
      </c>
      <c r="D45" s="51">
        <v>2020</v>
      </c>
      <c r="E45" s="51">
        <v>11.123715750000001</v>
      </c>
      <c r="F45" s="51" t="s">
        <v>410</v>
      </c>
      <c r="G45" s="51" t="s">
        <v>430</v>
      </c>
      <c r="H45" s="51" t="s">
        <v>417</v>
      </c>
      <c r="I45" s="51" t="s">
        <v>350</v>
      </c>
    </row>
    <row r="46" spans="1:9" hidden="1" x14ac:dyDescent="0.25">
      <c r="A46" s="51" t="s">
        <v>407</v>
      </c>
      <c r="B46" s="51" t="s">
        <v>438</v>
      </c>
      <c r="C46" s="51" t="s">
        <v>429</v>
      </c>
      <c r="D46" s="51">
        <v>2020</v>
      </c>
      <c r="E46" s="51">
        <v>1.8365250500000001</v>
      </c>
      <c r="F46" s="51" t="s">
        <v>410</v>
      </c>
      <c r="G46" s="51" t="s">
        <v>430</v>
      </c>
      <c r="H46" s="51" t="s">
        <v>422</v>
      </c>
      <c r="I46" s="51" t="s">
        <v>364</v>
      </c>
    </row>
    <row r="47" spans="1:9" hidden="1" x14ac:dyDescent="0.25">
      <c r="A47" s="51" t="s">
        <v>407</v>
      </c>
      <c r="B47" s="51" t="s">
        <v>439</v>
      </c>
      <c r="C47" s="51" t="s">
        <v>429</v>
      </c>
      <c r="D47" s="51">
        <v>2020</v>
      </c>
      <c r="E47" s="51">
        <v>0</v>
      </c>
      <c r="F47" s="51" t="s">
        <v>410</v>
      </c>
      <c r="G47" s="51" t="s">
        <v>430</v>
      </c>
      <c r="H47" s="51" t="s">
        <v>423</v>
      </c>
      <c r="I47" s="51" t="s">
        <v>366</v>
      </c>
    </row>
    <row r="48" spans="1:9" hidden="1" x14ac:dyDescent="0.25">
      <c r="A48" s="51" t="s">
        <v>407</v>
      </c>
      <c r="B48" s="51" t="s">
        <v>440</v>
      </c>
      <c r="C48" s="51" t="s">
        <v>429</v>
      </c>
      <c r="D48" s="51">
        <v>2020</v>
      </c>
      <c r="E48" s="51">
        <v>0</v>
      </c>
      <c r="F48" s="51" t="s">
        <v>410</v>
      </c>
      <c r="G48" s="51" t="s">
        <v>430</v>
      </c>
      <c r="H48" s="51" t="s">
        <v>420</v>
      </c>
      <c r="I48" s="51" t="s">
        <v>360</v>
      </c>
    </row>
    <row r="49" spans="1:9" hidden="1" x14ac:dyDescent="0.25">
      <c r="A49" s="51" t="s">
        <v>407</v>
      </c>
      <c r="B49" s="51" t="s">
        <v>441</v>
      </c>
      <c r="C49" s="51" t="s">
        <v>429</v>
      </c>
      <c r="D49" s="51">
        <v>2020</v>
      </c>
      <c r="E49" s="51">
        <v>1.0625589</v>
      </c>
      <c r="F49" s="51" t="s">
        <v>410</v>
      </c>
      <c r="G49" s="51" t="s">
        <v>430</v>
      </c>
      <c r="H49" s="51" t="s">
        <v>421</v>
      </c>
      <c r="I49" s="51" t="s">
        <v>362</v>
      </c>
    </row>
    <row r="50" spans="1:9" hidden="1" x14ac:dyDescent="0.25">
      <c r="A50" s="51" t="s">
        <v>407</v>
      </c>
      <c r="B50" s="51" t="s">
        <v>442</v>
      </c>
      <c r="C50" s="51" t="s">
        <v>429</v>
      </c>
      <c r="D50" s="51">
        <v>2020</v>
      </c>
      <c r="E50" s="51">
        <v>0</v>
      </c>
      <c r="F50" s="51" t="s">
        <v>410</v>
      </c>
      <c r="G50" s="51" t="s">
        <v>430</v>
      </c>
      <c r="H50" s="51" t="s">
        <v>418</v>
      </c>
      <c r="I50" s="51" t="s">
        <v>356</v>
      </c>
    </row>
    <row r="51" spans="1:9" hidden="1" x14ac:dyDescent="0.25">
      <c r="A51" s="51" t="s">
        <v>407</v>
      </c>
      <c r="B51" s="51" t="s">
        <v>443</v>
      </c>
      <c r="C51" s="51" t="s">
        <v>429</v>
      </c>
      <c r="D51" s="51">
        <v>2020</v>
      </c>
      <c r="E51" s="51">
        <v>4.2778322500000003</v>
      </c>
      <c r="F51" s="51" t="s">
        <v>410</v>
      </c>
      <c r="G51" s="51" t="s">
        <v>430</v>
      </c>
      <c r="H51" s="51" t="s">
        <v>419</v>
      </c>
      <c r="I51" s="51" t="s">
        <v>358</v>
      </c>
    </row>
    <row r="52" spans="1:9" hidden="1" x14ac:dyDescent="0.25">
      <c r="A52" s="51" t="s">
        <v>407</v>
      </c>
      <c r="B52" s="51" t="s">
        <v>444</v>
      </c>
      <c r="C52" s="51" t="s">
        <v>429</v>
      </c>
      <c r="D52" s="51">
        <v>2020</v>
      </c>
      <c r="E52" s="51">
        <v>0</v>
      </c>
      <c r="F52" s="51" t="s">
        <v>410</v>
      </c>
      <c r="G52" s="51" t="s">
        <v>430</v>
      </c>
      <c r="H52" s="51" t="s">
        <v>424</v>
      </c>
      <c r="I52" s="51" t="s">
        <v>368</v>
      </c>
    </row>
    <row r="53" spans="1:9" hidden="1" x14ac:dyDescent="0.25">
      <c r="A53" s="51" t="s">
        <v>407</v>
      </c>
      <c r="B53" s="51" t="s">
        <v>445</v>
      </c>
      <c r="C53" s="51" t="s">
        <v>429</v>
      </c>
      <c r="D53" s="51">
        <v>2020</v>
      </c>
      <c r="E53" s="51">
        <v>0</v>
      </c>
      <c r="F53" s="51" t="s">
        <v>410</v>
      </c>
      <c r="G53" s="51" t="s">
        <v>430</v>
      </c>
      <c r="H53" s="51" t="s">
        <v>413</v>
      </c>
      <c r="I53" s="51" t="s">
        <v>342</v>
      </c>
    </row>
    <row r="54" spans="1:9" hidden="1" x14ac:dyDescent="0.25">
      <c r="A54" s="51" t="s">
        <v>407</v>
      </c>
      <c r="B54" s="51" t="s">
        <v>446</v>
      </c>
      <c r="C54" s="51" t="s">
        <v>429</v>
      </c>
      <c r="D54" s="51">
        <v>2020</v>
      </c>
      <c r="E54" s="51">
        <v>0</v>
      </c>
      <c r="F54" s="51" t="s">
        <v>410</v>
      </c>
      <c r="G54" s="51" t="s">
        <v>430</v>
      </c>
      <c r="H54" s="51" t="s">
        <v>425</v>
      </c>
      <c r="I54" s="51" t="s">
        <v>370</v>
      </c>
    </row>
    <row r="55" spans="1:9" hidden="1" x14ac:dyDescent="0.25">
      <c r="A55" s="51" t="s">
        <v>407</v>
      </c>
      <c r="B55" s="51" t="s">
        <v>447</v>
      </c>
      <c r="C55" s="51" t="s">
        <v>429</v>
      </c>
      <c r="D55" s="51">
        <v>2020</v>
      </c>
      <c r="E55" s="51">
        <v>1.8837562999999999</v>
      </c>
      <c r="F55" s="51" t="s">
        <v>410</v>
      </c>
      <c r="G55" s="51" t="s">
        <v>430</v>
      </c>
      <c r="H55" s="51" t="s">
        <v>426</v>
      </c>
      <c r="I55" s="51" t="s">
        <v>372</v>
      </c>
    </row>
    <row r="56" spans="1:9" hidden="1" x14ac:dyDescent="0.25">
      <c r="A56" s="51" t="s">
        <v>407</v>
      </c>
      <c r="B56" s="51" t="s">
        <v>428</v>
      </c>
      <c r="C56" s="51" t="s">
        <v>429</v>
      </c>
      <c r="D56" s="51">
        <v>2020</v>
      </c>
      <c r="E56" s="51">
        <v>0.56268764999999998</v>
      </c>
      <c r="F56" s="51" t="s">
        <v>427</v>
      </c>
      <c r="G56" s="51" t="s">
        <v>430</v>
      </c>
      <c r="H56" s="51" t="s">
        <v>411</v>
      </c>
      <c r="I56" s="51" t="s">
        <v>412</v>
      </c>
    </row>
    <row r="57" spans="1:9" hidden="1" x14ac:dyDescent="0.25">
      <c r="A57" s="51" t="s">
        <v>407</v>
      </c>
      <c r="B57" s="51" t="s">
        <v>431</v>
      </c>
      <c r="C57" s="51" t="s">
        <v>429</v>
      </c>
      <c r="D57" s="51">
        <v>2020</v>
      </c>
      <c r="E57" s="51">
        <v>1.9884408499999999</v>
      </c>
      <c r="F57" s="51" t="s">
        <v>427</v>
      </c>
      <c r="G57" s="51" t="s">
        <v>430</v>
      </c>
      <c r="H57" s="51" t="s">
        <v>335</v>
      </c>
      <c r="I57" s="51" t="s">
        <v>335</v>
      </c>
    </row>
    <row r="58" spans="1:9" hidden="1" x14ac:dyDescent="0.25">
      <c r="A58" s="51" t="s">
        <v>407</v>
      </c>
      <c r="B58" s="51" t="s">
        <v>432</v>
      </c>
      <c r="C58" s="51" t="s">
        <v>429</v>
      </c>
      <c r="D58" s="51">
        <v>2020</v>
      </c>
      <c r="E58" s="51">
        <v>0</v>
      </c>
      <c r="F58" s="51" t="s">
        <v>427</v>
      </c>
      <c r="G58" s="51" t="s">
        <v>430</v>
      </c>
      <c r="H58" s="51" t="s">
        <v>338</v>
      </c>
      <c r="I58" s="51" t="s">
        <v>338</v>
      </c>
    </row>
    <row r="59" spans="1:9" hidden="1" x14ac:dyDescent="0.25">
      <c r="A59" s="51" t="s">
        <v>407</v>
      </c>
      <c r="B59" s="51" t="s">
        <v>433</v>
      </c>
      <c r="C59" s="51" t="s">
        <v>429</v>
      </c>
      <c r="D59" s="51">
        <v>2020</v>
      </c>
      <c r="E59" s="51">
        <v>0.12624515</v>
      </c>
      <c r="F59" s="51" t="s">
        <v>427</v>
      </c>
      <c r="G59" s="51" t="s">
        <v>430</v>
      </c>
      <c r="H59" s="51" t="s">
        <v>340</v>
      </c>
      <c r="I59" s="51" t="s">
        <v>340</v>
      </c>
    </row>
    <row r="60" spans="1:9" hidden="1" x14ac:dyDescent="0.25">
      <c r="A60" s="51" t="s">
        <v>407</v>
      </c>
      <c r="B60" s="51" t="s">
        <v>434</v>
      </c>
      <c r="C60" s="51" t="s">
        <v>429</v>
      </c>
      <c r="D60" s="51">
        <v>2020</v>
      </c>
      <c r="E60" s="51">
        <v>0.186497</v>
      </c>
      <c r="F60" s="51" t="s">
        <v>427</v>
      </c>
      <c r="G60" s="51" t="s">
        <v>430</v>
      </c>
      <c r="H60" s="51" t="s">
        <v>414</v>
      </c>
      <c r="I60" s="51" t="s">
        <v>344</v>
      </c>
    </row>
    <row r="61" spans="1:9" hidden="1" x14ac:dyDescent="0.25">
      <c r="A61" s="51" t="s">
        <v>407</v>
      </c>
      <c r="B61" s="51" t="s">
        <v>435</v>
      </c>
      <c r="C61" s="51" t="s">
        <v>429</v>
      </c>
      <c r="D61" s="51">
        <v>2020</v>
      </c>
      <c r="E61" s="51">
        <v>13.762438749999999</v>
      </c>
      <c r="F61" s="51" t="s">
        <v>427</v>
      </c>
      <c r="G61" s="51" t="s">
        <v>430</v>
      </c>
      <c r="H61" s="51" t="s">
        <v>415</v>
      </c>
      <c r="I61" s="51" t="s">
        <v>346</v>
      </c>
    </row>
    <row r="62" spans="1:9" hidden="1" x14ac:dyDescent="0.25">
      <c r="A62" s="51" t="s">
        <v>407</v>
      </c>
      <c r="B62" s="51" t="s">
        <v>436</v>
      </c>
      <c r="C62" s="51" t="s">
        <v>429</v>
      </c>
      <c r="D62" s="51">
        <v>2020</v>
      </c>
      <c r="E62" s="51">
        <v>2.3310417999999999</v>
      </c>
      <c r="F62" s="51" t="s">
        <v>427</v>
      </c>
      <c r="G62" s="51" t="s">
        <v>430</v>
      </c>
      <c r="H62" s="51" t="s">
        <v>416</v>
      </c>
      <c r="I62" s="51" t="s">
        <v>348</v>
      </c>
    </row>
    <row r="63" spans="1:9" hidden="1" x14ac:dyDescent="0.25">
      <c r="A63" s="51" t="s">
        <v>407</v>
      </c>
      <c r="B63" s="51" t="s">
        <v>437</v>
      </c>
      <c r="C63" s="51" t="s">
        <v>429</v>
      </c>
      <c r="D63" s="51">
        <v>2020</v>
      </c>
      <c r="E63" s="51">
        <v>11.664927499999999</v>
      </c>
      <c r="F63" s="51" t="s">
        <v>427</v>
      </c>
      <c r="G63" s="51" t="s">
        <v>430</v>
      </c>
      <c r="H63" s="51" t="s">
        <v>417</v>
      </c>
      <c r="I63" s="51" t="s">
        <v>350</v>
      </c>
    </row>
    <row r="64" spans="1:9" hidden="1" x14ac:dyDescent="0.25">
      <c r="A64" s="51" t="s">
        <v>407</v>
      </c>
      <c r="B64" s="51" t="s">
        <v>438</v>
      </c>
      <c r="C64" s="51" t="s">
        <v>429</v>
      </c>
      <c r="D64" s="51">
        <v>2020</v>
      </c>
      <c r="E64" s="51">
        <v>1.8365250500000001</v>
      </c>
      <c r="F64" s="51" t="s">
        <v>427</v>
      </c>
      <c r="G64" s="51" t="s">
        <v>430</v>
      </c>
      <c r="H64" s="51" t="s">
        <v>422</v>
      </c>
      <c r="I64" s="51" t="s">
        <v>364</v>
      </c>
    </row>
    <row r="65" spans="1:9" hidden="1" x14ac:dyDescent="0.25">
      <c r="A65" s="51" t="s">
        <v>407</v>
      </c>
      <c r="B65" s="51" t="s">
        <v>439</v>
      </c>
      <c r="C65" s="51" t="s">
        <v>429</v>
      </c>
      <c r="D65" s="51">
        <v>2020</v>
      </c>
      <c r="E65" s="51">
        <v>0</v>
      </c>
      <c r="F65" s="51" t="s">
        <v>427</v>
      </c>
      <c r="G65" s="51" t="s">
        <v>430</v>
      </c>
      <c r="H65" s="51" t="s">
        <v>423</v>
      </c>
      <c r="I65" s="51" t="s">
        <v>366</v>
      </c>
    </row>
    <row r="66" spans="1:9" hidden="1" x14ac:dyDescent="0.25">
      <c r="A66" s="51" t="s">
        <v>407</v>
      </c>
      <c r="B66" s="51" t="s">
        <v>440</v>
      </c>
      <c r="C66" s="51" t="s">
        <v>429</v>
      </c>
      <c r="D66" s="51">
        <v>2020</v>
      </c>
      <c r="E66" s="51">
        <v>0</v>
      </c>
      <c r="F66" s="51" t="s">
        <v>427</v>
      </c>
      <c r="G66" s="51" t="s">
        <v>430</v>
      </c>
      <c r="H66" s="51" t="s">
        <v>420</v>
      </c>
      <c r="I66" s="51" t="s">
        <v>360</v>
      </c>
    </row>
    <row r="67" spans="1:9" hidden="1" x14ac:dyDescent="0.25">
      <c r="A67" s="51" t="s">
        <v>407</v>
      </c>
      <c r="B67" s="51" t="s">
        <v>441</v>
      </c>
      <c r="C67" s="51" t="s">
        <v>429</v>
      </c>
      <c r="D67" s="51">
        <v>2020</v>
      </c>
      <c r="E67" s="51">
        <v>1.0625589</v>
      </c>
      <c r="F67" s="51" t="s">
        <v>427</v>
      </c>
      <c r="G67" s="51" t="s">
        <v>430</v>
      </c>
      <c r="H67" s="51" t="s">
        <v>421</v>
      </c>
      <c r="I67" s="51" t="s">
        <v>362</v>
      </c>
    </row>
    <row r="68" spans="1:9" hidden="1" x14ac:dyDescent="0.25">
      <c r="A68" s="51" t="s">
        <v>407</v>
      </c>
      <c r="B68" s="51" t="s">
        <v>442</v>
      </c>
      <c r="C68" s="51" t="s">
        <v>429</v>
      </c>
      <c r="D68" s="51">
        <v>2020</v>
      </c>
      <c r="E68" s="51">
        <v>0</v>
      </c>
      <c r="F68" s="51" t="s">
        <v>427</v>
      </c>
      <c r="G68" s="51" t="s">
        <v>430</v>
      </c>
      <c r="H68" s="51" t="s">
        <v>418</v>
      </c>
      <c r="I68" s="51" t="s">
        <v>356</v>
      </c>
    </row>
    <row r="69" spans="1:9" hidden="1" x14ac:dyDescent="0.25">
      <c r="A69" s="51" t="s">
        <v>407</v>
      </c>
      <c r="B69" s="51" t="s">
        <v>443</v>
      </c>
      <c r="C69" s="51" t="s">
        <v>429</v>
      </c>
      <c r="D69" s="51">
        <v>2020</v>
      </c>
      <c r="E69" s="51">
        <v>4.2778322500000003</v>
      </c>
      <c r="F69" s="51" t="s">
        <v>427</v>
      </c>
      <c r="G69" s="51" t="s">
        <v>430</v>
      </c>
      <c r="H69" s="51" t="s">
        <v>419</v>
      </c>
      <c r="I69" s="51" t="s">
        <v>358</v>
      </c>
    </row>
    <row r="70" spans="1:9" hidden="1" x14ac:dyDescent="0.25">
      <c r="A70" s="51" t="s">
        <v>407</v>
      </c>
      <c r="B70" s="51" t="s">
        <v>444</v>
      </c>
      <c r="C70" s="51" t="s">
        <v>429</v>
      </c>
      <c r="D70" s="51">
        <v>2020</v>
      </c>
      <c r="E70" s="51">
        <v>0</v>
      </c>
      <c r="F70" s="51" t="s">
        <v>427</v>
      </c>
      <c r="G70" s="51" t="s">
        <v>430</v>
      </c>
      <c r="H70" s="51" t="s">
        <v>424</v>
      </c>
      <c r="I70" s="51" t="s">
        <v>368</v>
      </c>
    </row>
    <row r="71" spans="1:9" hidden="1" x14ac:dyDescent="0.25">
      <c r="A71" s="51" t="s">
        <v>407</v>
      </c>
      <c r="B71" s="51" t="s">
        <v>445</v>
      </c>
      <c r="C71" s="51" t="s">
        <v>429</v>
      </c>
      <c r="D71" s="51">
        <v>2020</v>
      </c>
      <c r="E71" s="51">
        <v>0</v>
      </c>
      <c r="F71" s="51" t="s">
        <v>427</v>
      </c>
      <c r="G71" s="51" t="s">
        <v>430</v>
      </c>
      <c r="H71" s="51" t="s">
        <v>413</v>
      </c>
      <c r="I71" s="51" t="s">
        <v>342</v>
      </c>
    </row>
    <row r="72" spans="1:9" hidden="1" x14ac:dyDescent="0.25">
      <c r="A72" s="51" t="s">
        <v>407</v>
      </c>
      <c r="B72" s="51" t="s">
        <v>446</v>
      </c>
      <c r="C72" s="51" t="s">
        <v>429</v>
      </c>
      <c r="D72" s="51">
        <v>2020</v>
      </c>
      <c r="E72" s="51">
        <v>0</v>
      </c>
      <c r="F72" s="51" t="s">
        <v>427</v>
      </c>
      <c r="G72" s="51" t="s">
        <v>430</v>
      </c>
      <c r="H72" s="51" t="s">
        <v>425</v>
      </c>
      <c r="I72" s="51" t="s">
        <v>370</v>
      </c>
    </row>
    <row r="73" spans="1:9" hidden="1" x14ac:dyDescent="0.25">
      <c r="A73" s="51" t="s">
        <v>407</v>
      </c>
      <c r="B73" s="51" t="s">
        <v>447</v>
      </c>
      <c r="C73" s="51" t="s">
        <v>429</v>
      </c>
      <c r="D73" s="51">
        <v>2020</v>
      </c>
      <c r="E73" s="51">
        <v>1.8837562999999999</v>
      </c>
      <c r="F73" s="51" t="s">
        <v>427</v>
      </c>
      <c r="G73" s="51" t="s">
        <v>430</v>
      </c>
      <c r="H73" s="51" t="s">
        <v>426</v>
      </c>
      <c r="I73" s="51" t="s">
        <v>372</v>
      </c>
    </row>
    <row r="74" spans="1:9" hidden="1" x14ac:dyDescent="0.25">
      <c r="A74" s="51" t="s">
        <v>407</v>
      </c>
      <c r="B74" s="51" t="s">
        <v>448</v>
      </c>
      <c r="C74" s="51" t="s">
        <v>409</v>
      </c>
      <c r="D74" s="51">
        <v>2020</v>
      </c>
      <c r="E74" s="51">
        <v>0</v>
      </c>
      <c r="F74" s="51" t="s">
        <v>410</v>
      </c>
      <c r="G74" s="51" t="s">
        <v>336</v>
      </c>
      <c r="H74" s="51" t="s">
        <v>449</v>
      </c>
      <c r="I74" s="51" t="s">
        <v>450</v>
      </c>
    </row>
    <row r="75" spans="1:9" hidden="1" x14ac:dyDescent="0.25">
      <c r="A75" s="51" t="s">
        <v>407</v>
      </c>
      <c r="B75" s="51" t="s">
        <v>448</v>
      </c>
      <c r="C75" s="51" t="s">
        <v>409</v>
      </c>
      <c r="D75" s="51">
        <v>2020</v>
      </c>
      <c r="E75" s="51">
        <v>0</v>
      </c>
      <c r="F75" s="51" t="s">
        <v>427</v>
      </c>
      <c r="G75" s="51" t="s">
        <v>336</v>
      </c>
      <c r="H75" s="51" t="s">
        <v>449</v>
      </c>
      <c r="I75" s="51" t="s">
        <v>450</v>
      </c>
    </row>
    <row r="76" spans="1:9" hidden="1" x14ac:dyDescent="0.25">
      <c r="A76" s="51" t="s">
        <v>407</v>
      </c>
      <c r="B76" s="51" t="s">
        <v>451</v>
      </c>
      <c r="C76" s="51" t="s">
        <v>409</v>
      </c>
      <c r="D76" s="51">
        <v>2020</v>
      </c>
      <c r="E76" s="51">
        <v>172.7605887</v>
      </c>
      <c r="F76" s="51" t="s">
        <v>410</v>
      </c>
      <c r="G76" s="51" t="s">
        <v>336</v>
      </c>
      <c r="H76" s="51" t="s">
        <v>452</v>
      </c>
      <c r="I76" s="51" t="s">
        <v>453</v>
      </c>
    </row>
    <row r="77" spans="1:9" hidden="1" x14ac:dyDescent="0.25">
      <c r="A77" s="51" t="s">
        <v>407</v>
      </c>
      <c r="B77" s="51" t="s">
        <v>451</v>
      </c>
      <c r="C77" s="51" t="s">
        <v>409</v>
      </c>
      <c r="D77" s="51">
        <v>2020</v>
      </c>
      <c r="E77" s="51">
        <v>172.8219933</v>
      </c>
      <c r="F77" s="51" t="s">
        <v>427</v>
      </c>
      <c r="G77" s="51" t="s">
        <v>336</v>
      </c>
      <c r="H77" s="51" t="s">
        <v>452</v>
      </c>
      <c r="I77" s="51" t="s">
        <v>453</v>
      </c>
    </row>
    <row r="78" spans="1:9" hidden="1" x14ac:dyDescent="0.25">
      <c r="A78" s="51" t="s">
        <v>407</v>
      </c>
      <c r="B78" s="51" t="s">
        <v>454</v>
      </c>
      <c r="C78" s="51" t="s">
        <v>429</v>
      </c>
      <c r="D78" s="51">
        <v>2020</v>
      </c>
      <c r="E78" s="51">
        <v>0</v>
      </c>
      <c r="F78" s="51" t="s">
        <v>410</v>
      </c>
      <c r="G78" s="51" t="s">
        <v>430</v>
      </c>
      <c r="H78" s="51" t="s">
        <v>449</v>
      </c>
      <c r="I78" s="51" t="s">
        <v>450</v>
      </c>
    </row>
    <row r="79" spans="1:9" hidden="1" x14ac:dyDescent="0.25">
      <c r="A79" s="51" t="s">
        <v>407</v>
      </c>
      <c r="B79" s="51" t="s">
        <v>454</v>
      </c>
      <c r="C79" s="51" t="s">
        <v>429</v>
      </c>
      <c r="D79" s="51">
        <v>2020</v>
      </c>
      <c r="E79" s="51">
        <v>0</v>
      </c>
      <c r="F79" s="51" t="s">
        <v>427</v>
      </c>
      <c r="G79" s="51" t="s">
        <v>430</v>
      </c>
      <c r="H79" s="51" t="s">
        <v>449</v>
      </c>
      <c r="I79" s="51" t="s">
        <v>450</v>
      </c>
    </row>
    <row r="80" spans="1:9" hidden="1" x14ac:dyDescent="0.25">
      <c r="A80" s="51" t="s">
        <v>407</v>
      </c>
      <c r="B80" s="51" t="s">
        <v>455</v>
      </c>
      <c r="C80" s="51" t="s">
        <v>429</v>
      </c>
      <c r="D80" s="51">
        <v>2020</v>
      </c>
      <c r="E80" s="51">
        <v>1.8527298000000001</v>
      </c>
      <c r="F80" s="51" t="s">
        <v>410</v>
      </c>
      <c r="G80" s="51" t="s">
        <v>430</v>
      </c>
      <c r="H80" s="51" t="s">
        <v>452</v>
      </c>
      <c r="I80" s="51" t="s">
        <v>453</v>
      </c>
    </row>
    <row r="81" spans="1:9" hidden="1" x14ac:dyDescent="0.25">
      <c r="A81" s="51" t="s">
        <v>407</v>
      </c>
      <c r="B81" s="51" t="s">
        <v>455</v>
      </c>
      <c r="C81" s="51" t="s">
        <v>429</v>
      </c>
      <c r="D81" s="51">
        <v>2020</v>
      </c>
      <c r="E81" s="51">
        <v>1.8527298000000001</v>
      </c>
      <c r="F81" s="51" t="s">
        <v>427</v>
      </c>
      <c r="G81" s="51" t="s">
        <v>430</v>
      </c>
      <c r="H81" s="51" t="s">
        <v>452</v>
      </c>
      <c r="I81" s="51" t="s">
        <v>453</v>
      </c>
    </row>
    <row r="82" spans="1:9" x14ac:dyDescent="0.25">
      <c r="A82" s="51" t="s">
        <v>407</v>
      </c>
      <c r="B82" s="51" t="s">
        <v>408</v>
      </c>
      <c r="C82" s="51" t="s">
        <v>409</v>
      </c>
      <c r="D82" s="51">
        <v>2030</v>
      </c>
      <c r="E82" s="51">
        <v>164.4548605</v>
      </c>
      <c r="F82" s="51" t="s">
        <v>410</v>
      </c>
      <c r="G82" s="51" t="s">
        <v>336</v>
      </c>
      <c r="H82" s="51" t="s">
        <v>411</v>
      </c>
      <c r="I82" s="51" t="s">
        <v>412</v>
      </c>
    </row>
    <row r="83" spans="1:9" hidden="1" x14ac:dyDescent="0.25">
      <c r="A83" s="51" t="s">
        <v>407</v>
      </c>
      <c r="B83" s="51" t="s">
        <v>334</v>
      </c>
      <c r="C83" s="51" t="s">
        <v>409</v>
      </c>
      <c r="D83" s="51">
        <v>2030</v>
      </c>
      <c r="E83" s="51">
        <v>176.55410319999999</v>
      </c>
      <c r="F83" s="51" t="s">
        <v>410</v>
      </c>
      <c r="G83" s="51" t="s">
        <v>336</v>
      </c>
      <c r="H83" s="51" t="s">
        <v>335</v>
      </c>
      <c r="I83" s="51" t="s">
        <v>335</v>
      </c>
    </row>
    <row r="84" spans="1:9" hidden="1" x14ac:dyDescent="0.25">
      <c r="A84" s="51" t="s">
        <v>407</v>
      </c>
      <c r="B84" s="51" t="s">
        <v>337</v>
      </c>
      <c r="C84" s="51" t="s">
        <v>409</v>
      </c>
      <c r="D84" s="51">
        <v>2030</v>
      </c>
      <c r="E84" s="51">
        <v>1.0523927</v>
      </c>
      <c r="F84" s="51" t="s">
        <v>410</v>
      </c>
      <c r="G84" s="51" t="s">
        <v>336</v>
      </c>
      <c r="H84" s="51" t="s">
        <v>338</v>
      </c>
      <c r="I84" s="51" t="s">
        <v>338</v>
      </c>
    </row>
    <row r="85" spans="1:9" hidden="1" x14ac:dyDescent="0.25">
      <c r="A85" s="51" t="s">
        <v>407</v>
      </c>
      <c r="B85" s="51" t="s">
        <v>339</v>
      </c>
      <c r="C85" s="51" t="s">
        <v>409</v>
      </c>
      <c r="D85" s="51">
        <v>2030</v>
      </c>
      <c r="E85" s="51">
        <v>86.949918400000001</v>
      </c>
      <c r="F85" s="51" t="s">
        <v>410</v>
      </c>
      <c r="G85" s="51" t="s">
        <v>336</v>
      </c>
      <c r="H85" s="51" t="s">
        <v>340</v>
      </c>
      <c r="I85" s="51" t="s">
        <v>340</v>
      </c>
    </row>
    <row r="86" spans="1:9" hidden="1" x14ac:dyDescent="0.25">
      <c r="A86" s="51" t="s">
        <v>407</v>
      </c>
      <c r="B86" s="51" t="s">
        <v>341</v>
      </c>
      <c r="C86" s="51" t="s">
        <v>409</v>
      </c>
      <c r="D86" s="51">
        <v>2030</v>
      </c>
      <c r="E86" s="51">
        <v>27.4689294</v>
      </c>
      <c r="F86" s="51" t="s">
        <v>410</v>
      </c>
      <c r="G86" s="51" t="s">
        <v>336</v>
      </c>
      <c r="H86" s="51" t="s">
        <v>413</v>
      </c>
      <c r="I86" s="51" t="s">
        <v>342</v>
      </c>
    </row>
    <row r="87" spans="1:9" hidden="1" x14ac:dyDescent="0.25">
      <c r="A87" s="51" t="s">
        <v>407</v>
      </c>
      <c r="B87" s="51" t="s">
        <v>343</v>
      </c>
      <c r="C87" s="51" t="s">
        <v>409</v>
      </c>
      <c r="D87" s="51">
        <v>2030</v>
      </c>
      <c r="E87" s="51">
        <v>0.24561820000000001</v>
      </c>
      <c r="F87" s="51" t="s">
        <v>410</v>
      </c>
      <c r="G87" s="51" t="s">
        <v>336</v>
      </c>
      <c r="H87" s="51" t="s">
        <v>414</v>
      </c>
      <c r="I87" s="51" t="s">
        <v>344</v>
      </c>
    </row>
    <row r="88" spans="1:9" hidden="1" x14ac:dyDescent="0.25">
      <c r="A88" s="51" t="s">
        <v>407</v>
      </c>
      <c r="B88" s="51" t="s">
        <v>345</v>
      </c>
      <c r="C88" s="51" t="s">
        <v>409</v>
      </c>
      <c r="D88" s="51">
        <v>2030</v>
      </c>
      <c r="E88" s="51">
        <v>581.18096319999995</v>
      </c>
      <c r="F88" s="51" t="s">
        <v>410</v>
      </c>
      <c r="G88" s="51" t="s">
        <v>336</v>
      </c>
      <c r="H88" s="51" t="s">
        <v>415</v>
      </c>
      <c r="I88" s="51" t="s">
        <v>346</v>
      </c>
    </row>
    <row r="89" spans="1:9" hidden="1" x14ac:dyDescent="0.25">
      <c r="A89" s="51" t="s">
        <v>407</v>
      </c>
      <c r="B89" s="51" t="s">
        <v>347</v>
      </c>
      <c r="C89" s="51" t="s">
        <v>409</v>
      </c>
      <c r="D89" s="51">
        <v>2030</v>
      </c>
      <c r="E89" s="51">
        <v>44.322262199999997</v>
      </c>
      <c r="F89" s="51" t="s">
        <v>410</v>
      </c>
      <c r="G89" s="51" t="s">
        <v>336</v>
      </c>
      <c r="H89" s="51" t="s">
        <v>416</v>
      </c>
      <c r="I89" s="51" t="s">
        <v>348</v>
      </c>
    </row>
    <row r="90" spans="1:9" hidden="1" x14ac:dyDescent="0.25">
      <c r="A90" s="51" t="s">
        <v>407</v>
      </c>
      <c r="B90" s="51" t="s">
        <v>349</v>
      </c>
      <c r="C90" s="51" t="s">
        <v>409</v>
      </c>
      <c r="D90" s="51">
        <v>2030</v>
      </c>
      <c r="E90" s="51">
        <v>336.02375890000002</v>
      </c>
      <c r="F90" s="51" t="s">
        <v>410</v>
      </c>
      <c r="G90" s="51" t="s">
        <v>336</v>
      </c>
      <c r="H90" s="51" t="s">
        <v>417</v>
      </c>
      <c r="I90" s="51" t="s">
        <v>350</v>
      </c>
    </row>
    <row r="91" spans="1:9" hidden="1" x14ac:dyDescent="0.25">
      <c r="A91" s="51" t="s">
        <v>407</v>
      </c>
      <c r="B91" s="51" t="s">
        <v>355</v>
      </c>
      <c r="C91" s="51" t="s">
        <v>409</v>
      </c>
      <c r="D91" s="51">
        <v>2030</v>
      </c>
      <c r="E91" s="51">
        <v>0</v>
      </c>
      <c r="F91" s="51" t="s">
        <v>410</v>
      </c>
      <c r="G91" s="51" t="s">
        <v>336</v>
      </c>
      <c r="H91" s="51" t="s">
        <v>418</v>
      </c>
      <c r="I91" s="51" t="s">
        <v>356</v>
      </c>
    </row>
    <row r="92" spans="1:9" hidden="1" x14ac:dyDescent="0.25">
      <c r="A92" s="51" t="s">
        <v>407</v>
      </c>
      <c r="B92" s="51" t="s">
        <v>357</v>
      </c>
      <c r="C92" s="51" t="s">
        <v>409</v>
      </c>
      <c r="D92" s="51">
        <v>2030</v>
      </c>
      <c r="E92" s="51">
        <v>27.699197300000002</v>
      </c>
      <c r="F92" s="51" t="s">
        <v>410</v>
      </c>
      <c r="G92" s="51" t="s">
        <v>336</v>
      </c>
      <c r="H92" s="51" t="s">
        <v>419</v>
      </c>
      <c r="I92" s="51" t="s">
        <v>358</v>
      </c>
    </row>
    <row r="93" spans="1:9" hidden="1" x14ac:dyDescent="0.25">
      <c r="A93" s="51" t="s">
        <v>407</v>
      </c>
      <c r="B93" s="51" t="s">
        <v>359</v>
      </c>
      <c r="C93" s="51" t="s">
        <v>409</v>
      </c>
      <c r="D93" s="51">
        <v>2030</v>
      </c>
      <c r="E93" s="51">
        <v>0</v>
      </c>
      <c r="F93" s="51" t="s">
        <v>410</v>
      </c>
      <c r="G93" s="51" t="s">
        <v>336</v>
      </c>
      <c r="H93" s="51" t="s">
        <v>420</v>
      </c>
      <c r="I93" s="51" t="s">
        <v>360</v>
      </c>
    </row>
    <row r="94" spans="1:9" hidden="1" x14ac:dyDescent="0.25">
      <c r="A94" s="51" t="s">
        <v>407</v>
      </c>
      <c r="B94" s="51" t="s">
        <v>361</v>
      </c>
      <c r="C94" s="51" t="s">
        <v>409</v>
      </c>
      <c r="D94" s="51">
        <v>2030</v>
      </c>
      <c r="E94" s="51">
        <v>19.5734715</v>
      </c>
      <c r="F94" s="51" t="s">
        <v>410</v>
      </c>
      <c r="G94" s="51" t="s">
        <v>336</v>
      </c>
      <c r="H94" s="51" t="s">
        <v>421</v>
      </c>
      <c r="I94" s="51" t="s">
        <v>362</v>
      </c>
    </row>
    <row r="95" spans="1:9" hidden="1" x14ac:dyDescent="0.25">
      <c r="A95" s="51" t="s">
        <v>407</v>
      </c>
      <c r="B95" s="51" t="s">
        <v>363</v>
      </c>
      <c r="C95" s="51" t="s">
        <v>409</v>
      </c>
      <c r="D95" s="51">
        <v>2030</v>
      </c>
      <c r="E95" s="51">
        <v>66.123985000000005</v>
      </c>
      <c r="F95" s="51" t="s">
        <v>410</v>
      </c>
      <c r="G95" s="51" t="s">
        <v>336</v>
      </c>
      <c r="H95" s="51" t="s">
        <v>422</v>
      </c>
      <c r="I95" s="51" t="s">
        <v>364</v>
      </c>
    </row>
    <row r="96" spans="1:9" hidden="1" x14ac:dyDescent="0.25">
      <c r="A96" s="51" t="s">
        <v>407</v>
      </c>
      <c r="B96" s="51" t="s">
        <v>365</v>
      </c>
      <c r="C96" s="51" t="s">
        <v>409</v>
      </c>
      <c r="D96" s="51">
        <v>2030</v>
      </c>
      <c r="E96" s="51">
        <v>7.7893470000000002</v>
      </c>
      <c r="F96" s="51" t="s">
        <v>410</v>
      </c>
      <c r="G96" s="51" t="s">
        <v>336</v>
      </c>
      <c r="H96" s="51" t="s">
        <v>423</v>
      </c>
      <c r="I96" s="51" t="s">
        <v>366</v>
      </c>
    </row>
    <row r="97" spans="1:9" hidden="1" x14ac:dyDescent="0.25">
      <c r="A97" s="51" t="s">
        <v>407</v>
      </c>
      <c r="B97" s="51" t="s">
        <v>367</v>
      </c>
      <c r="C97" s="51" t="s">
        <v>409</v>
      </c>
      <c r="D97" s="51">
        <v>2030</v>
      </c>
      <c r="E97" s="51">
        <v>7.96872E-2</v>
      </c>
      <c r="F97" s="51" t="s">
        <v>410</v>
      </c>
      <c r="G97" s="51" t="s">
        <v>336</v>
      </c>
      <c r="H97" s="51" t="s">
        <v>424</v>
      </c>
      <c r="I97" s="51" t="s">
        <v>368</v>
      </c>
    </row>
    <row r="98" spans="1:9" hidden="1" x14ac:dyDescent="0.25">
      <c r="A98" s="51" t="s">
        <v>407</v>
      </c>
      <c r="B98" s="51" t="s">
        <v>369</v>
      </c>
      <c r="C98" s="51" t="s">
        <v>409</v>
      </c>
      <c r="D98" s="51">
        <v>2030</v>
      </c>
      <c r="E98" s="51">
        <v>0</v>
      </c>
      <c r="F98" s="51" t="s">
        <v>410</v>
      </c>
      <c r="G98" s="51" t="s">
        <v>336</v>
      </c>
      <c r="H98" s="51" t="s">
        <v>425</v>
      </c>
      <c r="I98" s="51" t="s">
        <v>370</v>
      </c>
    </row>
    <row r="99" spans="1:9" hidden="1" x14ac:dyDescent="0.25">
      <c r="A99" s="51" t="s">
        <v>407</v>
      </c>
      <c r="B99" s="51" t="s">
        <v>371</v>
      </c>
      <c r="C99" s="51" t="s">
        <v>409</v>
      </c>
      <c r="D99" s="51">
        <v>2030</v>
      </c>
      <c r="E99" s="51">
        <v>12.4334965</v>
      </c>
      <c r="F99" s="51" t="s">
        <v>410</v>
      </c>
      <c r="G99" s="51" t="s">
        <v>336</v>
      </c>
      <c r="H99" s="51" t="s">
        <v>426</v>
      </c>
      <c r="I99" s="51" t="s">
        <v>372</v>
      </c>
    </row>
    <row r="100" spans="1:9" x14ac:dyDescent="0.25">
      <c r="A100" s="51" t="s">
        <v>407</v>
      </c>
      <c r="B100" s="51" t="s">
        <v>408</v>
      </c>
      <c r="C100" s="51" t="s">
        <v>409</v>
      </c>
      <c r="D100" s="51">
        <v>2030</v>
      </c>
      <c r="E100" s="51">
        <v>69.590783099999996</v>
      </c>
      <c r="F100" s="51" t="s">
        <v>427</v>
      </c>
      <c r="G100" s="51" t="s">
        <v>336</v>
      </c>
      <c r="H100" s="51" t="s">
        <v>411</v>
      </c>
      <c r="I100" s="51" t="s">
        <v>412</v>
      </c>
    </row>
    <row r="101" spans="1:9" hidden="1" x14ac:dyDescent="0.25">
      <c r="A101" s="51" t="s">
        <v>407</v>
      </c>
      <c r="B101" s="51" t="s">
        <v>334</v>
      </c>
      <c r="C101" s="51" t="s">
        <v>409</v>
      </c>
      <c r="D101" s="51">
        <v>2030</v>
      </c>
      <c r="E101" s="51">
        <v>183.66514369999999</v>
      </c>
      <c r="F101" s="51" t="s">
        <v>427</v>
      </c>
      <c r="G101" s="51" t="s">
        <v>336</v>
      </c>
      <c r="H101" s="51" t="s">
        <v>335</v>
      </c>
      <c r="I101" s="51" t="s">
        <v>335</v>
      </c>
    </row>
    <row r="102" spans="1:9" hidden="1" x14ac:dyDescent="0.25">
      <c r="A102" s="51" t="s">
        <v>407</v>
      </c>
      <c r="B102" s="51" t="s">
        <v>337</v>
      </c>
      <c r="C102" s="51" t="s">
        <v>409</v>
      </c>
      <c r="D102" s="51">
        <v>2030</v>
      </c>
      <c r="E102" s="51">
        <v>39.742127500000002</v>
      </c>
      <c r="F102" s="51" t="s">
        <v>427</v>
      </c>
      <c r="G102" s="51" t="s">
        <v>336</v>
      </c>
      <c r="H102" s="51" t="s">
        <v>338</v>
      </c>
      <c r="I102" s="51" t="s">
        <v>338</v>
      </c>
    </row>
    <row r="103" spans="1:9" hidden="1" x14ac:dyDescent="0.25">
      <c r="A103" s="51" t="s">
        <v>407</v>
      </c>
      <c r="B103" s="51" t="s">
        <v>339</v>
      </c>
      <c r="C103" s="51" t="s">
        <v>409</v>
      </c>
      <c r="D103" s="51">
        <v>2030</v>
      </c>
      <c r="E103" s="51">
        <v>88.148369200000005</v>
      </c>
      <c r="F103" s="51" t="s">
        <v>427</v>
      </c>
      <c r="G103" s="51" t="s">
        <v>336</v>
      </c>
      <c r="H103" s="51" t="s">
        <v>340</v>
      </c>
      <c r="I103" s="51" t="s">
        <v>340</v>
      </c>
    </row>
    <row r="104" spans="1:9" hidden="1" x14ac:dyDescent="0.25">
      <c r="A104" s="51" t="s">
        <v>407</v>
      </c>
      <c r="B104" s="51" t="s">
        <v>341</v>
      </c>
      <c r="C104" s="51" t="s">
        <v>409</v>
      </c>
      <c r="D104" s="51">
        <v>2030</v>
      </c>
      <c r="E104" s="51">
        <v>26.979553800000001</v>
      </c>
      <c r="F104" s="51" t="s">
        <v>427</v>
      </c>
      <c r="G104" s="51" t="s">
        <v>336</v>
      </c>
      <c r="H104" s="51" t="s">
        <v>413</v>
      </c>
      <c r="I104" s="51" t="s">
        <v>342</v>
      </c>
    </row>
    <row r="105" spans="1:9" hidden="1" x14ac:dyDescent="0.25">
      <c r="A105" s="51" t="s">
        <v>407</v>
      </c>
      <c r="B105" s="51" t="s">
        <v>343</v>
      </c>
      <c r="C105" s="51" t="s">
        <v>409</v>
      </c>
      <c r="D105" s="51">
        <v>2030</v>
      </c>
      <c r="E105" s="51">
        <v>0.24761540000000001</v>
      </c>
      <c r="F105" s="51" t="s">
        <v>427</v>
      </c>
      <c r="G105" s="51" t="s">
        <v>336</v>
      </c>
      <c r="H105" s="51" t="s">
        <v>414</v>
      </c>
      <c r="I105" s="51" t="s">
        <v>344</v>
      </c>
    </row>
    <row r="106" spans="1:9" hidden="1" x14ac:dyDescent="0.25">
      <c r="A106" s="51" t="s">
        <v>407</v>
      </c>
      <c r="B106" s="51" t="s">
        <v>345</v>
      </c>
      <c r="C106" s="51" t="s">
        <v>409</v>
      </c>
      <c r="D106" s="51">
        <v>2030</v>
      </c>
      <c r="E106" s="51">
        <v>661.8021569</v>
      </c>
      <c r="F106" s="51" t="s">
        <v>427</v>
      </c>
      <c r="G106" s="51" t="s">
        <v>336</v>
      </c>
      <c r="H106" s="51" t="s">
        <v>415</v>
      </c>
      <c r="I106" s="51" t="s">
        <v>346</v>
      </c>
    </row>
    <row r="107" spans="1:9" hidden="1" x14ac:dyDescent="0.25">
      <c r="A107" s="51" t="s">
        <v>407</v>
      </c>
      <c r="B107" s="51" t="s">
        <v>347</v>
      </c>
      <c r="C107" s="51" t="s">
        <v>409</v>
      </c>
      <c r="D107" s="51">
        <v>2030</v>
      </c>
      <c r="E107" s="51">
        <v>52.809407200000003</v>
      </c>
      <c r="F107" s="51" t="s">
        <v>427</v>
      </c>
      <c r="G107" s="51" t="s">
        <v>336</v>
      </c>
      <c r="H107" s="51" t="s">
        <v>416</v>
      </c>
      <c r="I107" s="51" t="s">
        <v>348</v>
      </c>
    </row>
    <row r="108" spans="1:9" hidden="1" x14ac:dyDescent="0.25">
      <c r="A108" s="51" t="s">
        <v>407</v>
      </c>
      <c r="B108" s="51" t="s">
        <v>349</v>
      </c>
      <c r="C108" s="51" t="s">
        <v>409</v>
      </c>
      <c r="D108" s="51">
        <v>2030</v>
      </c>
      <c r="E108" s="51">
        <v>420.55300130000001</v>
      </c>
      <c r="F108" s="51" t="s">
        <v>427</v>
      </c>
      <c r="G108" s="51" t="s">
        <v>336</v>
      </c>
      <c r="H108" s="51" t="s">
        <v>417</v>
      </c>
      <c r="I108" s="51" t="s">
        <v>350</v>
      </c>
    </row>
    <row r="109" spans="1:9" hidden="1" x14ac:dyDescent="0.25">
      <c r="A109" s="51" t="s">
        <v>407</v>
      </c>
      <c r="B109" s="51" t="s">
        <v>355</v>
      </c>
      <c r="C109" s="51" t="s">
        <v>409</v>
      </c>
      <c r="D109" s="51">
        <v>2030</v>
      </c>
      <c r="E109" s="51">
        <v>0</v>
      </c>
      <c r="F109" s="51" t="s">
        <v>427</v>
      </c>
      <c r="G109" s="51" t="s">
        <v>336</v>
      </c>
      <c r="H109" s="51" t="s">
        <v>418</v>
      </c>
      <c r="I109" s="51" t="s">
        <v>356</v>
      </c>
    </row>
    <row r="110" spans="1:9" hidden="1" x14ac:dyDescent="0.25">
      <c r="A110" s="51" t="s">
        <v>407</v>
      </c>
      <c r="B110" s="51" t="s">
        <v>357</v>
      </c>
      <c r="C110" s="51" t="s">
        <v>409</v>
      </c>
      <c r="D110" s="51">
        <v>2030</v>
      </c>
      <c r="E110" s="51">
        <v>18.4834371</v>
      </c>
      <c r="F110" s="51" t="s">
        <v>427</v>
      </c>
      <c r="G110" s="51" t="s">
        <v>336</v>
      </c>
      <c r="H110" s="51" t="s">
        <v>419</v>
      </c>
      <c r="I110" s="51" t="s">
        <v>358</v>
      </c>
    </row>
    <row r="111" spans="1:9" hidden="1" x14ac:dyDescent="0.25">
      <c r="A111" s="51" t="s">
        <v>407</v>
      </c>
      <c r="B111" s="51" t="s">
        <v>359</v>
      </c>
      <c r="C111" s="51" t="s">
        <v>409</v>
      </c>
      <c r="D111" s="51">
        <v>2030</v>
      </c>
      <c r="E111" s="51">
        <v>0</v>
      </c>
      <c r="F111" s="51" t="s">
        <v>427</v>
      </c>
      <c r="G111" s="51" t="s">
        <v>336</v>
      </c>
      <c r="H111" s="51" t="s">
        <v>420</v>
      </c>
      <c r="I111" s="51" t="s">
        <v>360</v>
      </c>
    </row>
    <row r="112" spans="1:9" hidden="1" x14ac:dyDescent="0.25">
      <c r="A112" s="51" t="s">
        <v>407</v>
      </c>
      <c r="B112" s="51" t="s">
        <v>361</v>
      </c>
      <c r="C112" s="51" t="s">
        <v>409</v>
      </c>
      <c r="D112" s="51">
        <v>2030</v>
      </c>
      <c r="E112" s="51">
        <v>8.1726565999999998</v>
      </c>
      <c r="F112" s="51" t="s">
        <v>427</v>
      </c>
      <c r="G112" s="51" t="s">
        <v>336</v>
      </c>
      <c r="H112" s="51" t="s">
        <v>421</v>
      </c>
      <c r="I112" s="51" t="s">
        <v>362</v>
      </c>
    </row>
    <row r="113" spans="1:9" hidden="1" x14ac:dyDescent="0.25">
      <c r="A113" s="51" t="s">
        <v>407</v>
      </c>
      <c r="B113" s="51" t="s">
        <v>363</v>
      </c>
      <c r="C113" s="51" t="s">
        <v>409</v>
      </c>
      <c r="D113" s="51">
        <v>2030</v>
      </c>
      <c r="E113" s="51">
        <v>73.545968500000001</v>
      </c>
      <c r="F113" s="51" t="s">
        <v>427</v>
      </c>
      <c r="G113" s="51" t="s">
        <v>336</v>
      </c>
      <c r="H113" s="51" t="s">
        <v>422</v>
      </c>
      <c r="I113" s="51" t="s">
        <v>364</v>
      </c>
    </row>
    <row r="114" spans="1:9" hidden="1" x14ac:dyDescent="0.25">
      <c r="A114" s="51" t="s">
        <v>407</v>
      </c>
      <c r="B114" s="51" t="s">
        <v>365</v>
      </c>
      <c r="C114" s="51" t="s">
        <v>409</v>
      </c>
      <c r="D114" s="51">
        <v>2030</v>
      </c>
      <c r="E114" s="51">
        <v>17.301656999999999</v>
      </c>
      <c r="F114" s="51" t="s">
        <v>427</v>
      </c>
      <c r="G114" s="51" t="s">
        <v>336</v>
      </c>
      <c r="H114" s="51" t="s">
        <v>423</v>
      </c>
      <c r="I114" s="51" t="s">
        <v>366</v>
      </c>
    </row>
    <row r="115" spans="1:9" hidden="1" x14ac:dyDescent="0.25">
      <c r="A115" s="51" t="s">
        <v>407</v>
      </c>
      <c r="B115" s="51" t="s">
        <v>367</v>
      </c>
      <c r="C115" s="51" t="s">
        <v>409</v>
      </c>
      <c r="D115" s="51">
        <v>2030</v>
      </c>
      <c r="E115" s="51">
        <v>16.620888000000001</v>
      </c>
      <c r="F115" s="51" t="s">
        <v>427</v>
      </c>
      <c r="G115" s="51" t="s">
        <v>336</v>
      </c>
      <c r="H115" s="51" t="s">
        <v>424</v>
      </c>
      <c r="I115" s="51" t="s">
        <v>368</v>
      </c>
    </row>
    <row r="116" spans="1:9" hidden="1" x14ac:dyDescent="0.25">
      <c r="A116" s="51" t="s">
        <v>407</v>
      </c>
      <c r="B116" s="51" t="s">
        <v>369</v>
      </c>
      <c r="C116" s="51" t="s">
        <v>409</v>
      </c>
      <c r="D116" s="51">
        <v>2030</v>
      </c>
      <c r="E116" s="51">
        <v>4.2165233000000004</v>
      </c>
      <c r="F116" s="51" t="s">
        <v>427</v>
      </c>
      <c r="G116" s="51" t="s">
        <v>336</v>
      </c>
      <c r="H116" s="51" t="s">
        <v>425</v>
      </c>
      <c r="I116" s="51" t="s">
        <v>370</v>
      </c>
    </row>
    <row r="117" spans="1:9" hidden="1" x14ac:dyDescent="0.25">
      <c r="A117" s="51" t="s">
        <v>407</v>
      </c>
      <c r="B117" s="51" t="s">
        <v>371</v>
      </c>
      <c r="C117" s="51" t="s">
        <v>409</v>
      </c>
      <c r="D117" s="51">
        <v>2030</v>
      </c>
      <c r="E117" s="51">
        <v>23.535424800000001</v>
      </c>
      <c r="F117" s="51" t="s">
        <v>427</v>
      </c>
      <c r="G117" s="51" t="s">
        <v>336</v>
      </c>
      <c r="H117" s="51" t="s">
        <v>426</v>
      </c>
      <c r="I117" s="51" t="s">
        <v>372</v>
      </c>
    </row>
    <row r="118" spans="1:9" hidden="1" x14ac:dyDescent="0.25">
      <c r="A118" s="51" t="s">
        <v>407</v>
      </c>
      <c r="B118" s="51" t="s">
        <v>428</v>
      </c>
      <c r="C118" s="51" t="s">
        <v>429</v>
      </c>
      <c r="D118" s="51">
        <v>2030</v>
      </c>
      <c r="E118" s="51">
        <v>13.5105743</v>
      </c>
      <c r="F118" s="51" t="s">
        <v>410</v>
      </c>
      <c r="G118" s="51" t="s">
        <v>430</v>
      </c>
      <c r="H118" s="51" t="s">
        <v>411</v>
      </c>
      <c r="I118" s="51" t="s">
        <v>412</v>
      </c>
    </row>
    <row r="119" spans="1:9" hidden="1" x14ac:dyDescent="0.25">
      <c r="A119" s="51" t="s">
        <v>407</v>
      </c>
      <c r="B119" s="51" t="s">
        <v>431</v>
      </c>
      <c r="C119" s="51" t="s">
        <v>429</v>
      </c>
      <c r="D119" s="51">
        <v>2030</v>
      </c>
      <c r="E119" s="51">
        <v>5.0030660500000002</v>
      </c>
      <c r="F119" s="51" t="s">
        <v>410</v>
      </c>
      <c r="G119" s="51" t="s">
        <v>430</v>
      </c>
      <c r="H119" s="51" t="s">
        <v>335</v>
      </c>
      <c r="I119" s="51" t="s">
        <v>335</v>
      </c>
    </row>
    <row r="120" spans="1:9" hidden="1" x14ac:dyDescent="0.25">
      <c r="A120" s="51" t="s">
        <v>407</v>
      </c>
      <c r="B120" s="51" t="s">
        <v>432</v>
      </c>
      <c r="C120" s="51" t="s">
        <v>429</v>
      </c>
      <c r="D120" s="51">
        <v>2030</v>
      </c>
      <c r="E120" s="51">
        <v>0.10523965</v>
      </c>
      <c r="F120" s="51" t="s">
        <v>410</v>
      </c>
      <c r="G120" s="51" t="s">
        <v>430</v>
      </c>
      <c r="H120" s="51" t="s">
        <v>338</v>
      </c>
      <c r="I120" s="51" t="s">
        <v>338</v>
      </c>
    </row>
    <row r="121" spans="1:9" hidden="1" x14ac:dyDescent="0.25">
      <c r="A121" s="51" t="s">
        <v>407</v>
      </c>
      <c r="B121" s="51" t="s">
        <v>433</v>
      </c>
      <c r="C121" s="51" t="s">
        <v>429</v>
      </c>
      <c r="D121" s="51">
        <v>2030</v>
      </c>
      <c r="E121" s="51">
        <v>0.39410000000000001</v>
      </c>
      <c r="F121" s="51" t="s">
        <v>410</v>
      </c>
      <c r="G121" s="51" t="s">
        <v>430</v>
      </c>
      <c r="H121" s="51" t="s">
        <v>340</v>
      </c>
      <c r="I121" s="51" t="s">
        <v>340</v>
      </c>
    </row>
    <row r="122" spans="1:9" hidden="1" x14ac:dyDescent="0.25">
      <c r="A122" s="51" t="s">
        <v>407</v>
      </c>
      <c r="B122" s="51" t="s">
        <v>434</v>
      </c>
      <c r="C122" s="51" t="s">
        <v>429</v>
      </c>
      <c r="D122" s="51">
        <v>2030</v>
      </c>
      <c r="E122" s="51">
        <v>0</v>
      </c>
      <c r="F122" s="51" t="s">
        <v>410</v>
      </c>
      <c r="G122" s="51" t="s">
        <v>430</v>
      </c>
      <c r="H122" s="51" t="s">
        <v>414</v>
      </c>
      <c r="I122" s="51" t="s">
        <v>344</v>
      </c>
    </row>
    <row r="123" spans="1:9" hidden="1" x14ac:dyDescent="0.25">
      <c r="A123" s="51" t="s">
        <v>407</v>
      </c>
      <c r="B123" s="51" t="s">
        <v>435</v>
      </c>
      <c r="C123" s="51" t="s">
        <v>429</v>
      </c>
      <c r="D123" s="51">
        <v>2030</v>
      </c>
      <c r="E123" s="51">
        <v>43.74920505</v>
      </c>
      <c r="F123" s="51" t="s">
        <v>410</v>
      </c>
      <c r="G123" s="51" t="s">
        <v>430</v>
      </c>
      <c r="H123" s="51" t="s">
        <v>415</v>
      </c>
      <c r="I123" s="51" t="s">
        <v>346</v>
      </c>
    </row>
    <row r="124" spans="1:9" hidden="1" x14ac:dyDescent="0.25">
      <c r="A124" s="51" t="s">
        <v>407</v>
      </c>
      <c r="B124" s="51" t="s">
        <v>436</v>
      </c>
      <c r="C124" s="51" t="s">
        <v>429</v>
      </c>
      <c r="D124" s="51">
        <v>2030</v>
      </c>
      <c r="E124" s="51">
        <v>1.9786435499999999</v>
      </c>
      <c r="F124" s="51" t="s">
        <v>410</v>
      </c>
      <c r="G124" s="51" t="s">
        <v>430</v>
      </c>
      <c r="H124" s="51" t="s">
        <v>416</v>
      </c>
      <c r="I124" s="51" t="s">
        <v>348</v>
      </c>
    </row>
    <row r="125" spans="1:9" hidden="1" x14ac:dyDescent="0.25">
      <c r="A125" s="51" t="s">
        <v>407</v>
      </c>
      <c r="B125" s="51" t="s">
        <v>437</v>
      </c>
      <c r="C125" s="51" t="s">
        <v>429</v>
      </c>
      <c r="D125" s="51">
        <v>2030</v>
      </c>
      <c r="E125" s="51">
        <v>19.641480000000001</v>
      </c>
      <c r="F125" s="51" t="s">
        <v>410</v>
      </c>
      <c r="G125" s="51" t="s">
        <v>430</v>
      </c>
      <c r="H125" s="51" t="s">
        <v>417</v>
      </c>
      <c r="I125" s="51" t="s">
        <v>350</v>
      </c>
    </row>
    <row r="126" spans="1:9" hidden="1" x14ac:dyDescent="0.25">
      <c r="A126" s="51" t="s">
        <v>407</v>
      </c>
      <c r="B126" s="51" t="s">
        <v>438</v>
      </c>
      <c r="C126" s="51" t="s">
        <v>429</v>
      </c>
      <c r="D126" s="51">
        <v>2030</v>
      </c>
      <c r="E126" s="51">
        <v>1.5643888500000001</v>
      </c>
      <c r="F126" s="51" t="s">
        <v>410</v>
      </c>
      <c r="G126" s="51" t="s">
        <v>430</v>
      </c>
      <c r="H126" s="51" t="s">
        <v>422</v>
      </c>
      <c r="I126" s="51" t="s">
        <v>364</v>
      </c>
    </row>
    <row r="127" spans="1:9" hidden="1" x14ac:dyDescent="0.25">
      <c r="A127" s="51" t="s">
        <v>407</v>
      </c>
      <c r="B127" s="51" t="s">
        <v>439</v>
      </c>
      <c r="C127" s="51" t="s">
        <v>429</v>
      </c>
      <c r="D127" s="51">
        <v>2030</v>
      </c>
      <c r="E127" s="51">
        <v>0.77893469999999998</v>
      </c>
      <c r="F127" s="51" t="s">
        <v>410</v>
      </c>
      <c r="G127" s="51" t="s">
        <v>430</v>
      </c>
      <c r="H127" s="51" t="s">
        <v>423</v>
      </c>
      <c r="I127" s="51" t="s">
        <v>366</v>
      </c>
    </row>
    <row r="128" spans="1:9" hidden="1" x14ac:dyDescent="0.25">
      <c r="A128" s="51" t="s">
        <v>407</v>
      </c>
      <c r="B128" s="51" t="s">
        <v>440</v>
      </c>
      <c r="C128" s="51" t="s">
        <v>429</v>
      </c>
      <c r="D128" s="51">
        <v>2030</v>
      </c>
      <c r="E128" s="51">
        <v>0</v>
      </c>
      <c r="F128" s="51" t="s">
        <v>410</v>
      </c>
      <c r="G128" s="51" t="s">
        <v>430</v>
      </c>
      <c r="H128" s="51" t="s">
        <v>420</v>
      </c>
      <c r="I128" s="51" t="s">
        <v>360</v>
      </c>
    </row>
    <row r="129" spans="1:9" hidden="1" x14ac:dyDescent="0.25">
      <c r="A129" s="51" t="s">
        <v>407</v>
      </c>
      <c r="B129" s="51" t="s">
        <v>441</v>
      </c>
      <c r="C129" s="51" t="s">
        <v>429</v>
      </c>
      <c r="D129" s="51">
        <v>2030</v>
      </c>
      <c r="E129" s="51">
        <v>0</v>
      </c>
      <c r="F129" s="51" t="s">
        <v>410</v>
      </c>
      <c r="G129" s="51" t="s">
        <v>430</v>
      </c>
      <c r="H129" s="51" t="s">
        <v>421</v>
      </c>
      <c r="I129" s="51" t="s">
        <v>362</v>
      </c>
    </row>
    <row r="130" spans="1:9" hidden="1" x14ac:dyDescent="0.25">
      <c r="A130" s="51" t="s">
        <v>407</v>
      </c>
      <c r="B130" s="51" t="s">
        <v>442</v>
      </c>
      <c r="C130" s="51" t="s">
        <v>429</v>
      </c>
      <c r="D130" s="51">
        <v>2030</v>
      </c>
      <c r="E130" s="51">
        <v>0</v>
      </c>
      <c r="F130" s="51" t="s">
        <v>410</v>
      </c>
      <c r="G130" s="51" t="s">
        <v>430</v>
      </c>
      <c r="H130" s="51" t="s">
        <v>418</v>
      </c>
      <c r="I130" s="51" t="s">
        <v>356</v>
      </c>
    </row>
    <row r="131" spans="1:9" hidden="1" x14ac:dyDescent="0.25">
      <c r="A131" s="51" t="s">
        <v>407</v>
      </c>
      <c r="B131" s="51" t="s">
        <v>443</v>
      </c>
      <c r="C131" s="51" t="s">
        <v>429</v>
      </c>
      <c r="D131" s="51">
        <v>2030</v>
      </c>
      <c r="E131" s="51">
        <v>0</v>
      </c>
      <c r="F131" s="51" t="s">
        <v>410</v>
      </c>
      <c r="G131" s="51" t="s">
        <v>430</v>
      </c>
      <c r="H131" s="51" t="s">
        <v>419</v>
      </c>
      <c r="I131" s="51" t="s">
        <v>358</v>
      </c>
    </row>
    <row r="132" spans="1:9" hidden="1" x14ac:dyDescent="0.25">
      <c r="A132" s="51" t="s">
        <v>407</v>
      </c>
      <c r="B132" s="51" t="s">
        <v>444</v>
      </c>
      <c r="C132" s="51" t="s">
        <v>429</v>
      </c>
      <c r="D132" s="51">
        <v>2030</v>
      </c>
      <c r="E132" s="51">
        <v>7.9706499999999993E-3</v>
      </c>
      <c r="F132" s="51" t="s">
        <v>410</v>
      </c>
      <c r="G132" s="51" t="s">
        <v>430</v>
      </c>
      <c r="H132" s="51" t="s">
        <v>424</v>
      </c>
      <c r="I132" s="51" t="s">
        <v>368</v>
      </c>
    </row>
    <row r="133" spans="1:9" hidden="1" x14ac:dyDescent="0.25">
      <c r="A133" s="51" t="s">
        <v>407</v>
      </c>
      <c r="B133" s="51" t="s">
        <v>445</v>
      </c>
      <c r="C133" s="51" t="s">
        <v>429</v>
      </c>
      <c r="D133" s="51">
        <v>2030</v>
      </c>
      <c r="E133" s="51">
        <v>0</v>
      </c>
      <c r="F133" s="51" t="s">
        <v>410</v>
      </c>
      <c r="G133" s="51" t="s">
        <v>430</v>
      </c>
      <c r="H133" s="51" t="s">
        <v>413</v>
      </c>
      <c r="I133" s="51" t="s">
        <v>342</v>
      </c>
    </row>
    <row r="134" spans="1:9" hidden="1" x14ac:dyDescent="0.25">
      <c r="A134" s="51" t="s">
        <v>407</v>
      </c>
      <c r="B134" s="51" t="s">
        <v>446</v>
      </c>
      <c r="C134" s="51" t="s">
        <v>429</v>
      </c>
      <c r="D134" s="51">
        <v>2030</v>
      </c>
      <c r="E134" s="51">
        <v>0</v>
      </c>
      <c r="F134" s="51" t="s">
        <v>410</v>
      </c>
      <c r="G134" s="51" t="s">
        <v>430</v>
      </c>
      <c r="H134" s="51" t="s">
        <v>425</v>
      </c>
      <c r="I134" s="51" t="s">
        <v>370</v>
      </c>
    </row>
    <row r="135" spans="1:9" hidden="1" x14ac:dyDescent="0.25">
      <c r="A135" s="51" t="s">
        <v>407</v>
      </c>
      <c r="B135" s="51" t="s">
        <v>447</v>
      </c>
      <c r="C135" s="51" t="s">
        <v>429</v>
      </c>
      <c r="D135" s="51">
        <v>2030</v>
      </c>
      <c r="E135" s="51">
        <v>7.1825500000000002E-3</v>
      </c>
      <c r="F135" s="51" t="s">
        <v>410</v>
      </c>
      <c r="G135" s="51" t="s">
        <v>430</v>
      </c>
      <c r="H135" s="51" t="s">
        <v>426</v>
      </c>
      <c r="I135" s="51" t="s">
        <v>372</v>
      </c>
    </row>
    <row r="136" spans="1:9" hidden="1" x14ac:dyDescent="0.25">
      <c r="A136" s="51" t="s">
        <v>407</v>
      </c>
      <c r="B136" s="51" t="s">
        <v>428</v>
      </c>
      <c r="C136" s="51" t="s">
        <v>429</v>
      </c>
      <c r="D136" s="51">
        <v>2030</v>
      </c>
      <c r="E136" s="51">
        <v>4.1993478</v>
      </c>
      <c r="F136" s="51" t="s">
        <v>427</v>
      </c>
      <c r="G136" s="51" t="s">
        <v>430</v>
      </c>
      <c r="H136" s="51" t="s">
        <v>411</v>
      </c>
      <c r="I136" s="51" t="s">
        <v>412</v>
      </c>
    </row>
    <row r="137" spans="1:9" hidden="1" x14ac:dyDescent="0.25">
      <c r="A137" s="51" t="s">
        <v>407</v>
      </c>
      <c r="B137" s="51" t="s">
        <v>431</v>
      </c>
      <c r="C137" s="51" t="s">
        <v>429</v>
      </c>
      <c r="D137" s="51">
        <v>2030</v>
      </c>
      <c r="E137" s="51">
        <v>5.6027743499999998</v>
      </c>
      <c r="F137" s="51" t="s">
        <v>427</v>
      </c>
      <c r="G137" s="51" t="s">
        <v>430</v>
      </c>
      <c r="H137" s="51" t="s">
        <v>335</v>
      </c>
      <c r="I137" s="51" t="s">
        <v>335</v>
      </c>
    </row>
    <row r="138" spans="1:9" hidden="1" x14ac:dyDescent="0.25">
      <c r="A138" s="51" t="s">
        <v>407</v>
      </c>
      <c r="B138" s="51" t="s">
        <v>432</v>
      </c>
      <c r="C138" s="51" t="s">
        <v>429</v>
      </c>
      <c r="D138" s="51">
        <v>2030</v>
      </c>
      <c r="E138" s="51">
        <v>3.9742142999999999</v>
      </c>
      <c r="F138" s="51" t="s">
        <v>427</v>
      </c>
      <c r="G138" s="51" t="s">
        <v>430</v>
      </c>
      <c r="H138" s="51" t="s">
        <v>338</v>
      </c>
      <c r="I138" s="51" t="s">
        <v>338</v>
      </c>
    </row>
    <row r="139" spans="1:9" hidden="1" x14ac:dyDescent="0.25">
      <c r="A139" s="51" t="s">
        <v>407</v>
      </c>
      <c r="B139" s="51" t="s">
        <v>433</v>
      </c>
      <c r="C139" s="51" t="s">
        <v>429</v>
      </c>
      <c r="D139" s="51">
        <v>2030</v>
      </c>
      <c r="E139" s="51">
        <v>0.39410000000000001</v>
      </c>
      <c r="F139" s="51" t="s">
        <v>427</v>
      </c>
      <c r="G139" s="51" t="s">
        <v>430</v>
      </c>
      <c r="H139" s="51" t="s">
        <v>340</v>
      </c>
      <c r="I139" s="51" t="s">
        <v>340</v>
      </c>
    </row>
    <row r="140" spans="1:9" hidden="1" x14ac:dyDescent="0.25">
      <c r="A140" s="51" t="s">
        <v>407</v>
      </c>
      <c r="B140" s="51" t="s">
        <v>434</v>
      </c>
      <c r="C140" s="51" t="s">
        <v>429</v>
      </c>
      <c r="D140" s="51">
        <v>2030</v>
      </c>
      <c r="E140" s="51">
        <v>0</v>
      </c>
      <c r="F140" s="51" t="s">
        <v>427</v>
      </c>
      <c r="G140" s="51" t="s">
        <v>430</v>
      </c>
      <c r="H140" s="51" t="s">
        <v>414</v>
      </c>
      <c r="I140" s="51" t="s">
        <v>344</v>
      </c>
    </row>
    <row r="141" spans="1:9" hidden="1" x14ac:dyDescent="0.25">
      <c r="A141" s="51" t="s">
        <v>407</v>
      </c>
      <c r="B141" s="51" t="s">
        <v>435</v>
      </c>
      <c r="C141" s="51" t="s">
        <v>429</v>
      </c>
      <c r="D141" s="51">
        <v>2030</v>
      </c>
      <c r="E141" s="51">
        <v>51.704660199999999</v>
      </c>
      <c r="F141" s="51" t="s">
        <v>427</v>
      </c>
      <c r="G141" s="51" t="s">
        <v>430</v>
      </c>
      <c r="H141" s="51" t="s">
        <v>415</v>
      </c>
      <c r="I141" s="51" t="s">
        <v>346</v>
      </c>
    </row>
    <row r="142" spans="1:9" hidden="1" x14ac:dyDescent="0.25">
      <c r="A142" s="51" t="s">
        <v>407</v>
      </c>
      <c r="B142" s="51" t="s">
        <v>436</v>
      </c>
      <c r="C142" s="51" t="s">
        <v>429</v>
      </c>
      <c r="D142" s="51">
        <v>2030</v>
      </c>
      <c r="E142" s="51">
        <v>2.82736155</v>
      </c>
      <c r="F142" s="51" t="s">
        <v>427</v>
      </c>
      <c r="G142" s="51" t="s">
        <v>430</v>
      </c>
      <c r="H142" s="51" t="s">
        <v>416</v>
      </c>
      <c r="I142" s="51" t="s">
        <v>348</v>
      </c>
    </row>
    <row r="143" spans="1:9" hidden="1" x14ac:dyDescent="0.25">
      <c r="A143" s="51" t="s">
        <v>407</v>
      </c>
      <c r="B143" s="51" t="s">
        <v>437</v>
      </c>
      <c r="C143" s="51" t="s">
        <v>429</v>
      </c>
      <c r="D143" s="51">
        <v>2030</v>
      </c>
      <c r="E143" s="51">
        <v>27.897508899999998</v>
      </c>
      <c r="F143" s="51" t="s">
        <v>427</v>
      </c>
      <c r="G143" s="51" t="s">
        <v>430</v>
      </c>
      <c r="H143" s="51" t="s">
        <v>417</v>
      </c>
      <c r="I143" s="51" t="s">
        <v>350</v>
      </c>
    </row>
    <row r="144" spans="1:9" hidden="1" x14ac:dyDescent="0.25">
      <c r="A144" s="51" t="s">
        <v>407</v>
      </c>
      <c r="B144" s="51" t="s">
        <v>438</v>
      </c>
      <c r="C144" s="51" t="s">
        <v>429</v>
      </c>
      <c r="D144" s="51">
        <v>2030</v>
      </c>
      <c r="E144" s="51">
        <v>2.3065872000000001</v>
      </c>
      <c r="F144" s="51" t="s">
        <v>427</v>
      </c>
      <c r="G144" s="51" t="s">
        <v>430</v>
      </c>
      <c r="H144" s="51" t="s">
        <v>422</v>
      </c>
      <c r="I144" s="51" t="s">
        <v>364</v>
      </c>
    </row>
    <row r="145" spans="1:9" hidden="1" x14ac:dyDescent="0.25">
      <c r="A145" s="51" t="s">
        <v>407</v>
      </c>
      <c r="B145" s="51" t="s">
        <v>439</v>
      </c>
      <c r="C145" s="51" t="s">
        <v>429</v>
      </c>
      <c r="D145" s="51">
        <v>2030</v>
      </c>
      <c r="E145" s="51">
        <v>1.73019425</v>
      </c>
      <c r="F145" s="51" t="s">
        <v>427</v>
      </c>
      <c r="G145" s="51" t="s">
        <v>430</v>
      </c>
      <c r="H145" s="51" t="s">
        <v>423</v>
      </c>
      <c r="I145" s="51" t="s">
        <v>366</v>
      </c>
    </row>
    <row r="146" spans="1:9" hidden="1" x14ac:dyDescent="0.25">
      <c r="A146" s="51" t="s">
        <v>407</v>
      </c>
      <c r="B146" s="51" t="s">
        <v>440</v>
      </c>
      <c r="C146" s="51" t="s">
        <v>429</v>
      </c>
      <c r="D146" s="51">
        <v>2030</v>
      </c>
      <c r="E146" s="51">
        <v>0</v>
      </c>
      <c r="F146" s="51" t="s">
        <v>427</v>
      </c>
      <c r="G146" s="51" t="s">
        <v>430</v>
      </c>
      <c r="H146" s="51" t="s">
        <v>420</v>
      </c>
      <c r="I146" s="51" t="s">
        <v>360</v>
      </c>
    </row>
    <row r="147" spans="1:9" hidden="1" x14ac:dyDescent="0.25">
      <c r="A147" s="51" t="s">
        <v>407</v>
      </c>
      <c r="B147" s="51" t="s">
        <v>441</v>
      </c>
      <c r="C147" s="51" t="s">
        <v>429</v>
      </c>
      <c r="D147" s="51">
        <v>2030</v>
      </c>
      <c r="E147" s="51">
        <v>0</v>
      </c>
      <c r="F147" s="51" t="s">
        <v>427</v>
      </c>
      <c r="G147" s="51" t="s">
        <v>430</v>
      </c>
      <c r="H147" s="51" t="s">
        <v>421</v>
      </c>
      <c r="I147" s="51" t="s">
        <v>362</v>
      </c>
    </row>
    <row r="148" spans="1:9" hidden="1" x14ac:dyDescent="0.25">
      <c r="A148" s="51" t="s">
        <v>407</v>
      </c>
      <c r="B148" s="51" t="s">
        <v>442</v>
      </c>
      <c r="C148" s="51" t="s">
        <v>429</v>
      </c>
      <c r="D148" s="51">
        <v>2030</v>
      </c>
      <c r="E148" s="51">
        <v>0</v>
      </c>
      <c r="F148" s="51" t="s">
        <v>427</v>
      </c>
      <c r="G148" s="51" t="s">
        <v>430</v>
      </c>
      <c r="H148" s="51" t="s">
        <v>418</v>
      </c>
      <c r="I148" s="51" t="s">
        <v>356</v>
      </c>
    </row>
    <row r="149" spans="1:9" hidden="1" x14ac:dyDescent="0.25">
      <c r="A149" s="51" t="s">
        <v>407</v>
      </c>
      <c r="B149" s="51" t="s">
        <v>443</v>
      </c>
      <c r="C149" s="51" t="s">
        <v>429</v>
      </c>
      <c r="D149" s="51">
        <v>2030</v>
      </c>
      <c r="E149" s="51">
        <v>0</v>
      </c>
      <c r="F149" s="51" t="s">
        <v>427</v>
      </c>
      <c r="G149" s="51" t="s">
        <v>430</v>
      </c>
      <c r="H149" s="51" t="s">
        <v>419</v>
      </c>
      <c r="I149" s="51" t="s">
        <v>358</v>
      </c>
    </row>
    <row r="150" spans="1:9" hidden="1" x14ac:dyDescent="0.25">
      <c r="A150" s="51" t="s">
        <v>407</v>
      </c>
      <c r="B150" s="51" t="s">
        <v>444</v>
      </c>
      <c r="C150" s="51" t="s">
        <v>429</v>
      </c>
      <c r="D150" s="51">
        <v>2030</v>
      </c>
      <c r="E150" s="51">
        <v>1.6620992999999999</v>
      </c>
      <c r="F150" s="51" t="s">
        <v>427</v>
      </c>
      <c r="G150" s="51" t="s">
        <v>430</v>
      </c>
      <c r="H150" s="51" t="s">
        <v>424</v>
      </c>
      <c r="I150" s="51" t="s">
        <v>368</v>
      </c>
    </row>
    <row r="151" spans="1:9" hidden="1" x14ac:dyDescent="0.25">
      <c r="A151" s="51" t="s">
        <v>407</v>
      </c>
      <c r="B151" s="51" t="s">
        <v>445</v>
      </c>
      <c r="C151" s="51" t="s">
        <v>429</v>
      </c>
      <c r="D151" s="51">
        <v>2030</v>
      </c>
      <c r="E151" s="51">
        <v>0</v>
      </c>
      <c r="F151" s="51" t="s">
        <v>427</v>
      </c>
      <c r="G151" s="51" t="s">
        <v>430</v>
      </c>
      <c r="H151" s="51" t="s">
        <v>413</v>
      </c>
      <c r="I151" s="51" t="s">
        <v>342</v>
      </c>
    </row>
    <row r="152" spans="1:9" hidden="1" x14ac:dyDescent="0.25">
      <c r="A152" s="51" t="s">
        <v>407</v>
      </c>
      <c r="B152" s="51" t="s">
        <v>446</v>
      </c>
      <c r="C152" s="51" t="s">
        <v>429</v>
      </c>
      <c r="D152" s="51">
        <v>2030</v>
      </c>
      <c r="E152" s="51">
        <v>0.42165235000000001</v>
      </c>
      <c r="F152" s="51" t="s">
        <v>427</v>
      </c>
      <c r="G152" s="51" t="s">
        <v>430</v>
      </c>
      <c r="H152" s="51" t="s">
        <v>425</v>
      </c>
      <c r="I152" s="51" t="s">
        <v>370</v>
      </c>
    </row>
    <row r="153" spans="1:9" hidden="1" x14ac:dyDescent="0.25">
      <c r="A153" s="51" t="s">
        <v>407</v>
      </c>
      <c r="B153" s="51" t="s">
        <v>447</v>
      </c>
      <c r="C153" s="51" t="s">
        <v>429</v>
      </c>
      <c r="D153" s="51">
        <v>2030</v>
      </c>
      <c r="E153" s="51">
        <v>3.7421000000000003E-2</v>
      </c>
      <c r="F153" s="51" t="s">
        <v>427</v>
      </c>
      <c r="G153" s="51" t="s">
        <v>430</v>
      </c>
      <c r="H153" s="51" t="s">
        <v>426</v>
      </c>
      <c r="I153" s="51" t="s">
        <v>372</v>
      </c>
    </row>
    <row r="154" spans="1:9" x14ac:dyDescent="0.25">
      <c r="A154" s="51" t="s">
        <v>407</v>
      </c>
      <c r="B154" s="51" t="s">
        <v>448</v>
      </c>
      <c r="C154" s="51" t="s">
        <v>409</v>
      </c>
      <c r="D154" s="51">
        <v>2030</v>
      </c>
      <c r="E154" s="51">
        <v>0</v>
      </c>
      <c r="F154" s="51" t="s">
        <v>410</v>
      </c>
      <c r="G154" s="51" t="s">
        <v>336</v>
      </c>
      <c r="H154" s="51" t="s">
        <v>449</v>
      </c>
      <c r="I154" s="51" t="s">
        <v>450</v>
      </c>
    </row>
    <row r="155" spans="1:9" x14ac:dyDescent="0.25">
      <c r="A155" s="51" t="s">
        <v>407</v>
      </c>
      <c r="B155" s="51" t="s">
        <v>448</v>
      </c>
      <c r="C155" s="51" t="s">
        <v>409</v>
      </c>
      <c r="D155" s="51">
        <v>2030</v>
      </c>
      <c r="E155" s="51">
        <v>0</v>
      </c>
      <c r="F155" s="51" t="s">
        <v>427</v>
      </c>
      <c r="G155" s="51" t="s">
        <v>336</v>
      </c>
      <c r="H155" s="51" t="s">
        <v>449</v>
      </c>
      <c r="I155" s="51" t="s">
        <v>450</v>
      </c>
    </row>
    <row r="156" spans="1:9" x14ac:dyDescent="0.25">
      <c r="A156" s="51" t="s">
        <v>407</v>
      </c>
      <c r="B156" s="51" t="s">
        <v>451</v>
      </c>
      <c r="C156" s="51" t="s">
        <v>409</v>
      </c>
      <c r="D156" s="51">
        <v>2030</v>
      </c>
      <c r="E156" s="51">
        <v>149.93200580000001</v>
      </c>
      <c r="F156" s="51" t="s">
        <v>410</v>
      </c>
      <c r="G156" s="51" t="s">
        <v>336</v>
      </c>
      <c r="H156" s="51" t="s">
        <v>452</v>
      </c>
      <c r="I156" s="51" t="s">
        <v>453</v>
      </c>
    </row>
    <row r="157" spans="1:9" x14ac:dyDescent="0.25">
      <c r="A157" s="51" t="s">
        <v>407</v>
      </c>
      <c r="B157" s="51" t="s">
        <v>451</v>
      </c>
      <c r="C157" s="51" t="s">
        <v>409</v>
      </c>
      <c r="D157" s="51">
        <v>2030</v>
      </c>
      <c r="E157" s="51">
        <v>138.05589570000001</v>
      </c>
      <c r="F157" s="51" t="s">
        <v>427</v>
      </c>
      <c r="G157" s="51" t="s">
        <v>336</v>
      </c>
      <c r="H157" s="51" t="s">
        <v>452</v>
      </c>
      <c r="I157" s="51" t="s">
        <v>453</v>
      </c>
    </row>
    <row r="158" spans="1:9" hidden="1" x14ac:dyDescent="0.25">
      <c r="A158" s="51" t="s">
        <v>407</v>
      </c>
      <c r="B158" s="51" t="s">
        <v>454</v>
      </c>
      <c r="C158" s="51" t="s">
        <v>429</v>
      </c>
      <c r="D158" s="51">
        <v>2030</v>
      </c>
      <c r="E158" s="51">
        <v>0</v>
      </c>
      <c r="F158" s="51" t="s">
        <v>410</v>
      </c>
      <c r="G158" s="51" t="s">
        <v>430</v>
      </c>
      <c r="H158" s="51" t="s">
        <v>449</v>
      </c>
      <c r="I158" s="51" t="s">
        <v>450</v>
      </c>
    </row>
    <row r="159" spans="1:9" hidden="1" x14ac:dyDescent="0.25">
      <c r="A159" s="51" t="s">
        <v>407</v>
      </c>
      <c r="B159" s="51" t="s">
        <v>454</v>
      </c>
      <c r="C159" s="51" t="s">
        <v>429</v>
      </c>
      <c r="D159" s="51">
        <v>2030</v>
      </c>
      <c r="E159" s="51">
        <v>0</v>
      </c>
      <c r="F159" s="51" t="s">
        <v>427</v>
      </c>
      <c r="G159" s="51" t="s">
        <v>430</v>
      </c>
      <c r="H159" s="51" t="s">
        <v>449</v>
      </c>
      <c r="I159" s="51" t="s">
        <v>450</v>
      </c>
    </row>
    <row r="160" spans="1:9" hidden="1" x14ac:dyDescent="0.25">
      <c r="A160" s="51" t="s">
        <v>407</v>
      </c>
      <c r="B160" s="51" t="s">
        <v>455</v>
      </c>
      <c r="C160" s="51" t="s">
        <v>429</v>
      </c>
      <c r="D160" s="51">
        <v>2030</v>
      </c>
      <c r="E160" s="51">
        <v>0</v>
      </c>
      <c r="F160" s="51" t="s">
        <v>410</v>
      </c>
      <c r="G160" s="51" t="s">
        <v>430</v>
      </c>
      <c r="H160" s="51" t="s">
        <v>452</v>
      </c>
      <c r="I160" s="51" t="s">
        <v>453</v>
      </c>
    </row>
    <row r="161" spans="1:9" hidden="1" x14ac:dyDescent="0.25">
      <c r="A161" s="51" t="s">
        <v>407</v>
      </c>
      <c r="B161" s="51" t="s">
        <v>455</v>
      </c>
      <c r="C161" s="51" t="s">
        <v>429</v>
      </c>
      <c r="D161" s="51">
        <v>2030</v>
      </c>
      <c r="E161" s="51">
        <v>0.61915710000000002</v>
      </c>
      <c r="F161" s="51" t="s">
        <v>427</v>
      </c>
      <c r="G161" s="51" t="s">
        <v>430</v>
      </c>
      <c r="H161" s="51" t="s">
        <v>452</v>
      </c>
      <c r="I161" s="51" t="s">
        <v>453</v>
      </c>
    </row>
    <row r="162" spans="1:9" x14ac:dyDescent="0.25">
      <c r="A162" s="51" t="s">
        <v>407</v>
      </c>
      <c r="B162" s="51" t="s">
        <v>408</v>
      </c>
      <c r="C162" s="51" t="s">
        <v>409</v>
      </c>
      <c r="D162" s="51">
        <v>2040</v>
      </c>
      <c r="E162" s="51">
        <v>159.72522670000001</v>
      </c>
      <c r="F162" s="51" t="s">
        <v>410</v>
      </c>
      <c r="G162" s="51" t="s">
        <v>336</v>
      </c>
      <c r="H162" s="51" t="s">
        <v>411</v>
      </c>
      <c r="I162" s="51" t="s">
        <v>412</v>
      </c>
    </row>
    <row r="163" spans="1:9" hidden="1" x14ac:dyDescent="0.25">
      <c r="A163" s="51" t="s">
        <v>407</v>
      </c>
      <c r="B163" s="51" t="s">
        <v>334</v>
      </c>
      <c r="C163" s="51" t="s">
        <v>409</v>
      </c>
      <c r="D163" s="51">
        <v>2040</v>
      </c>
      <c r="E163" s="51">
        <v>199.9523154</v>
      </c>
      <c r="F163" s="51" t="s">
        <v>410</v>
      </c>
      <c r="G163" s="51" t="s">
        <v>336</v>
      </c>
      <c r="H163" s="51" t="s">
        <v>335</v>
      </c>
      <c r="I163" s="51" t="s">
        <v>335</v>
      </c>
    </row>
    <row r="164" spans="1:9" hidden="1" x14ac:dyDescent="0.25">
      <c r="A164" s="51" t="s">
        <v>407</v>
      </c>
      <c r="B164" s="51" t="s">
        <v>337</v>
      </c>
      <c r="C164" s="51" t="s">
        <v>409</v>
      </c>
      <c r="D164" s="51">
        <v>2040</v>
      </c>
      <c r="E164" s="51">
        <v>44.980208699999999</v>
      </c>
      <c r="F164" s="51" t="s">
        <v>410</v>
      </c>
      <c r="G164" s="51" t="s">
        <v>336</v>
      </c>
      <c r="H164" s="51" t="s">
        <v>338</v>
      </c>
      <c r="I164" s="51" t="s">
        <v>338</v>
      </c>
    </row>
    <row r="165" spans="1:9" hidden="1" x14ac:dyDescent="0.25">
      <c r="A165" s="51" t="s">
        <v>407</v>
      </c>
      <c r="B165" s="51" t="s">
        <v>339</v>
      </c>
      <c r="C165" s="51" t="s">
        <v>409</v>
      </c>
      <c r="D165" s="51">
        <v>2040</v>
      </c>
      <c r="E165" s="51">
        <v>53.571579</v>
      </c>
      <c r="F165" s="51" t="s">
        <v>410</v>
      </c>
      <c r="G165" s="51" t="s">
        <v>336</v>
      </c>
      <c r="H165" s="51" t="s">
        <v>340</v>
      </c>
      <c r="I165" s="51" t="s">
        <v>340</v>
      </c>
    </row>
    <row r="166" spans="1:9" hidden="1" x14ac:dyDescent="0.25">
      <c r="A166" s="51" t="s">
        <v>407</v>
      </c>
      <c r="B166" s="51" t="s">
        <v>341</v>
      </c>
      <c r="C166" s="51" t="s">
        <v>409</v>
      </c>
      <c r="D166" s="51">
        <v>2040</v>
      </c>
      <c r="E166" s="51">
        <v>25.7350858</v>
      </c>
      <c r="F166" s="51" t="s">
        <v>410</v>
      </c>
      <c r="G166" s="51" t="s">
        <v>336</v>
      </c>
      <c r="H166" s="51" t="s">
        <v>413</v>
      </c>
      <c r="I166" s="51" t="s">
        <v>342</v>
      </c>
    </row>
    <row r="167" spans="1:9" hidden="1" x14ac:dyDescent="0.25">
      <c r="A167" s="51" t="s">
        <v>407</v>
      </c>
      <c r="B167" s="51" t="s">
        <v>343</v>
      </c>
      <c r="C167" s="51" t="s">
        <v>409</v>
      </c>
      <c r="D167" s="51">
        <v>2040</v>
      </c>
      <c r="E167" s="51">
        <v>0.2243628</v>
      </c>
      <c r="F167" s="51" t="s">
        <v>410</v>
      </c>
      <c r="G167" s="51" t="s">
        <v>336</v>
      </c>
      <c r="H167" s="51" t="s">
        <v>414</v>
      </c>
      <c r="I167" s="51" t="s">
        <v>344</v>
      </c>
    </row>
    <row r="168" spans="1:9" hidden="1" x14ac:dyDescent="0.25">
      <c r="A168" s="51" t="s">
        <v>407</v>
      </c>
      <c r="B168" s="51" t="s">
        <v>345</v>
      </c>
      <c r="C168" s="51" t="s">
        <v>409</v>
      </c>
      <c r="D168" s="51">
        <v>2040</v>
      </c>
      <c r="E168" s="51">
        <v>967.61163120000003</v>
      </c>
      <c r="F168" s="51" t="s">
        <v>410</v>
      </c>
      <c r="G168" s="51" t="s">
        <v>336</v>
      </c>
      <c r="H168" s="51" t="s">
        <v>415</v>
      </c>
      <c r="I168" s="51" t="s">
        <v>346</v>
      </c>
    </row>
    <row r="169" spans="1:9" hidden="1" x14ac:dyDescent="0.25">
      <c r="A169" s="51" t="s">
        <v>407</v>
      </c>
      <c r="B169" s="51" t="s">
        <v>347</v>
      </c>
      <c r="C169" s="51" t="s">
        <v>409</v>
      </c>
      <c r="D169" s="51">
        <v>2040</v>
      </c>
      <c r="E169" s="51">
        <v>46.216354799999998</v>
      </c>
      <c r="F169" s="51" t="s">
        <v>410</v>
      </c>
      <c r="G169" s="51" t="s">
        <v>336</v>
      </c>
      <c r="H169" s="51" t="s">
        <v>416</v>
      </c>
      <c r="I169" s="51" t="s">
        <v>348</v>
      </c>
    </row>
    <row r="170" spans="1:9" hidden="1" x14ac:dyDescent="0.25">
      <c r="A170" s="51" t="s">
        <v>407</v>
      </c>
      <c r="B170" s="51" t="s">
        <v>349</v>
      </c>
      <c r="C170" s="51" t="s">
        <v>409</v>
      </c>
      <c r="D170" s="51">
        <v>2040</v>
      </c>
      <c r="E170" s="51">
        <v>528.39207099999999</v>
      </c>
      <c r="F170" s="51" t="s">
        <v>410</v>
      </c>
      <c r="G170" s="51" t="s">
        <v>336</v>
      </c>
      <c r="H170" s="51" t="s">
        <v>417</v>
      </c>
      <c r="I170" s="51" t="s">
        <v>350</v>
      </c>
    </row>
    <row r="171" spans="1:9" hidden="1" x14ac:dyDescent="0.25">
      <c r="A171" s="51" t="s">
        <v>407</v>
      </c>
      <c r="B171" s="51" t="s">
        <v>355</v>
      </c>
      <c r="C171" s="51" t="s">
        <v>409</v>
      </c>
      <c r="D171" s="51">
        <v>2040</v>
      </c>
      <c r="E171" s="51">
        <v>8.5431699999999999E-2</v>
      </c>
      <c r="F171" s="51" t="s">
        <v>410</v>
      </c>
      <c r="G171" s="51" t="s">
        <v>336</v>
      </c>
      <c r="H171" s="51" t="s">
        <v>418</v>
      </c>
      <c r="I171" s="51" t="s">
        <v>356</v>
      </c>
    </row>
    <row r="172" spans="1:9" hidden="1" x14ac:dyDescent="0.25">
      <c r="A172" s="51" t="s">
        <v>407</v>
      </c>
      <c r="B172" s="51" t="s">
        <v>357</v>
      </c>
      <c r="C172" s="51" t="s">
        <v>409</v>
      </c>
      <c r="D172" s="51">
        <v>2040</v>
      </c>
      <c r="E172" s="51">
        <v>14.527429700000001</v>
      </c>
      <c r="F172" s="51" t="s">
        <v>410</v>
      </c>
      <c r="G172" s="51" t="s">
        <v>336</v>
      </c>
      <c r="H172" s="51" t="s">
        <v>419</v>
      </c>
      <c r="I172" s="51" t="s">
        <v>358</v>
      </c>
    </row>
    <row r="173" spans="1:9" hidden="1" x14ac:dyDescent="0.25">
      <c r="A173" s="51" t="s">
        <v>407</v>
      </c>
      <c r="B173" s="51" t="s">
        <v>359</v>
      </c>
      <c r="C173" s="51" t="s">
        <v>409</v>
      </c>
      <c r="D173" s="51">
        <v>2040</v>
      </c>
      <c r="E173" s="51">
        <v>2</v>
      </c>
      <c r="F173" s="51" t="s">
        <v>410</v>
      </c>
      <c r="G173" s="51" t="s">
        <v>336</v>
      </c>
      <c r="H173" s="51" t="s">
        <v>420</v>
      </c>
      <c r="I173" s="51" t="s">
        <v>360</v>
      </c>
    </row>
    <row r="174" spans="1:9" hidden="1" x14ac:dyDescent="0.25">
      <c r="A174" s="51" t="s">
        <v>407</v>
      </c>
      <c r="B174" s="51" t="s">
        <v>361</v>
      </c>
      <c r="C174" s="51" t="s">
        <v>409</v>
      </c>
      <c r="D174" s="51">
        <v>2040</v>
      </c>
      <c r="E174" s="51">
        <v>8.3988662000000005</v>
      </c>
      <c r="F174" s="51" t="s">
        <v>410</v>
      </c>
      <c r="G174" s="51" t="s">
        <v>336</v>
      </c>
      <c r="H174" s="51" t="s">
        <v>421</v>
      </c>
      <c r="I174" s="51" t="s">
        <v>362</v>
      </c>
    </row>
    <row r="175" spans="1:9" hidden="1" x14ac:dyDescent="0.25">
      <c r="A175" s="51" t="s">
        <v>407</v>
      </c>
      <c r="B175" s="51" t="s">
        <v>363</v>
      </c>
      <c r="C175" s="51" t="s">
        <v>409</v>
      </c>
      <c r="D175" s="51">
        <v>2040</v>
      </c>
      <c r="E175" s="51">
        <v>78.578497900000002</v>
      </c>
      <c r="F175" s="51" t="s">
        <v>410</v>
      </c>
      <c r="G175" s="51" t="s">
        <v>336</v>
      </c>
      <c r="H175" s="51" t="s">
        <v>422</v>
      </c>
      <c r="I175" s="51" t="s">
        <v>364</v>
      </c>
    </row>
    <row r="176" spans="1:9" hidden="1" x14ac:dyDescent="0.25">
      <c r="A176" s="51" t="s">
        <v>407</v>
      </c>
      <c r="B176" s="51" t="s">
        <v>365</v>
      </c>
      <c r="C176" s="51" t="s">
        <v>409</v>
      </c>
      <c r="D176" s="51">
        <v>2040</v>
      </c>
      <c r="E176" s="51">
        <v>123.4682155</v>
      </c>
      <c r="F176" s="51" t="s">
        <v>410</v>
      </c>
      <c r="G176" s="51" t="s">
        <v>336</v>
      </c>
      <c r="H176" s="51" t="s">
        <v>423</v>
      </c>
      <c r="I176" s="51" t="s">
        <v>366</v>
      </c>
    </row>
    <row r="177" spans="1:9" hidden="1" x14ac:dyDescent="0.25">
      <c r="A177" s="51" t="s">
        <v>407</v>
      </c>
      <c r="B177" s="51" t="s">
        <v>367</v>
      </c>
      <c r="C177" s="51" t="s">
        <v>409</v>
      </c>
      <c r="D177" s="51">
        <v>2040</v>
      </c>
      <c r="E177" s="51">
        <v>8.2918529000000003</v>
      </c>
      <c r="F177" s="51" t="s">
        <v>410</v>
      </c>
      <c r="G177" s="51" t="s">
        <v>336</v>
      </c>
      <c r="H177" s="51" t="s">
        <v>424</v>
      </c>
      <c r="I177" s="51" t="s">
        <v>368</v>
      </c>
    </row>
    <row r="178" spans="1:9" hidden="1" x14ac:dyDescent="0.25">
      <c r="A178" s="51" t="s">
        <v>407</v>
      </c>
      <c r="B178" s="51" t="s">
        <v>369</v>
      </c>
      <c r="C178" s="51" t="s">
        <v>409</v>
      </c>
      <c r="D178" s="51">
        <v>2040</v>
      </c>
      <c r="E178" s="51">
        <v>0</v>
      </c>
      <c r="F178" s="51" t="s">
        <v>410</v>
      </c>
      <c r="G178" s="51" t="s">
        <v>336</v>
      </c>
      <c r="H178" s="51" t="s">
        <v>425</v>
      </c>
      <c r="I178" s="51" t="s">
        <v>370</v>
      </c>
    </row>
    <row r="179" spans="1:9" hidden="1" x14ac:dyDescent="0.25">
      <c r="A179" s="51" t="s">
        <v>407</v>
      </c>
      <c r="B179" s="51" t="s">
        <v>371</v>
      </c>
      <c r="C179" s="51" t="s">
        <v>409</v>
      </c>
      <c r="D179" s="51">
        <v>2040</v>
      </c>
      <c r="E179" s="51">
        <v>6.4808538000000002</v>
      </c>
      <c r="F179" s="51" t="s">
        <v>410</v>
      </c>
      <c r="G179" s="51" t="s">
        <v>336</v>
      </c>
      <c r="H179" s="51" t="s">
        <v>426</v>
      </c>
      <c r="I179" s="51" t="s">
        <v>372</v>
      </c>
    </row>
    <row r="180" spans="1:9" x14ac:dyDescent="0.25">
      <c r="A180" s="51" t="s">
        <v>407</v>
      </c>
      <c r="B180" s="51" t="s">
        <v>408</v>
      </c>
      <c r="C180" s="51" t="s">
        <v>409</v>
      </c>
      <c r="D180" s="51">
        <v>2040</v>
      </c>
      <c r="E180" s="51">
        <v>46.012355900000003</v>
      </c>
      <c r="F180" s="51" t="s">
        <v>427</v>
      </c>
      <c r="G180" s="51" t="s">
        <v>336</v>
      </c>
      <c r="H180" s="51" t="s">
        <v>411</v>
      </c>
      <c r="I180" s="51" t="s">
        <v>412</v>
      </c>
    </row>
    <row r="181" spans="1:9" hidden="1" x14ac:dyDescent="0.25">
      <c r="A181" s="51" t="s">
        <v>407</v>
      </c>
      <c r="B181" s="51" t="s">
        <v>334</v>
      </c>
      <c r="C181" s="51" t="s">
        <v>409</v>
      </c>
      <c r="D181" s="51">
        <v>2040</v>
      </c>
      <c r="E181" s="51">
        <v>202.57442030000001</v>
      </c>
      <c r="F181" s="51" t="s">
        <v>427</v>
      </c>
      <c r="G181" s="51" t="s">
        <v>336</v>
      </c>
      <c r="H181" s="51" t="s">
        <v>335</v>
      </c>
      <c r="I181" s="51" t="s">
        <v>335</v>
      </c>
    </row>
    <row r="182" spans="1:9" hidden="1" x14ac:dyDescent="0.25">
      <c r="A182" s="51" t="s">
        <v>407</v>
      </c>
      <c r="B182" s="51" t="s">
        <v>337</v>
      </c>
      <c r="C182" s="51" t="s">
        <v>409</v>
      </c>
      <c r="D182" s="51">
        <v>2040</v>
      </c>
      <c r="E182" s="51">
        <v>176.70617279999999</v>
      </c>
      <c r="F182" s="51" t="s">
        <v>427</v>
      </c>
      <c r="G182" s="51" t="s">
        <v>336</v>
      </c>
      <c r="H182" s="51" t="s">
        <v>338</v>
      </c>
      <c r="I182" s="51" t="s">
        <v>338</v>
      </c>
    </row>
    <row r="183" spans="1:9" hidden="1" x14ac:dyDescent="0.25">
      <c r="A183" s="51" t="s">
        <v>407</v>
      </c>
      <c r="B183" s="51" t="s">
        <v>339</v>
      </c>
      <c r="C183" s="51" t="s">
        <v>409</v>
      </c>
      <c r="D183" s="51">
        <v>2040</v>
      </c>
      <c r="E183" s="51">
        <v>53.571579</v>
      </c>
      <c r="F183" s="51" t="s">
        <v>427</v>
      </c>
      <c r="G183" s="51" t="s">
        <v>336</v>
      </c>
      <c r="H183" s="51" t="s">
        <v>340</v>
      </c>
      <c r="I183" s="51" t="s">
        <v>340</v>
      </c>
    </row>
    <row r="184" spans="1:9" hidden="1" x14ac:dyDescent="0.25">
      <c r="A184" s="51" t="s">
        <v>407</v>
      </c>
      <c r="B184" s="51" t="s">
        <v>341</v>
      </c>
      <c r="C184" s="51" t="s">
        <v>409</v>
      </c>
      <c r="D184" s="51">
        <v>2040</v>
      </c>
      <c r="E184" s="51">
        <v>22.970259200000001</v>
      </c>
      <c r="F184" s="51" t="s">
        <v>427</v>
      </c>
      <c r="G184" s="51" t="s">
        <v>336</v>
      </c>
      <c r="H184" s="51" t="s">
        <v>413</v>
      </c>
      <c r="I184" s="51" t="s">
        <v>342</v>
      </c>
    </row>
    <row r="185" spans="1:9" hidden="1" x14ac:dyDescent="0.25">
      <c r="A185" s="51" t="s">
        <v>407</v>
      </c>
      <c r="B185" s="51" t="s">
        <v>343</v>
      </c>
      <c r="C185" s="51" t="s">
        <v>409</v>
      </c>
      <c r="D185" s="51">
        <v>2040</v>
      </c>
      <c r="E185" s="51">
        <v>0.2261872</v>
      </c>
      <c r="F185" s="51" t="s">
        <v>427</v>
      </c>
      <c r="G185" s="51" t="s">
        <v>336</v>
      </c>
      <c r="H185" s="51" t="s">
        <v>414</v>
      </c>
      <c r="I185" s="51" t="s">
        <v>344</v>
      </c>
    </row>
    <row r="186" spans="1:9" hidden="1" x14ac:dyDescent="0.25">
      <c r="A186" s="51" t="s">
        <v>407</v>
      </c>
      <c r="B186" s="51" t="s">
        <v>345</v>
      </c>
      <c r="C186" s="51" t="s">
        <v>409</v>
      </c>
      <c r="D186" s="51">
        <v>2040</v>
      </c>
      <c r="E186" s="51">
        <v>1096.5032530000001</v>
      </c>
      <c r="F186" s="51" t="s">
        <v>427</v>
      </c>
      <c r="G186" s="51" t="s">
        <v>336</v>
      </c>
      <c r="H186" s="51" t="s">
        <v>415</v>
      </c>
      <c r="I186" s="51" t="s">
        <v>346</v>
      </c>
    </row>
    <row r="187" spans="1:9" hidden="1" x14ac:dyDescent="0.25">
      <c r="A187" s="51" t="s">
        <v>407</v>
      </c>
      <c r="B187" s="51" t="s">
        <v>347</v>
      </c>
      <c r="C187" s="51" t="s">
        <v>409</v>
      </c>
      <c r="D187" s="51">
        <v>2040</v>
      </c>
      <c r="E187" s="51">
        <v>49.687120800000002</v>
      </c>
      <c r="F187" s="51" t="s">
        <v>427</v>
      </c>
      <c r="G187" s="51" t="s">
        <v>336</v>
      </c>
      <c r="H187" s="51" t="s">
        <v>416</v>
      </c>
      <c r="I187" s="51" t="s">
        <v>348</v>
      </c>
    </row>
    <row r="188" spans="1:9" hidden="1" x14ac:dyDescent="0.25">
      <c r="A188" s="51" t="s">
        <v>407</v>
      </c>
      <c r="B188" s="51" t="s">
        <v>349</v>
      </c>
      <c r="C188" s="51" t="s">
        <v>409</v>
      </c>
      <c r="D188" s="51">
        <v>2040</v>
      </c>
      <c r="E188" s="51">
        <v>592.53979489999995</v>
      </c>
      <c r="F188" s="51" t="s">
        <v>427</v>
      </c>
      <c r="G188" s="51" t="s">
        <v>336</v>
      </c>
      <c r="H188" s="51" t="s">
        <v>417</v>
      </c>
      <c r="I188" s="51" t="s">
        <v>350</v>
      </c>
    </row>
    <row r="189" spans="1:9" hidden="1" x14ac:dyDescent="0.25">
      <c r="A189" s="51" t="s">
        <v>407</v>
      </c>
      <c r="B189" s="51" t="s">
        <v>355</v>
      </c>
      <c r="C189" s="51" t="s">
        <v>409</v>
      </c>
      <c r="D189" s="51">
        <v>2040</v>
      </c>
      <c r="E189" s="51">
        <v>0</v>
      </c>
      <c r="F189" s="51" t="s">
        <v>427</v>
      </c>
      <c r="G189" s="51" t="s">
        <v>336</v>
      </c>
      <c r="H189" s="51" t="s">
        <v>418</v>
      </c>
      <c r="I189" s="51" t="s">
        <v>356</v>
      </c>
    </row>
    <row r="190" spans="1:9" hidden="1" x14ac:dyDescent="0.25">
      <c r="A190" s="51" t="s">
        <v>407</v>
      </c>
      <c r="B190" s="51" t="s">
        <v>357</v>
      </c>
      <c r="C190" s="51" t="s">
        <v>409</v>
      </c>
      <c r="D190" s="51">
        <v>2040</v>
      </c>
      <c r="E190" s="51">
        <v>0</v>
      </c>
      <c r="F190" s="51" t="s">
        <v>427</v>
      </c>
      <c r="G190" s="51" t="s">
        <v>336</v>
      </c>
      <c r="H190" s="51" t="s">
        <v>419</v>
      </c>
      <c r="I190" s="51" t="s">
        <v>358</v>
      </c>
    </row>
    <row r="191" spans="1:9" hidden="1" x14ac:dyDescent="0.25">
      <c r="A191" s="51" t="s">
        <v>407</v>
      </c>
      <c r="B191" s="51" t="s">
        <v>359</v>
      </c>
      <c r="C191" s="51" t="s">
        <v>409</v>
      </c>
      <c r="D191" s="51">
        <v>2040</v>
      </c>
      <c r="E191" s="51">
        <v>0.99999939999999998</v>
      </c>
      <c r="F191" s="51" t="s">
        <v>427</v>
      </c>
      <c r="G191" s="51" t="s">
        <v>336</v>
      </c>
      <c r="H191" s="51" t="s">
        <v>420</v>
      </c>
      <c r="I191" s="51" t="s">
        <v>360</v>
      </c>
    </row>
    <row r="192" spans="1:9" hidden="1" x14ac:dyDescent="0.25">
      <c r="A192" s="51" t="s">
        <v>407</v>
      </c>
      <c r="B192" s="51" t="s">
        <v>361</v>
      </c>
      <c r="C192" s="51" t="s">
        <v>409</v>
      </c>
      <c r="D192" s="51">
        <v>2040</v>
      </c>
      <c r="E192" s="51">
        <v>0</v>
      </c>
      <c r="F192" s="51" t="s">
        <v>427</v>
      </c>
      <c r="G192" s="51" t="s">
        <v>336</v>
      </c>
      <c r="H192" s="51" t="s">
        <v>421</v>
      </c>
      <c r="I192" s="51" t="s">
        <v>362</v>
      </c>
    </row>
    <row r="193" spans="1:9" hidden="1" x14ac:dyDescent="0.25">
      <c r="A193" s="51" t="s">
        <v>407</v>
      </c>
      <c r="B193" s="51" t="s">
        <v>363</v>
      </c>
      <c r="C193" s="51" t="s">
        <v>409</v>
      </c>
      <c r="D193" s="51">
        <v>2040</v>
      </c>
      <c r="E193" s="51">
        <v>82.573688500000003</v>
      </c>
      <c r="F193" s="51" t="s">
        <v>427</v>
      </c>
      <c r="G193" s="51" t="s">
        <v>336</v>
      </c>
      <c r="H193" s="51" t="s">
        <v>422</v>
      </c>
      <c r="I193" s="51" t="s">
        <v>364</v>
      </c>
    </row>
    <row r="194" spans="1:9" hidden="1" x14ac:dyDescent="0.25">
      <c r="A194" s="51" t="s">
        <v>407</v>
      </c>
      <c r="B194" s="51" t="s">
        <v>365</v>
      </c>
      <c r="C194" s="51" t="s">
        <v>409</v>
      </c>
      <c r="D194" s="51">
        <v>2040</v>
      </c>
      <c r="E194" s="51">
        <v>123.88640220000001</v>
      </c>
      <c r="F194" s="51" t="s">
        <v>427</v>
      </c>
      <c r="G194" s="51" t="s">
        <v>336</v>
      </c>
      <c r="H194" s="51" t="s">
        <v>423</v>
      </c>
      <c r="I194" s="51" t="s">
        <v>366</v>
      </c>
    </row>
    <row r="195" spans="1:9" hidden="1" x14ac:dyDescent="0.25">
      <c r="A195" s="51" t="s">
        <v>407</v>
      </c>
      <c r="B195" s="51" t="s">
        <v>367</v>
      </c>
      <c r="C195" s="51" t="s">
        <v>409</v>
      </c>
      <c r="D195" s="51">
        <v>2040</v>
      </c>
      <c r="E195" s="51">
        <v>68.685166300000006</v>
      </c>
      <c r="F195" s="51" t="s">
        <v>427</v>
      </c>
      <c r="G195" s="51" t="s">
        <v>336</v>
      </c>
      <c r="H195" s="51" t="s">
        <v>424</v>
      </c>
      <c r="I195" s="51" t="s">
        <v>368</v>
      </c>
    </row>
    <row r="196" spans="1:9" hidden="1" x14ac:dyDescent="0.25">
      <c r="A196" s="51" t="s">
        <v>407</v>
      </c>
      <c r="B196" s="51" t="s">
        <v>369</v>
      </c>
      <c r="C196" s="51" t="s">
        <v>409</v>
      </c>
      <c r="D196" s="51">
        <v>2040</v>
      </c>
      <c r="E196" s="51">
        <v>11.2450507</v>
      </c>
      <c r="F196" s="51" t="s">
        <v>427</v>
      </c>
      <c r="G196" s="51" t="s">
        <v>336</v>
      </c>
      <c r="H196" s="51" t="s">
        <v>425</v>
      </c>
      <c r="I196" s="51" t="s">
        <v>370</v>
      </c>
    </row>
    <row r="197" spans="1:9" hidden="1" x14ac:dyDescent="0.25">
      <c r="A197" s="51" t="s">
        <v>407</v>
      </c>
      <c r="B197" s="51" t="s">
        <v>371</v>
      </c>
      <c r="C197" s="51" t="s">
        <v>409</v>
      </c>
      <c r="D197" s="51">
        <v>2040</v>
      </c>
      <c r="E197" s="51">
        <v>3.2631578999999999</v>
      </c>
      <c r="F197" s="51" t="s">
        <v>427</v>
      </c>
      <c r="G197" s="51" t="s">
        <v>336</v>
      </c>
      <c r="H197" s="51" t="s">
        <v>426</v>
      </c>
      <c r="I197" s="51" t="s">
        <v>372</v>
      </c>
    </row>
    <row r="198" spans="1:9" hidden="1" x14ac:dyDescent="0.25">
      <c r="A198" s="51" t="s">
        <v>407</v>
      </c>
      <c r="B198" s="51" t="s">
        <v>428</v>
      </c>
      <c r="C198" s="51" t="s">
        <v>429</v>
      </c>
      <c r="D198" s="51">
        <v>2040</v>
      </c>
      <c r="E198" s="51">
        <v>0.83273185000000005</v>
      </c>
      <c r="F198" s="51" t="s">
        <v>410</v>
      </c>
      <c r="G198" s="51" t="s">
        <v>430</v>
      </c>
      <c r="H198" s="51" t="s">
        <v>411</v>
      </c>
      <c r="I198" s="51" t="s">
        <v>412</v>
      </c>
    </row>
    <row r="199" spans="1:9" hidden="1" x14ac:dyDescent="0.25">
      <c r="A199" s="51" t="s">
        <v>407</v>
      </c>
      <c r="B199" s="51" t="s">
        <v>431</v>
      </c>
      <c r="C199" s="51" t="s">
        <v>429</v>
      </c>
      <c r="D199" s="51">
        <v>2040</v>
      </c>
      <c r="E199" s="51">
        <v>5.5266064999999998</v>
      </c>
      <c r="F199" s="51" t="s">
        <v>410</v>
      </c>
      <c r="G199" s="51" t="s">
        <v>430</v>
      </c>
      <c r="H199" s="51" t="s">
        <v>335</v>
      </c>
      <c r="I199" s="51" t="s">
        <v>335</v>
      </c>
    </row>
    <row r="200" spans="1:9" hidden="1" x14ac:dyDescent="0.25">
      <c r="A200" s="51" t="s">
        <v>407</v>
      </c>
      <c r="B200" s="51" t="s">
        <v>432</v>
      </c>
      <c r="C200" s="51" t="s">
        <v>429</v>
      </c>
      <c r="D200" s="51">
        <v>2040</v>
      </c>
      <c r="E200" s="51">
        <v>4.3930757500000004</v>
      </c>
      <c r="F200" s="51" t="s">
        <v>410</v>
      </c>
      <c r="G200" s="51" t="s">
        <v>430</v>
      </c>
      <c r="H200" s="51" t="s">
        <v>338</v>
      </c>
      <c r="I200" s="51" t="s">
        <v>338</v>
      </c>
    </row>
    <row r="201" spans="1:9" hidden="1" x14ac:dyDescent="0.25">
      <c r="A201" s="51" t="s">
        <v>407</v>
      </c>
      <c r="B201" s="51" t="s">
        <v>433</v>
      </c>
      <c r="C201" s="51" t="s">
        <v>429</v>
      </c>
      <c r="D201" s="51">
        <v>2040</v>
      </c>
      <c r="E201" s="51">
        <v>0</v>
      </c>
      <c r="F201" s="51" t="s">
        <v>410</v>
      </c>
      <c r="G201" s="51" t="s">
        <v>430</v>
      </c>
      <c r="H201" s="51" t="s">
        <v>340</v>
      </c>
      <c r="I201" s="51" t="s">
        <v>340</v>
      </c>
    </row>
    <row r="202" spans="1:9" hidden="1" x14ac:dyDescent="0.25">
      <c r="A202" s="51" t="s">
        <v>407</v>
      </c>
      <c r="B202" s="51" t="s">
        <v>434</v>
      </c>
      <c r="C202" s="51" t="s">
        <v>429</v>
      </c>
      <c r="D202" s="51">
        <v>2040</v>
      </c>
      <c r="E202" s="51">
        <v>0</v>
      </c>
      <c r="F202" s="51" t="s">
        <v>410</v>
      </c>
      <c r="G202" s="51" t="s">
        <v>430</v>
      </c>
      <c r="H202" s="51" t="s">
        <v>414</v>
      </c>
      <c r="I202" s="51" t="s">
        <v>344</v>
      </c>
    </row>
    <row r="203" spans="1:9" hidden="1" x14ac:dyDescent="0.25">
      <c r="A203" s="51" t="s">
        <v>407</v>
      </c>
      <c r="B203" s="51" t="s">
        <v>435</v>
      </c>
      <c r="C203" s="51" t="s">
        <v>429</v>
      </c>
      <c r="D203" s="51">
        <v>2040</v>
      </c>
      <c r="E203" s="51">
        <v>49.284090800000001</v>
      </c>
      <c r="F203" s="51" t="s">
        <v>410</v>
      </c>
      <c r="G203" s="51" t="s">
        <v>430</v>
      </c>
      <c r="H203" s="51" t="s">
        <v>415</v>
      </c>
      <c r="I203" s="51" t="s">
        <v>346</v>
      </c>
    </row>
    <row r="204" spans="1:9" hidden="1" x14ac:dyDescent="0.25">
      <c r="A204" s="51" t="s">
        <v>407</v>
      </c>
      <c r="B204" s="51" t="s">
        <v>436</v>
      </c>
      <c r="C204" s="51" t="s">
        <v>429</v>
      </c>
      <c r="D204" s="51">
        <v>2040</v>
      </c>
      <c r="E204" s="51">
        <v>1.55153075</v>
      </c>
      <c r="F204" s="51" t="s">
        <v>410</v>
      </c>
      <c r="G204" s="51" t="s">
        <v>430</v>
      </c>
      <c r="H204" s="51" t="s">
        <v>416</v>
      </c>
      <c r="I204" s="51" t="s">
        <v>348</v>
      </c>
    </row>
    <row r="205" spans="1:9" hidden="1" x14ac:dyDescent="0.25">
      <c r="A205" s="51" t="s">
        <v>407</v>
      </c>
      <c r="B205" s="51" t="s">
        <v>437</v>
      </c>
      <c r="C205" s="51" t="s">
        <v>429</v>
      </c>
      <c r="D205" s="51">
        <v>2040</v>
      </c>
      <c r="E205" s="51">
        <v>28.895710050000002</v>
      </c>
      <c r="F205" s="51" t="s">
        <v>410</v>
      </c>
      <c r="G205" s="51" t="s">
        <v>430</v>
      </c>
      <c r="H205" s="51" t="s">
        <v>417</v>
      </c>
      <c r="I205" s="51" t="s">
        <v>350</v>
      </c>
    </row>
    <row r="206" spans="1:9" hidden="1" x14ac:dyDescent="0.25">
      <c r="A206" s="51" t="s">
        <v>407</v>
      </c>
      <c r="B206" s="51" t="s">
        <v>438</v>
      </c>
      <c r="C206" s="51" t="s">
        <v>429</v>
      </c>
      <c r="D206" s="51">
        <v>2040</v>
      </c>
      <c r="E206" s="51">
        <v>1.6824671</v>
      </c>
      <c r="F206" s="51" t="s">
        <v>410</v>
      </c>
      <c r="G206" s="51" t="s">
        <v>430</v>
      </c>
      <c r="H206" s="51" t="s">
        <v>422</v>
      </c>
      <c r="I206" s="51" t="s">
        <v>364</v>
      </c>
    </row>
    <row r="207" spans="1:9" hidden="1" x14ac:dyDescent="0.25">
      <c r="A207" s="51" t="s">
        <v>407</v>
      </c>
      <c r="B207" s="51" t="s">
        <v>439</v>
      </c>
      <c r="C207" s="51" t="s">
        <v>429</v>
      </c>
      <c r="D207" s="51">
        <v>2040</v>
      </c>
      <c r="E207" s="51">
        <v>11.58133445</v>
      </c>
      <c r="F207" s="51" t="s">
        <v>410</v>
      </c>
      <c r="G207" s="51" t="s">
        <v>430</v>
      </c>
      <c r="H207" s="51" t="s">
        <v>423</v>
      </c>
      <c r="I207" s="51" t="s">
        <v>366</v>
      </c>
    </row>
    <row r="208" spans="1:9" hidden="1" x14ac:dyDescent="0.25">
      <c r="A208" s="51" t="s">
        <v>407</v>
      </c>
      <c r="B208" s="51" t="s">
        <v>440</v>
      </c>
      <c r="C208" s="51" t="s">
        <v>429</v>
      </c>
      <c r="D208" s="51">
        <v>2040</v>
      </c>
      <c r="E208" s="51">
        <v>0.2</v>
      </c>
      <c r="F208" s="51" t="s">
        <v>410</v>
      </c>
      <c r="G208" s="51" t="s">
        <v>430</v>
      </c>
      <c r="H208" s="51" t="s">
        <v>420</v>
      </c>
      <c r="I208" s="51" t="s">
        <v>360</v>
      </c>
    </row>
    <row r="209" spans="1:9" hidden="1" x14ac:dyDescent="0.25">
      <c r="A209" s="51" t="s">
        <v>407</v>
      </c>
      <c r="B209" s="51" t="s">
        <v>441</v>
      </c>
      <c r="C209" s="51" t="s">
        <v>429</v>
      </c>
      <c r="D209" s="51">
        <v>2040</v>
      </c>
      <c r="E209" s="51">
        <v>0</v>
      </c>
      <c r="F209" s="51" t="s">
        <v>410</v>
      </c>
      <c r="G209" s="51" t="s">
        <v>430</v>
      </c>
      <c r="H209" s="51" t="s">
        <v>421</v>
      </c>
      <c r="I209" s="51" t="s">
        <v>362</v>
      </c>
    </row>
    <row r="210" spans="1:9" hidden="1" x14ac:dyDescent="0.25">
      <c r="A210" s="51" t="s">
        <v>407</v>
      </c>
      <c r="B210" s="51" t="s">
        <v>442</v>
      </c>
      <c r="C210" s="51" t="s">
        <v>429</v>
      </c>
      <c r="D210" s="51">
        <v>2040</v>
      </c>
      <c r="E210" s="51">
        <v>8.5432000000000008E-3</v>
      </c>
      <c r="F210" s="51" t="s">
        <v>410</v>
      </c>
      <c r="G210" s="51" t="s">
        <v>430</v>
      </c>
      <c r="H210" s="51" t="s">
        <v>418</v>
      </c>
      <c r="I210" s="51" t="s">
        <v>356</v>
      </c>
    </row>
    <row r="211" spans="1:9" hidden="1" x14ac:dyDescent="0.25">
      <c r="A211" s="51" t="s">
        <v>407</v>
      </c>
      <c r="B211" s="51" t="s">
        <v>443</v>
      </c>
      <c r="C211" s="51" t="s">
        <v>429</v>
      </c>
      <c r="D211" s="51">
        <v>2040</v>
      </c>
      <c r="E211" s="51">
        <v>0</v>
      </c>
      <c r="F211" s="51" t="s">
        <v>410</v>
      </c>
      <c r="G211" s="51" t="s">
        <v>430</v>
      </c>
      <c r="H211" s="51" t="s">
        <v>419</v>
      </c>
      <c r="I211" s="51" t="s">
        <v>358</v>
      </c>
    </row>
    <row r="212" spans="1:9" hidden="1" x14ac:dyDescent="0.25">
      <c r="A212" s="51" t="s">
        <v>407</v>
      </c>
      <c r="B212" s="51" t="s">
        <v>444</v>
      </c>
      <c r="C212" s="51" t="s">
        <v>429</v>
      </c>
      <c r="D212" s="51">
        <v>2040</v>
      </c>
      <c r="E212" s="51">
        <v>0.82265390000000005</v>
      </c>
      <c r="F212" s="51" t="s">
        <v>410</v>
      </c>
      <c r="G212" s="51" t="s">
        <v>430</v>
      </c>
      <c r="H212" s="51" t="s">
        <v>424</v>
      </c>
      <c r="I212" s="51" t="s">
        <v>368</v>
      </c>
    </row>
    <row r="213" spans="1:9" hidden="1" x14ac:dyDescent="0.25">
      <c r="A213" s="51" t="s">
        <v>407</v>
      </c>
      <c r="B213" s="51" t="s">
        <v>445</v>
      </c>
      <c r="C213" s="51" t="s">
        <v>429</v>
      </c>
      <c r="D213" s="51">
        <v>2040</v>
      </c>
      <c r="E213" s="51">
        <v>0</v>
      </c>
      <c r="F213" s="51" t="s">
        <v>410</v>
      </c>
      <c r="G213" s="51" t="s">
        <v>430</v>
      </c>
      <c r="H213" s="51" t="s">
        <v>413</v>
      </c>
      <c r="I213" s="51" t="s">
        <v>342</v>
      </c>
    </row>
    <row r="214" spans="1:9" hidden="1" x14ac:dyDescent="0.25">
      <c r="A214" s="51" t="s">
        <v>407</v>
      </c>
      <c r="B214" s="51" t="s">
        <v>446</v>
      </c>
      <c r="C214" s="51" t="s">
        <v>429</v>
      </c>
      <c r="D214" s="51">
        <v>2040</v>
      </c>
      <c r="E214" s="51">
        <v>0</v>
      </c>
      <c r="F214" s="51" t="s">
        <v>410</v>
      </c>
      <c r="G214" s="51" t="s">
        <v>430</v>
      </c>
      <c r="H214" s="51" t="s">
        <v>425</v>
      </c>
      <c r="I214" s="51" t="s">
        <v>370</v>
      </c>
    </row>
    <row r="215" spans="1:9" hidden="1" x14ac:dyDescent="0.25">
      <c r="A215" s="51" t="s">
        <v>407</v>
      </c>
      <c r="B215" s="51" t="s">
        <v>447</v>
      </c>
      <c r="C215" s="51" t="s">
        <v>429</v>
      </c>
      <c r="D215" s="51">
        <v>2040</v>
      </c>
      <c r="E215" s="51">
        <v>0</v>
      </c>
      <c r="F215" s="51" t="s">
        <v>410</v>
      </c>
      <c r="G215" s="51" t="s">
        <v>430</v>
      </c>
      <c r="H215" s="51" t="s">
        <v>426</v>
      </c>
      <c r="I215" s="51" t="s">
        <v>372</v>
      </c>
    </row>
    <row r="216" spans="1:9" hidden="1" x14ac:dyDescent="0.25">
      <c r="A216" s="51" t="s">
        <v>407</v>
      </c>
      <c r="B216" s="51" t="s">
        <v>428</v>
      </c>
      <c r="C216" s="51" t="s">
        <v>429</v>
      </c>
      <c r="D216" s="51">
        <v>2040</v>
      </c>
      <c r="E216" s="51">
        <v>0</v>
      </c>
      <c r="F216" s="51" t="s">
        <v>427</v>
      </c>
      <c r="G216" s="51" t="s">
        <v>430</v>
      </c>
      <c r="H216" s="51" t="s">
        <v>411</v>
      </c>
      <c r="I216" s="51" t="s">
        <v>412</v>
      </c>
    </row>
    <row r="217" spans="1:9" hidden="1" x14ac:dyDescent="0.25">
      <c r="A217" s="51" t="s">
        <v>407</v>
      </c>
      <c r="B217" s="51" t="s">
        <v>431</v>
      </c>
      <c r="C217" s="51" t="s">
        <v>429</v>
      </c>
      <c r="D217" s="51">
        <v>2040</v>
      </c>
      <c r="E217" s="51">
        <v>5.0553989499999998</v>
      </c>
      <c r="F217" s="51" t="s">
        <v>427</v>
      </c>
      <c r="G217" s="51" t="s">
        <v>430</v>
      </c>
      <c r="H217" s="51" t="s">
        <v>335</v>
      </c>
      <c r="I217" s="51" t="s">
        <v>335</v>
      </c>
    </row>
    <row r="218" spans="1:9" hidden="1" x14ac:dyDescent="0.25">
      <c r="A218" s="51" t="s">
        <v>407</v>
      </c>
      <c r="B218" s="51" t="s">
        <v>432</v>
      </c>
      <c r="C218" s="51" t="s">
        <v>429</v>
      </c>
      <c r="D218" s="51">
        <v>2040</v>
      </c>
      <c r="E218" s="51">
        <v>13.698440850000001</v>
      </c>
      <c r="F218" s="51" t="s">
        <v>427</v>
      </c>
      <c r="G218" s="51" t="s">
        <v>430</v>
      </c>
      <c r="H218" s="51" t="s">
        <v>338</v>
      </c>
      <c r="I218" s="51" t="s">
        <v>338</v>
      </c>
    </row>
    <row r="219" spans="1:9" hidden="1" x14ac:dyDescent="0.25">
      <c r="A219" s="51" t="s">
        <v>407</v>
      </c>
      <c r="B219" s="51" t="s">
        <v>433</v>
      </c>
      <c r="C219" s="51" t="s">
        <v>429</v>
      </c>
      <c r="D219" s="51">
        <v>2040</v>
      </c>
      <c r="E219" s="51">
        <v>0</v>
      </c>
      <c r="F219" s="51" t="s">
        <v>427</v>
      </c>
      <c r="G219" s="51" t="s">
        <v>430</v>
      </c>
      <c r="H219" s="51" t="s">
        <v>340</v>
      </c>
      <c r="I219" s="51" t="s">
        <v>340</v>
      </c>
    </row>
    <row r="220" spans="1:9" hidden="1" x14ac:dyDescent="0.25">
      <c r="A220" s="51" t="s">
        <v>407</v>
      </c>
      <c r="B220" s="51" t="s">
        <v>434</v>
      </c>
      <c r="C220" s="51" t="s">
        <v>429</v>
      </c>
      <c r="D220" s="51">
        <v>2040</v>
      </c>
      <c r="E220" s="51">
        <v>0</v>
      </c>
      <c r="F220" s="51" t="s">
        <v>427</v>
      </c>
      <c r="G220" s="51" t="s">
        <v>430</v>
      </c>
      <c r="H220" s="51" t="s">
        <v>414</v>
      </c>
      <c r="I220" s="51" t="s">
        <v>344</v>
      </c>
    </row>
    <row r="221" spans="1:9" hidden="1" x14ac:dyDescent="0.25">
      <c r="A221" s="51" t="s">
        <v>407</v>
      </c>
      <c r="B221" s="51" t="s">
        <v>435</v>
      </c>
      <c r="C221" s="51" t="s">
        <v>429</v>
      </c>
      <c r="D221" s="51">
        <v>2040</v>
      </c>
      <c r="E221" s="51">
        <v>53.805551350000002</v>
      </c>
      <c r="F221" s="51" t="s">
        <v>427</v>
      </c>
      <c r="G221" s="51" t="s">
        <v>430</v>
      </c>
      <c r="H221" s="51" t="s">
        <v>415</v>
      </c>
      <c r="I221" s="51" t="s">
        <v>346</v>
      </c>
    </row>
    <row r="222" spans="1:9" hidden="1" x14ac:dyDescent="0.25">
      <c r="A222" s="51" t="s">
        <v>407</v>
      </c>
      <c r="B222" s="51" t="s">
        <v>436</v>
      </c>
      <c r="C222" s="51" t="s">
        <v>429</v>
      </c>
      <c r="D222" s="51">
        <v>2040</v>
      </c>
      <c r="E222" s="51">
        <v>1.0556649499999999</v>
      </c>
      <c r="F222" s="51" t="s">
        <v>427</v>
      </c>
      <c r="G222" s="51" t="s">
        <v>430</v>
      </c>
      <c r="H222" s="51" t="s">
        <v>416</v>
      </c>
      <c r="I222" s="51" t="s">
        <v>348</v>
      </c>
    </row>
    <row r="223" spans="1:9" hidden="1" x14ac:dyDescent="0.25">
      <c r="A223" s="51" t="s">
        <v>407</v>
      </c>
      <c r="B223" s="51" t="s">
        <v>437</v>
      </c>
      <c r="C223" s="51" t="s">
        <v>429</v>
      </c>
      <c r="D223" s="51">
        <v>2040</v>
      </c>
      <c r="E223" s="51">
        <v>27.02648495</v>
      </c>
      <c r="F223" s="51" t="s">
        <v>427</v>
      </c>
      <c r="G223" s="51" t="s">
        <v>430</v>
      </c>
      <c r="H223" s="51" t="s">
        <v>417</v>
      </c>
      <c r="I223" s="51" t="s">
        <v>350</v>
      </c>
    </row>
    <row r="224" spans="1:9" hidden="1" x14ac:dyDescent="0.25">
      <c r="A224" s="51" t="s">
        <v>407</v>
      </c>
      <c r="B224" s="51" t="s">
        <v>438</v>
      </c>
      <c r="C224" s="51" t="s">
        <v>429</v>
      </c>
      <c r="D224" s="51">
        <v>2040</v>
      </c>
      <c r="E224" s="51">
        <v>1.3398032</v>
      </c>
      <c r="F224" s="51" t="s">
        <v>427</v>
      </c>
      <c r="G224" s="51" t="s">
        <v>430</v>
      </c>
      <c r="H224" s="51" t="s">
        <v>422</v>
      </c>
      <c r="I224" s="51" t="s">
        <v>364</v>
      </c>
    </row>
    <row r="225" spans="1:9" hidden="1" x14ac:dyDescent="0.25">
      <c r="A225" s="51" t="s">
        <v>407</v>
      </c>
      <c r="B225" s="51" t="s">
        <v>439</v>
      </c>
      <c r="C225" s="51" t="s">
        <v>429</v>
      </c>
      <c r="D225" s="51">
        <v>2040</v>
      </c>
      <c r="E225" s="51">
        <v>10.7056611</v>
      </c>
      <c r="F225" s="51" t="s">
        <v>427</v>
      </c>
      <c r="G225" s="51" t="s">
        <v>430</v>
      </c>
      <c r="H225" s="51" t="s">
        <v>423</v>
      </c>
      <c r="I225" s="51" t="s">
        <v>366</v>
      </c>
    </row>
    <row r="226" spans="1:9" hidden="1" x14ac:dyDescent="0.25">
      <c r="A226" s="51" t="s">
        <v>407</v>
      </c>
      <c r="B226" s="51" t="s">
        <v>440</v>
      </c>
      <c r="C226" s="51" t="s">
        <v>429</v>
      </c>
      <c r="D226" s="51">
        <v>2040</v>
      </c>
      <c r="E226" s="51">
        <v>0.1</v>
      </c>
      <c r="F226" s="51" t="s">
        <v>427</v>
      </c>
      <c r="G226" s="51" t="s">
        <v>430</v>
      </c>
      <c r="H226" s="51" t="s">
        <v>420</v>
      </c>
      <c r="I226" s="51" t="s">
        <v>360</v>
      </c>
    </row>
    <row r="227" spans="1:9" hidden="1" x14ac:dyDescent="0.25">
      <c r="A227" s="51" t="s">
        <v>407</v>
      </c>
      <c r="B227" s="51" t="s">
        <v>441</v>
      </c>
      <c r="C227" s="51" t="s">
        <v>429</v>
      </c>
      <c r="D227" s="51">
        <v>2040</v>
      </c>
      <c r="E227" s="51">
        <v>0</v>
      </c>
      <c r="F227" s="51" t="s">
        <v>427</v>
      </c>
      <c r="G227" s="51" t="s">
        <v>430</v>
      </c>
      <c r="H227" s="51" t="s">
        <v>421</v>
      </c>
      <c r="I227" s="51" t="s">
        <v>362</v>
      </c>
    </row>
    <row r="228" spans="1:9" hidden="1" x14ac:dyDescent="0.25">
      <c r="A228" s="51" t="s">
        <v>407</v>
      </c>
      <c r="B228" s="51" t="s">
        <v>442</v>
      </c>
      <c r="C228" s="51" t="s">
        <v>429</v>
      </c>
      <c r="D228" s="51">
        <v>2040</v>
      </c>
      <c r="E228" s="51">
        <v>0</v>
      </c>
      <c r="F228" s="51" t="s">
        <v>427</v>
      </c>
      <c r="G228" s="51" t="s">
        <v>430</v>
      </c>
      <c r="H228" s="51" t="s">
        <v>418</v>
      </c>
      <c r="I228" s="51" t="s">
        <v>356</v>
      </c>
    </row>
    <row r="229" spans="1:9" hidden="1" x14ac:dyDescent="0.25">
      <c r="A229" s="51" t="s">
        <v>407</v>
      </c>
      <c r="B229" s="51" t="s">
        <v>443</v>
      </c>
      <c r="C229" s="51" t="s">
        <v>429</v>
      </c>
      <c r="D229" s="51">
        <v>2040</v>
      </c>
      <c r="E229" s="51">
        <v>0</v>
      </c>
      <c r="F229" s="51" t="s">
        <v>427</v>
      </c>
      <c r="G229" s="51" t="s">
        <v>430</v>
      </c>
      <c r="H229" s="51" t="s">
        <v>419</v>
      </c>
      <c r="I229" s="51" t="s">
        <v>358</v>
      </c>
    </row>
    <row r="230" spans="1:9" hidden="1" x14ac:dyDescent="0.25">
      <c r="A230" s="51" t="s">
        <v>407</v>
      </c>
      <c r="B230" s="51" t="s">
        <v>444</v>
      </c>
      <c r="C230" s="51" t="s">
        <v>429</v>
      </c>
      <c r="D230" s="51">
        <v>2040</v>
      </c>
      <c r="E230" s="51">
        <v>5.2401364499999996</v>
      </c>
      <c r="F230" s="51" t="s">
        <v>427</v>
      </c>
      <c r="G230" s="51" t="s">
        <v>430</v>
      </c>
      <c r="H230" s="51" t="s">
        <v>424</v>
      </c>
      <c r="I230" s="51" t="s">
        <v>368</v>
      </c>
    </row>
    <row r="231" spans="1:9" hidden="1" x14ac:dyDescent="0.25">
      <c r="A231" s="51" t="s">
        <v>407</v>
      </c>
      <c r="B231" s="51" t="s">
        <v>445</v>
      </c>
      <c r="C231" s="51" t="s">
        <v>429</v>
      </c>
      <c r="D231" s="51">
        <v>2040</v>
      </c>
      <c r="E231" s="51">
        <v>0</v>
      </c>
      <c r="F231" s="51" t="s">
        <v>427</v>
      </c>
      <c r="G231" s="51" t="s">
        <v>430</v>
      </c>
      <c r="H231" s="51" t="s">
        <v>413</v>
      </c>
      <c r="I231" s="51" t="s">
        <v>342</v>
      </c>
    </row>
    <row r="232" spans="1:9" hidden="1" x14ac:dyDescent="0.25">
      <c r="A232" s="51" t="s">
        <v>407</v>
      </c>
      <c r="B232" s="51" t="s">
        <v>446</v>
      </c>
      <c r="C232" s="51" t="s">
        <v>429</v>
      </c>
      <c r="D232" s="51">
        <v>2040</v>
      </c>
      <c r="E232" s="51">
        <v>0.70295744999999998</v>
      </c>
      <c r="F232" s="51" t="s">
        <v>427</v>
      </c>
      <c r="G232" s="51" t="s">
        <v>430</v>
      </c>
      <c r="H232" s="51" t="s">
        <v>425</v>
      </c>
      <c r="I232" s="51" t="s">
        <v>370</v>
      </c>
    </row>
    <row r="233" spans="1:9" hidden="1" x14ac:dyDescent="0.25">
      <c r="A233" s="51" t="s">
        <v>407</v>
      </c>
      <c r="B233" s="51" t="s">
        <v>447</v>
      </c>
      <c r="C233" s="51" t="s">
        <v>429</v>
      </c>
      <c r="D233" s="51">
        <v>2040</v>
      </c>
      <c r="E233" s="51">
        <v>0</v>
      </c>
      <c r="F233" s="51" t="s">
        <v>427</v>
      </c>
      <c r="G233" s="51" t="s">
        <v>430</v>
      </c>
      <c r="H233" s="51" t="s">
        <v>426</v>
      </c>
      <c r="I233" s="51" t="s">
        <v>372</v>
      </c>
    </row>
    <row r="234" spans="1:9" x14ac:dyDescent="0.25">
      <c r="A234" s="51" t="s">
        <v>407</v>
      </c>
      <c r="B234" s="51" t="s">
        <v>448</v>
      </c>
      <c r="C234" s="51" t="s">
        <v>409</v>
      </c>
      <c r="D234" s="51">
        <v>2040</v>
      </c>
      <c r="E234" s="51">
        <v>0</v>
      </c>
      <c r="F234" s="51" t="s">
        <v>410</v>
      </c>
      <c r="G234" s="51" t="s">
        <v>336</v>
      </c>
      <c r="H234" s="51" t="s">
        <v>449</v>
      </c>
      <c r="I234" s="51" t="s">
        <v>450</v>
      </c>
    </row>
    <row r="235" spans="1:9" x14ac:dyDescent="0.25">
      <c r="A235" s="51" t="s">
        <v>407</v>
      </c>
      <c r="B235" s="51" t="s">
        <v>448</v>
      </c>
      <c r="C235" s="51" t="s">
        <v>409</v>
      </c>
      <c r="D235" s="51">
        <v>2040</v>
      </c>
      <c r="E235" s="51">
        <v>0.68802839999999998</v>
      </c>
      <c r="F235" s="51" t="s">
        <v>427</v>
      </c>
      <c r="G235" s="51" t="s">
        <v>336</v>
      </c>
      <c r="H235" s="51" t="s">
        <v>449</v>
      </c>
      <c r="I235" s="51" t="s">
        <v>450</v>
      </c>
    </row>
    <row r="236" spans="1:9" x14ac:dyDescent="0.25">
      <c r="A236" s="51" t="s">
        <v>407</v>
      </c>
      <c r="B236" s="51" t="s">
        <v>451</v>
      </c>
      <c r="C236" s="51" t="s">
        <v>409</v>
      </c>
      <c r="D236" s="51">
        <v>2040</v>
      </c>
      <c r="E236" s="51">
        <v>102.9928881</v>
      </c>
      <c r="F236" s="51" t="s">
        <v>410</v>
      </c>
      <c r="G236" s="51" t="s">
        <v>336</v>
      </c>
      <c r="H236" s="51" t="s">
        <v>452</v>
      </c>
      <c r="I236" s="51" t="s">
        <v>453</v>
      </c>
    </row>
    <row r="237" spans="1:9" x14ac:dyDescent="0.25">
      <c r="A237" s="51" t="s">
        <v>407</v>
      </c>
      <c r="B237" s="51" t="s">
        <v>451</v>
      </c>
      <c r="C237" s="51" t="s">
        <v>409</v>
      </c>
      <c r="D237" s="51">
        <v>2040</v>
      </c>
      <c r="E237" s="51">
        <v>82.981239700000003</v>
      </c>
      <c r="F237" s="51" t="s">
        <v>427</v>
      </c>
      <c r="G237" s="51" t="s">
        <v>336</v>
      </c>
      <c r="H237" s="51" t="s">
        <v>452</v>
      </c>
      <c r="I237" s="51" t="s">
        <v>453</v>
      </c>
    </row>
    <row r="238" spans="1:9" hidden="1" x14ac:dyDescent="0.25">
      <c r="A238" s="51" t="s">
        <v>407</v>
      </c>
      <c r="B238" s="51" t="s">
        <v>454</v>
      </c>
      <c r="C238" s="51" t="s">
        <v>429</v>
      </c>
      <c r="D238" s="51">
        <v>2040</v>
      </c>
      <c r="E238" s="51">
        <v>0</v>
      </c>
      <c r="F238" s="51" t="s">
        <v>410</v>
      </c>
      <c r="G238" s="51" t="s">
        <v>430</v>
      </c>
      <c r="H238" s="51" t="s">
        <v>449</v>
      </c>
      <c r="I238" s="51" t="s">
        <v>450</v>
      </c>
    </row>
    <row r="239" spans="1:9" hidden="1" x14ac:dyDescent="0.25">
      <c r="A239" s="51" t="s">
        <v>407</v>
      </c>
      <c r="B239" s="51" t="s">
        <v>454</v>
      </c>
      <c r="C239" s="51" t="s">
        <v>429</v>
      </c>
      <c r="D239" s="51">
        <v>2040</v>
      </c>
      <c r="E239" s="51">
        <v>6.8802950000000002E-2</v>
      </c>
      <c r="F239" s="51" t="s">
        <v>427</v>
      </c>
      <c r="G239" s="51" t="s">
        <v>430</v>
      </c>
      <c r="H239" s="51" t="s">
        <v>449</v>
      </c>
      <c r="I239" s="51" t="s">
        <v>450</v>
      </c>
    </row>
    <row r="240" spans="1:9" hidden="1" x14ac:dyDescent="0.25">
      <c r="A240" s="51" t="s">
        <v>407</v>
      </c>
      <c r="B240" s="51" t="s">
        <v>455</v>
      </c>
      <c r="C240" s="51" t="s">
        <v>429</v>
      </c>
      <c r="D240" s="51">
        <v>2040</v>
      </c>
      <c r="E240" s="51">
        <v>0</v>
      </c>
      <c r="F240" s="51" t="s">
        <v>410</v>
      </c>
      <c r="G240" s="51" t="s">
        <v>430</v>
      </c>
      <c r="H240" s="51" t="s">
        <v>452</v>
      </c>
      <c r="I240" s="51" t="s">
        <v>453</v>
      </c>
    </row>
    <row r="241" spans="1:9" hidden="1" x14ac:dyDescent="0.25">
      <c r="A241" s="51" t="s">
        <v>407</v>
      </c>
      <c r="B241" s="51" t="s">
        <v>455</v>
      </c>
      <c r="C241" s="51" t="s">
        <v>429</v>
      </c>
      <c r="D241" s="51">
        <v>2040</v>
      </c>
      <c r="E241" s="51">
        <v>0</v>
      </c>
      <c r="F241" s="51" t="s">
        <v>427</v>
      </c>
      <c r="G241" s="51" t="s">
        <v>430</v>
      </c>
      <c r="H241" s="51" t="s">
        <v>452</v>
      </c>
      <c r="I241" s="51" t="s">
        <v>453</v>
      </c>
    </row>
    <row r="242" spans="1:9" hidden="1" x14ac:dyDescent="0.25">
      <c r="A242" s="51" t="s">
        <v>407</v>
      </c>
      <c r="B242" s="51" t="s">
        <v>408</v>
      </c>
      <c r="C242" s="51" t="s">
        <v>409</v>
      </c>
      <c r="D242" s="51">
        <v>2050</v>
      </c>
      <c r="E242" s="51">
        <v>133.372165</v>
      </c>
      <c r="F242" s="51" t="s">
        <v>410</v>
      </c>
      <c r="G242" s="51" t="s">
        <v>336</v>
      </c>
      <c r="H242" s="51" t="s">
        <v>411</v>
      </c>
      <c r="I242" s="51" t="s">
        <v>412</v>
      </c>
    </row>
    <row r="243" spans="1:9" hidden="1" x14ac:dyDescent="0.25">
      <c r="A243" s="51" t="s">
        <v>407</v>
      </c>
      <c r="B243" s="51" t="s">
        <v>334</v>
      </c>
      <c r="C243" s="51" t="s">
        <v>409</v>
      </c>
      <c r="D243" s="51">
        <v>2050</v>
      </c>
      <c r="E243" s="51">
        <v>192.19271689999999</v>
      </c>
      <c r="F243" s="51" t="s">
        <v>410</v>
      </c>
      <c r="G243" s="51" t="s">
        <v>336</v>
      </c>
      <c r="H243" s="51" t="s">
        <v>335</v>
      </c>
      <c r="I243" s="51" t="s">
        <v>335</v>
      </c>
    </row>
    <row r="244" spans="1:9" hidden="1" x14ac:dyDescent="0.25">
      <c r="A244" s="51" t="s">
        <v>407</v>
      </c>
      <c r="B244" s="51" t="s">
        <v>337</v>
      </c>
      <c r="C244" s="51" t="s">
        <v>409</v>
      </c>
      <c r="D244" s="51">
        <v>2050</v>
      </c>
      <c r="E244" s="51">
        <v>236.74346739999999</v>
      </c>
      <c r="F244" s="51" t="s">
        <v>410</v>
      </c>
      <c r="G244" s="51" t="s">
        <v>336</v>
      </c>
      <c r="H244" s="51" t="s">
        <v>338</v>
      </c>
      <c r="I244" s="51" t="s">
        <v>338</v>
      </c>
    </row>
    <row r="245" spans="1:9" hidden="1" x14ac:dyDescent="0.25">
      <c r="A245" s="51" t="s">
        <v>407</v>
      </c>
      <c r="B245" s="51" t="s">
        <v>339</v>
      </c>
      <c r="C245" s="51" t="s">
        <v>409</v>
      </c>
      <c r="D245" s="51">
        <v>2050</v>
      </c>
      <c r="E245" s="51">
        <v>3.5892970000000002</v>
      </c>
      <c r="F245" s="51" t="s">
        <v>410</v>
      </c>
      <c r="G245" s="51" t="s">
        <v>336</v>
      </c>
      <c r="H245" s="51" t="s">
        <v>340</v>
      </c>
      <c r="I245" s="51" t="s">
        <v>340</v>
      </c>
    </row>
    <row r="246" spans="1:9" hidden="1" x14ac:dyDescent="0.25">
      <c r="A246" s="51" t="s">
        <v>407</v>
      </c>
      <c r="B246" s="51" t="s">
        <v>341</v>
      </c>
      <c r="C246" s="51" t="s">
        <v>409</v>
      </c>
      <c r="D246" s="51">
        <v>2050</v>
      </c>
      <c r="E246" s="51">
        <v>5.7984577000000002</v>
      </c>
      <c r="F246" s="51" t="s">
        <v>410</v>
      </c>
      <c r="G246" s="51" t="s">
        <v>336</v>
      </c>
      <c r="H246" s="51" t="s">
        <v>413</v>
      </c>
      <c r="I246" s="51" t="s">
        <v>342</v>
      </c>
    </row>
    <row r="247" spans="1:9" hidden="1" x14ac:dyDescent="0.25">
      <c r="A247" s="51" t="s">
        <v>407</v>
      </c>
      <c r="B247" s="51" t="s">
        <v>343</v>
      </c>
      <c r="C247" s="51" t="s">
        <v>409</v>
      </c>
      <c r="D247" s="51">
        <v>2050</v>
      </c>
      <c r="E247" s="51">
        <v>0</v>
      </c>
      <c r="F247" s="51" t="s">
        <v>410</v>
      </c>
      <c r="G247" s="51" t="s">
        <v>336</v>
      </c>
      <c r="H247" s="51" t="s">
        <v>414</v>
      </c>
      <c r="I247" s="51" t="s">
        <v>344</v>
      </c>
    </row>
    <row r="248" spans="1:9" hidden="1" x14ac:dyDescent="0.25">
      <c r="A248" s="51" t="s">
        <v>407</v>
      </c>
      <c r="B248" s="51" t="s">
        <v>345</v>
      </c>
      <c r="C248" s="51" t="s">
        <v>409</v>
      </c>
      <c r="D248" s="51">
        <v>2050</v>
      </c>
      <c r="E248" s="51">
        <v>1592.9893380000001</v>
      </c>
      <c r="F248" s="51" t="s">
        <v>410</v>
      </c>
      <c r="G248" s="51" t="s">
        <v>336</v>
      </c>
      <c r="H248" s="51" t="s">
        <v>415</v>
      </c>
      <c r="I248" s="51" t="s">
        <v>346</v>
      </c>
    </row>
    <row r="249" spans="1:9" hidden="1" x14ac:dyDescent="0.25">
      <c r="A249" s="51" t="s">
        <v>407</v>
      </c>
      <c r="B249" s="51" t="s">
        <v>347</v>
      </c>
      <c r="C249" s="51" t="s">
        <v>409</v>
      </c>
      <c r="D249" s="51">
        <v>2050</v>
      </c>
      <c r="E249" s="51">
        <v>80.262712800000003</v>
      </c>
      <c r="F249" s="51" t="s">
        <v>410</v>
      </c>
      <c r="G249" s="51" t="s">
        <v>336</v>
      </c>
      <c r="H249" s="51" t="s">
        <v>416</v>
      </c>
      <c r="I249" s="51" t="s">
        <v>348</v>
      </c>
    </row>
    <row r="250" spans="1:9" hidden="1" x14ac:dyDescent="0.25">
      <c r="A250" s="51" t="s">
        <v>407</v>
      </c>
      <c r="B250" s="51" t="s">
        <v>349</v>
      </c>
      <c r="C250" s="51" t="s">
        <v>409</v>
      </c>
      <c r="D250" s="51">
        <v>2050</v>
      </c>
      <c r="E250" s="51">
        <v>793.64772830000004</v>
      </c>
      <c r="F250" s="51" t="s">
        <v>410</v>
      </c>
      <c r="G250" s="51" t="s">
        <v>336</v>
      </c>
      <c r="H250" s="51" t="s">
        <v>417</v>
      </c>
      <c r="I250" s="51" t="s">
        <v>350</v>
      </c>
    </row>
    <row r="251" spans="1:9" hidden="1" x14ac:dyDescent="0.25">
      <c r="A251" s="51" t="s">
        <v>407</v>
      </c>
      <c r="B251" s="51" t="s">
        <v>355</v>
      </c>
      <c r="C251" s="51" t="s">
        <v>409</v>
      </c>
      <c r="D251" s="51">
        <v>2050</v>
      </c>
      <c r="E251" s="51">
        <v>8.5314699999999993E-2</v>
      </c>
      <c r="F251" s="51" t="s">
        <v>410</v>
      </c>
      <c r="G251" s="51" t="s">
        <v>336</v>
      </c>
      <c r="H251" s="51" t="s">
        <v>418</v>
      </c>
      <c r="I251" s="51" t="s">
        <v>356</v>
      </c>
    </row>
    <row r="252" spans="1:9" hidden="1" x14ac:dyDescent="0.25">
      <c r="A252" s="51" t="s">
        <v>407</v>
      </c>
      <c r="B252" s="51" t="s">
        <v>357</v>
      </c>
      <c r="C252" s="51" t="s">
        <v>409</v>
      </c>
      <c r="D252" s="51">
        <v>2050</v>
      </c>
      <c r="E252" s="51">
        <v>0</v>
      </c>
      <c r="F252" s="51" t="s">
        <v>410</v>
      </c>
      <c r="G252" s="51" t="s">
        <v>336</v>
      </c>
      <c r="H252" s="51" t="s">
        <v>419</v>
      </c>
      <c r="I252" s="51" t="s">
        <v>358</v>
      </c>
    </row>
    <row r="253" spans="1:9" hidden="1" x14ac:dyDescent="0.25">
      <c r="A253" s="51" t="s">
        <v>407</v>
      </c>
      <c r="B253" s="51" t="s">
        <v>359</v>
      </c>
      <c r="C253" s="51" t="s">
        <v>409</v>
      </c>
      <c r="D253" s="51">
        <v>2050</v>
      </c>
      <c r="E253" s="51">
        <v>3.2607976999999999</v>
      </c>
      <c r="F253" s="51" t="s">
        <v>410</v>
      </c>
      <c r="G253" s="51" t="s">
        <v>336</v>
      </c>
      <c r="H253" s="51" t="s">
        <v>420</v>
      </c>
      <c r="I253" s="51" t="s">
        <v>360</v>
      </c>
    </row>
    <row r="254" spans="1:9" hidden="1" x14ac:dyDescent="0.25">
      <c r="A254" s="51" t="s">
        <v>407</v>
      </c>
      <c r="B254" s="51" t="s">
        <v>361</v>
      </c>
      <c r="C254" s="51" t="s">
        <v>409</v>
      </c>
      <c r="D254" s="51">
        <v>2050</v>
      </c>
      <c r="E254" s="51">
        <v>0</v>
      </c>
      <c r="F254" s="51" t="s">
        <v>410</v>
      </c>
      <c r="G254" s="51" t="s">
        <v>336</v>
      </c>
      <c r="H254" s="51" t="s">
        <v>421</v>
      </c>
      <c r="I254" s="51" t="s">
        <v>362</v>
      </c>
    </row>
    <row r="255" spans="1:9" hidden="1" x14ac:dyDescent="0.25">
      <c r="A255" s="51" t="s">
        <v>407</v>
      </c>
      <c r="B255" s="51" t="s">
        <v>363</v>
      </c>
      <c r="C255" s="51" t="s">
        <v>409</v>
      </c>
      <c r="D255" s="51">
        <v>2050</v>
      </c>
      <c r="E255" s="51">
        <v>74.850759600000004</v>
      </c>
      <c r="F255" s="51" t="s">
        <v>410</v>
      </c>
      <c r="G255" s="51" t="s">
        <v>336</v>
      </c>
      <c r="H255" s="51" t="s">
        <v>422</v>
      </c>
      <c r="I255" s="51" t="s">
        <v>364</v>
      </c>
    </row>
    <row r="256" spans="1:9" hidden="1" x14ac:dyDescent="0.25">
      <c r="A256" s="51" t="s">
        <v>407</v>
      </c>
      <c r="B256" s="51" t="s">
        <v>365</v>
      </c>
      <c r="C256" s="51" t="s">
        <v>409</v>
      </c>
      <c r="D256" s="51">
        <v>2050</v>
      </c>
      <c r="E256" s="51">
        <v>274.11666029999998</v>
      </c>
      <c r="F256" s="51" t="s">
        <v>410</v>
      </c>
      <c r="G256" s="51" t="s">
        <v>336</v>
      </c>
      <c r="H256" s="51" t="s">
        <v>423</v>
      </c>
      <c r="I256" s="51" t="s">
        <v>366</v>
      </c>
    </row>
    <row r="257" spans="1:9" hidden="1" x14ac:dyDescent="0.25">
      <c r="A257" s="51" t="s">
        <v>407</v>
      </c>
      <c r="B257" s="51" t="s">
        <v>367</v>
      </c>
      <c r="C257" s="51" t="s">
        <v>409</v>
      </c>
      <c r="D257" s="51">
        <v>2050</v>
      </c>
      <c r="E257" s="51">
        <v>114.4872603</v>
      </c>
      <c r="F257" s="51" t="s">
        <v>410</v>
      </c>
      <c r="G257" s="51" t="s">
        <v>336</v>
      </c>
      <c r="H257" s="51" t="s">
        <v>424</v>
      </c>
      <c r="I257" s="51" t="s">
        <v>368</v>
      </c>
    </row>
    <row r="258" spans="1:9" hidden="1" x14ac:dyDescent="0.25">
      <c r="A258" s="51" t="s">
        <v>407</v>
      </c>
      <c r="B258" s="51" t="s">
        <v>369</v>
      </c>
      <c r="C258" s="51" t="s">
        <v>409</v>
      </c>
      <c r="D258" s="51">
        <v>2050</v>
      </c>
      <c r="E258" s="51">
        <v>0</v>
      </c>
      <c r="F258" s="51" t="s">
        <v>410</v>
      </c>
      <c r="G258" s="51" t="s">
        <v>336</v>
      </c>
      <c r="H258" s="51" t="s">
        <v>425</v>
      </c>
      <c r="I258" s="51" t="s">
        <v>370</v>
      </c>
    </row>
    <row r="259" spans="1:9" hidden="1" x14ac:dyDescent="0.25">
      <c r="A259" s="51" t="s">
        <v>407</v>
      </c>
      <c r="B259" s="51" t="s">
        <v>371</v>
      </c>
      <c r="C259" s="51" t="s">
        <v>409</v>
      </c>
      <c r="D259" s="51">
        <v>2050</v>
      </c>
      <c r="E259" s="51">
        <v>0</v>
      </c>
      <c r="F259" s="51" t="s">
        <v>410</v>
      </c>
      <c r="G259" s="51" t="s">
        <v>336</v>
      </c>
      <c r="H259" s="51" t="s">
        <v>426</v>
      </c>
      <c r="I259" s="51" t="s">
        <v>372</v>
      </c>
    </row>
    <row r="260" spans="1:9" hidden="1" x14ac:dyDescent="0.25">
      <c r="A260" s="51" t="s">
        <v>407</v>
      </c>
      <c r="B260" s="51" t="s">
        <v>408</v>
      </c>
      <c r="C260" s="51" t="s">
        <v>409</v>
      </c>
      <c r="D260" s="51">
        <v>2050</v>
      </c>
      <c r="E260" s="51">
        <v>0</v>
      </c>
      <c r="F260" s="51" t="s">
        <v>427</v>
      </c>
      <c r="G260" s="51" t="s">
        <v>336</v>
      </c>
      <c r="H260" s="51" t="s">
        <v>411</v>
      </c>
      <c r="I260" s="51" t="s">
        <v>412</v>
      </c>
    </row>
    <row r="261" spans="1:9" hidden="1" x14ac:dyDescent="0.25">
      <c r="A261" s="51" t="s">
        <v>407</v>
      </c>
      <c r="B261" s="51" t="s">
        <v>334</v>
      </c>
      <c r="C261" s="51" t="s">
        <v>409</v>
      </c>
      <c r="D261" s="51">
        <v>2050</v>
      </c>
      <c r="E261" s="51">
        <v>191.0453009</v>
      </c>
      <c r="F261" s="51" t="s">
        <v>427</v>
      </c>
      <c r="G261" s="51" t="s">
        <v>336</v>
      </c>
      <c r="H261" s="51" t="s">
        <v>335</v>
      </c>
      <c r="I261" s="51" t="s">
        <v>335</v>
      </c>
    </row>
    <row r="262" spans="1:9" hidden="1" x14ac:dyDescent="0.25">
      <c r="A262" s="51" t="s">
        <v>407</v>
      </c>
      <c r="B262" s="51" t="s">
        <v>337</v>
      </c>
      <c r="C262" s="51" t="s">
        <v>409</v>
      </c>
      <c r="D262" s="51">
        <v>2050</v>
      </c>
      <c r="E262" s="51">
        <v>372.27464409999999</v>
      </c>
      <c r="F262" s="51" t="s">
        <v>427</v>
      </c>
      <c r="G262" s="51" t="s">
        <v>336</v>
      </c>
      <c r="H262" s="51" t="s">
        <v>338</v>
      </c>
      <c r="I262" s="51" t="s">
        <v>338</v>
      </c>
    </row>
    <row r="263" spans="1:9" hidden="1" x14ac:dyDescent="0.25">
      <c r="A263" s="51" t="s">
        <v>407</v>
      </c>
      <c r="B263" s="51" t="s">
        <v>339</v>
      </c>
      <c r="C263" s="51" t="s">
        <v>409</v>
      </c>
      <c r="D263" s="51">
        <v>2050</v>
      </c>
      <c r="E263" s="51">
        <v>2.7645428000000001</v>
      </c>
      <c r="F263" s="51" t="s">
        <v>427</v>
      </c>
      <c r="G263" s="51" t="s">
        <v>336</v>
      </c>
      <c r="H263" s="51" t="s">
        <v>340</v>
      </c>
      <c r="I263" s="51" t="s">
        <v>340</v>
      </c>
    </row>
    <row r="264" spans="1:9" hidden="1" x14ac:dyDescent="0.25">
      <c r="A264" s="51" t="s">
        <v>407</v>
      </c>
      <c r="B264" s="51" t="s">
        <v>341</v>
      </c>
      <c r="C264" s="51" t="s">
        <v>409</v>
      </c>
      <c r="D264" s="51">
        <v>2050</v>
      </c>
      <c r="E264" s="51">
        <v>5.9042218999999996</v>
      </c>
      <c r="F264" s="51" t="s">
        <v>427</v>
      </c>
      <c r="G264" s="51" t="s">
        <v>336</v>
      </c>
      <c r="H264" s="51" t="s">
        <v>413</v>
      </c>
      <c r="I264" s="51" t="s">
        <v>342</v>
      </c>
    </row>
    <row r="265" spans="1:9" hidden="1" x14ac:dyDescent="0.25">
      <c r="A265" s="51" t="s">
        <v>407</v>
      </c>
      <c r="B265" s="51" t="s">
        <v>343</v>
      </c>
      <c r="C265" s="51" t="s">
        <v>409</v>
      </c>
      <c r="D265" s="51">
        <v>2050</v>
      </c>
      <c r="E265" s="51">
        <v>0</v>
      </c>
      <c r="F265" s="51" t="s">
        <v>427</v>
      </c>
      <c r="G265" s="51" t="s">
        <v>336</v>
      </c>
      <c r="H265" s="51" t="s">
        <v>414</v>
      </c>
      <c r="I265" s="51" t="s">
        <v>344</v>
      </c>
    </row>
    <row r="266" spans="1:9" hidden="1" x14ac:dyDescent="0.25">
      <c r="A266" s="51" t="s">
        <v>407</v>
      </c>
      <c r="B266" s="51" t="s">
        <v>345</v>
      </c>
      <c r="C266" s="51" t="s">
        <v>409</v>
      </c>
      <c r="D266" s="51">
        <v>2050</v>
      </c>
      <c r="E266" s="51">
        <v>1633.8108990000001</v>
      </c>
      <c r="F266" s="51" t="s">
        <v>427</v>
      </c>
      <c r="G266" s="51" t="s">
        <v>336</v>
      </c>
      <c r="H266" s="51" t="s">
        <v>415</v>
      </c>
      <c r="I266" s="51" t="s">
        <v>346</v>
      </c>
    </row>
    <row r="267" spans="1:9" hidden="1" x14ac:dyDescent="0.25">
      <c r="A267" s="51" t="s">
        <v>407</v>
      </c>
      <c r="B267" s="51" t="s">
        <v>347</v>
      </c>
      <c r="C267" s="51" t="s">
        <v>409</v>
      </c>
      <c r="D267" s="51">
        <v>2050</v>
      </c>
      <c r="E267" s="51">
        <v>77.192402000000001</v>
      </c>
      <c r="F267" s="51" t="s">
        <v>427</v>
      </c>
      <c r="G267" s="51" t="s">
        <v>336</v>
      </c>
      <c r="H267" s="51" t="s">
        <v>416</v>
      </c>
      <c r="I267" s="51" t="s">
        <v>348</v>
      </c>
    </row>
    <row r="268" spans="1:9" hidden="1" x14ac:dyDescent="0.25">
      <c r="A268" s="51" t="s">
        <v>407</v>
      </c>
      <c r="B268" s="51" t="s">
        <v>349</v>
      </c>
      <c r="C268" s="51" t="s">
        <v>409</v>
      </c>
      <c r="D268" s="51">
        <v>2050</v>
      </c>
      <c r="E268" s="51">
        <v>795.01593130000003</v>
      </c>
      <c r="F268" s="51" t="s">
        <v>427</v>
      </c>
      <c r="G268" s="51" t="s">
        <v>336</v>
      </c>
      <c r="H268" s="51" t="s">
        <v>417</v>
      </c>
      <c r="I268" s="51" t="s">
        <v>350</v>
      </c>
    </row>
    <row r="269" spans="1:9" hidden="1" x14ac:dyDescent="0.25">
      <c r="A269" s="51" t="s">
        <v>407</v>
      </c>
      <c r="B269" s="51" t="s">
        <v>355</v>
      </c>
      <c r="C269" s="51" t="s">
        <v>409</v>
      </c>
      <c r="D269" s="51">
        <v>2050</v>
      </c>
      <c r="E269" s="51">
        <v>0</v>
      </c>
      <c r="F269" s="51" t="s">
        <v>427</v>
      </c>
      <c r="G269" s="51" t="s">
        <v>336</v>
      </c>
      <c r="H269" s="51" t="s">
        <v>418</v>
      </c>
      <c r="I269" s="51" t="s">
        <v>356</v>
      </c>
    </row>
    <row r="270" spans="1:9" hidden="1" x14ac:dyDescent="0.25">
      <c r="A270" s="51" t="s">
        <v>407</v>
      </c>
      <c r="B270" s="51" t="s">
        <v>357</v>
      </c>
      <c r="C270" s="51" t="s">
        <v>409</v>
      </c>
      <c r="D270" s="51">
        <v>2050</v>
      </c>
      <c r="E270" s="51">
        <v>0</v>
      </c>
      <c r="F270" s="51" t="s">
        <v>427</v>
      </c>
      <c r="G270" s="51" t="s">
        <v>336</v>
      </c>
      <c r="H270" s="51" t="s">
        <v>419</v>
      </c>
      <c r="I270" s="51" t="s">
        <v>358</v>
      </c>
    </row>
    <row r="271" spans="1:9" hidden="1" x14ac:dyDescent="0.25">
      <c r="A271" s="51" t="s">
        <v>407</v>
      </c>
      <c r="B271" s="51" t="s">
        <v>359</v>
      </c>
      <c r="C271" s="51" t="s">
        <v>409</v>
      </c>
      <c r="D271" s="51">
        <v>2050</v>
      </c>
      <c r="E271" s="51">
        <v>0.99958849999999999</v>
      </c>
      <c r="F271" s="51" t="s">
        <v>427</v>
      </c>
      <c r="G271" s="51" t="s">
        <v>336</v>
      </c>
      <c r="H271" s="51" t="s">
        <v>420</v>
      </c>
      <c r="I271" s="51" t="s">
        <v>360</v>
      </c>
    </row>
    <row r="272" spans="1:9" hidden="1" x14ac:dyDescent="0.25">
      <c r="A272" s="51" t="s">
        <v>407</v>
      </c>
      <c r="B272" s="51" t="s">
        <v>361</v>
      </c>
      <c r="C272" s="51" t="s">
        <v>409</v>
      </c>
      <c r="D272" s="51">
        <v>2050</v>
      </c>
      <c r="E272" s="51">
        <v>0</v>
      </c>
      <c r="F272" s="51" t="s">
        <v>427</v>
      </c>
      <c r="G272" s="51" t="s">
        <v>336</v>
      </c>
      <c r="H272" s="51" t="s">
        <v>421</v>
      </c>
      <c r="I272" s="51" t="s">
        <v>362</v>
      </c>
    </row>
    <row r="273" spans="1:9" hidden="1" x14ac:dyDescent="0.25">
      <c r="A273" s="51" t="s">
        <v>407</v>
      </c>
      <c r="B273" s="51" t="s">
        <v>363</v>
      </c>
      <c r="C273" s="51" t="s">
        <v>409</v>
      </c>
      <c r="D273" s="51">
        <v>2050</v>
      </c>
      <c r="E273" s="51">
        <v>76.6148278</v>
      </c>
      <c r="F273" s="51" t="s">
        <v>427</v>
      </c>
      <c r="G273" s="51" t="s">
        <v>336</v>
      </c>
      <c r="H273" s="51" t="s">
        <v>422</v>
      </c>
      <c r="I273" s="51" t="s">
        <v>364</v>
      </c>
    </row>
    <row r="274" spans="1:9" hidden="1" x14ac:dyDescent="0.25">
      <c r="A274" s="51" t="s">
        <v>407</v>
      </c>
      <c r="B274" s="51" t="s">
        <v>365</v>
      </c>
      <c r="C274" s="51" t="s">
        <v>409</v>
      </c>
      <c r="D274" s="51">
        <v>2050</v>
      </c>
      <c r="E274" s="51">
        <v>269.3376652</v>
      </c>
      <c r="F274" s="51" t="s">
        <v>427</v>
      </c>
      <c r="G274" s="51" t="s">
        <v>336</v>
      </c>
      <c r="H274" s="51" t="s">
        <v>423</v>
      </c>
      <c r="I274" s="51" t="s">
        <v>366</v>
      </c>
    </row>
    <row r="275" spans="1:9" hidden="1" x14ac:dyDescent="0.25">
      <c r="A275" s="51" t="s">
        <v>407</v>
      </c>
      <c r="B275" s="51" t="s">
        <v>367</v>
      </c>
      <c r="C275" s="51" t="s">
        <v>409</v>
      </c>
      <c r="D275" s="51">
        <v>2050</v>
      </c>
      <c r="E275" s="51">
        <v>139.30922770000001</v>
      </c>
      <c r="F275" s="51" t="s">
        <v>427</v>
      </c>
      <c r="G275" s="51" t="s">
        <v>336</v>
      </c>
      <c r="H275" s="51" t="s">
        <v>424</v>
      </c>
      <c r="I275" s="51" t="s">
        <v>368</v>
      </c>
    </row>
    <row r="276" spans="1:9" hidden="1" x14ac:dyDescent="0.25">
      <c r="A276" s="51" t="s">
        <v>407</v>
      </c>
      <c r="B276" s="51" t="s">
        <v>369</v>
      </c>
      <c r="C276" s="51" t="s">
        <v>409</v>
      </c>
      <c r="D276" s="51">
        <v>2050</v>
      </c>
      <c r="E276" s="51">
        <v>15.0761067</v>
      </c>
      <c r="F276" s="51" t="s">
        <v>427</v>
      </c>
      <c r="G276" s="51" t="s">
        <v>336</v>
      </c>
      <c r="H276" s="51" t="s">
        <v>425</v>
      </c>
      <c r="I276" s="51" t="s">
        <v>370</v>
      </c>
    </row>
    <row r="277" spans="1:9" hidden="1" x14ac:dyDescent="0.25">
      <c r="A277" s="51" t="s">
        <v>407</v>
      </c>
      <c r="B277" s="51" t="s">
        <v>371</v>
      </c>
      <c r="C277" s="51" t="s">
        <v>409</v>
      </c>
      <c r="D277" s="51">
        <v>2050</v>
      </c>
      <c r="E277" s="51">
        <v>0</v>
      </c>
      <c r="F277" s="51" t="s">
        <v>427</v>
      </c>
      <c r="G277" s="51" t="s">
        <v>336</v>
      </c>
      <c r="H277" s="51" t="s">
        <v>426</v>
      </c>
      <c r="I277" s="51" t="s">
        <v>372</v>
      </c>
    </row>
    <row r="278" spans="1:9" hidden="1" x14ac:dyDescent="0.25">
      <c r="A278" s="51" t="s">
        <v>407</v>
      </c>
      <c r="B278" s="51" t="s">
        <v>428</v>
      </c>
      <c r="C278" s="51" t="s">
        <v>429</v>
      </c>
      <c r="D278" s="51">
        <v>2050</v>
      </c>
      <c r="E278" s="51">
        <v>0</v>
      </c>
      <c r="F278" s="51" t="s">
        <v>410</v>
      </c>
      <c r="G278" s="51" t="s">
        <v>430</v>
      </c>
      <c r="H278" s="51" t="s">
        <v>411</v>
      </c>
      <c r="I278" s="51" t="s">
        <v>412</v>
      </c>
    </row>
    <row r="279" spans="1:9" hidden="1" x14ac:dyDescent="0.25">
      <c r="A279" s="51" t="s">
        <v>407</v>
      </c>
      <c r="B279" s="51" t="s">
        <v>431</v>
      </c>
      <c r="C279" s="51" t="s">
        <v>429</v>
      </c>
      <c r="D279" s="51">
        <v>2050</v>
      </c>
      <c r="E279" s="51">
        <v>3.0993786999999999</v>
      </c>
      <c r="F279" s="51" t="s">
        <v>410</v>
      </c>
      <c r="G279" s="51" t="s">
        <v>430</v>
      </c>
      <c r="H279" s="51" t="s">
        <v>335</v>
      </c>
      <c r="I279" s="51" t="s">
        <v>335</v>
      </c>
    </row>
    <row r="280" spans="1:9" hidden="1" x14ac:dyDescent="0.25">
      <c r="A280" s="51" t="s">
        <v>407</v>
      </c>
      <c r="B280" s="51" t="s">
        <v>432</v>
      </c>
      <c r="C280" s="51" t="s">
        <v>429</v>
      </c>
      <c r="D280" s="51">
        <v>2050</v>
      </c>
      <c r="E280" s="51">
        <v>19.184671000000002</v>
      </c>
      <c r="F280" s="51" t="s">
        <v>410</v>
      </c>
      <c r="G280" s="51" t="s">
        <v>430</v>
      </c>
      <c r="H280" s="51" t="s">
        <v>338</v>
      </c>
      <c r="I280" s="51" t="s">
        <v>338</v>
      </c>
    </row>
    <row r="281" spans="1:9" hidden="1" x14ac:dyDescent="0.25">
      <c r="A281" s="51" t="s">
        <v>407</v>
      </c>
      <c r="B281" s="51" t="s">
        <v>433</v>
      </c>
      <c r="C281" s="51" t="s">
        <v>429</v>
      </c>
      <c r="D281" s="51">
        <v>2050</v>
      </c>
      <c r="E281" s="51">
        <v>0</v>
      </c>
      <c r="F281" s="51" t="s">
        <v>410</v>
      </c>
      <c r="G281" s="51" t="s">
        <v>430</v>
      </c>
      <c r="H281" s="51" t="s">
        <v>340</v>
      </c>
      <c r="I281" s="51" t="s">
        <v>340</v>
      </c>
    </row>
    <row r="282" spans="1:9" hidden="1" x14ac:dyDescent="0.25">
      <c r="A282" s="51" t="s">
        <v>407</v>
      </c>
      <c r="B282" s="51" t="s">
        <v>434</v>
      </c>
      <c r="C282" s="51" t="s">
        <v>429</v>
      </c>
      <c r="D282" s="51">
        <v>2050</v>
      </c>
      <c r="E282" s="51">
        <v>0</v>
      </c>
      <c r="F282" s="51" t="s">
        <v>410</v>
      </c>
      <c r="G282" s="51" t="s">
        <v>430</v>
      </c>
      <c r="H282" s="51" t="s">
        <v>414</v>
      </c>
      <c r="I282" s="51" t="s">
        <v>344</v>
      </c>
    </row>
    <row r="283" spans="1:9" hidden="1" x14ac:dyDescent="0.25">
      <c r="A283" s="51" t="s">
        <v>407</v>
      </c>
      <c r="B283" s="51" t="s">
        <v>435</v>
      </c>
      <c r="C283" s="51" t="s">
        <v>429</v>
      </c>
      <c r="D283" s="51">
        <v>2050</v>
      </c>
      <c r="E283" s="51">
        <v>92.344306549999999</v>
      </c>
      <c r="F283" s="51" t="s">
        <v>410</v>
      </c>
      <c r="G283" s="51" t="s">
        <v>430</v>
      </c>
      <c r="H283" s="51" t="s">
        <v>415</v>
      </c>
      <c r="I283" s="51" t="s">
        <v>346</v>
      </c>
    </row>
    <row r="284" spans="1:9" hidden="1" x14ac:dyDescent="0.25">
      <c r="A284" s="51" t="s">
        <v>407</v>
      </c>
      <c r="B284" s="51" t="s">
        <v>436</v>
      </c>
      <c r="C284" s="51" t="s">
        <v>429</v>
      </c>
      <c r="D284" s="51">
        <v>2050</v>
      </c>
      <c r="E284" s="51">
        <v>6.4161553500000004</v>
      </c>
      <c r="F284" s="51" t="s">
        <v>410</v>
      </c>
      <c r="G284" s="51" t="s">
        <v>430</v>
      </c>
      <c r="H284" s="51" t="s">
        <v>416</v>
      </c>
      <c r="I284" s="51" t="s">
        <v>348</v>
      </c>
    </row>
    <row r="285" spans="1:9" hidden="1" x14ac:dyDescent="0.25">
      <c r="A285" s="51" t="s">
        <v>407</v>
      </c>
      <c r="B285" s="51" t="s">
        <v>437</v>
      </c>
      <c r="C285" s="51" t="s">
        <v>429</v>
      </c>
      <c r="D285" s="51">
        <v>2050</v>
      </c>
      <c r="E285" s="51">
        <v>43.338749100000001</v>
      </c>
      <c r="F285" s="51" t="s">
        <v>410</v>
      </c>
      <c r="G285" s="51" t="s">
        <v>430</v>
      </c>
      <c r="H285" s="51" t="s">
        <v>417</v>
      </c>
      <c r="I285" s="51" t="s">
        <v>350</v>
      </c>
    </row>
    <row r="286" spans="1:9" hidden="1" x14ac:dyDescent="0.25">
      <c r="A286" s="51" t="s">
        <v>407</v>
      </c>
      <c r="B286" s="51" t="s">
        <v>438</v>
      </c>
      <c r="C286" s="51" t="s">
        <v>429</v>
      </c>
      <c r="D286" s="51">
        <v>2050</v>
      </c>
      <c r="E286" s="51">
        <v>0.40705279999999999</v>
      </c>
      <c r="F286" s="51" t="s">
        <v>410</v>
      </c>
      <c r="G286" s="51" t="s">
        <v>430</v>
      </c>
      <c r="H286" s="51" t="s">
        <v>422</v>
      </c>
      <c r="I286" s="51" t="s">
        <v>364</v>
      </c>
    </row>
    <row r="287" spans="1:9" hidden="1" x14ac:dyDescent="0.25">
      <c r="A287" s="51" t="s">
        <v>407</v>
      </c>
      <c r="B287" s="51" t="s">
        <v>439</v>
      </c>
      <c r="C287" s="51" t="s">
        <v>429</v>
      </c>
      <c r="D287" s="51">
        <v>2050</v>
      </c>
      <c r="E287" s="51">
        <v>16.861857400000002</v>
      </c>
      <c r="F287" s="51" t="s">
        <v>410</v>
      </c>
      <c r="G287" s="51" t="s">
        <v>430</v>
      </c>
      <c r="H287" s="51" t="s">
        <v>423</v>
      </c>
      <c r="I287" s="51" t="s">
        <v>366</v>
      </c>
    </row>
    <row r="288" spans="1:9" hidden="1" x14ac:dyDescent="0.25">
      <c r="A288" s="51" t="s">
        <v>407</v>
      </c>
      <c r="B288" s="51" t="s">
        <v>440</v>
      </c>
      <c r="C288" s="51" t="s">
        <v>429</v>
      </c>
      <c r="D288" s="51">
        <v>2050</v>
      </c>
      <c r="E288" s="51">
        <v>0.12608705000000001</v>
      </c>
      <c r="F288" s="51" t="s">
        <v>410</v>
      </c>
      <c r="G288" s="51" t="s">
        <v>430</v>
      </c>
      <c r="H288" s="51" t="s">
        <v>420</v>
      </c>
      <c r="I288" s="51" t="s">
        <v>360</v>
      </c>
    </row>
    <row r="289" spans="1:9" hidden="1" x14ac:dyDescent="0.25">
      <c r="A289" s="51" t="s">
        <v>407</v>
      </c>
      <c r="B289" s="51" t="s">
        <v>441</v>
      </c>
      <c r="C289" s="51" t="s">
        <v>429</v>
      </c>
      <c r="D289" s="51">
        <v>2050</v>
      </c>
      <c r="E289" s="51">
        <v>0</v>
      </c>
      <c r="F289" s="51" t="s">
        <v>410</v>
      </c>
      <c r="G289" s="51" t="s">
        <v>430</v>
      </c>
      <c r="H289" s="51" t="s">
        <v>421</v>
      </c>
      <c r="I289" s="51" t="s">
        <v>362</v>
      </c>
    </row>
    <row r="290" spans="1:9" hidden="1" x14ac:dyDescent="0.25">
      <c r="A290" s="51" t="s">
        <v>407</v>
      </c>
      <c r="B290" s="51" t="s">
        <v>442</v>
      </c>
      <c r="C290" s="51" t="s">
        <v>429</v>
      </c>
      <c r="D290" s="51">
        <v>2050</v>
      </c>
      <c r="E290" s="51">
        <v>0</v>
      </c>
      <c r="F290" s="51" t="s">
        <v>410</v>
      </c>
      <c r="G290" s="51" t="s">
        <v>430</v>
      </c>
      <c r="H290" s="51" t="s">
        <v>418</v>
      </c>
      <c r="I290" s="51" t="s">
        <v>356</v>
      </c>
    </row>
    <row r="291" spans="1:9" hidden="1" x14ac:dyDescent="0.25">
      <c r="A291" s="51" t="s">
        <v>407</v>
      </c>
      <c r="B291" s="51" t="s">
        <v>443</v>
      </c>
      <c r="C291" s="51" t="s">
        <v>429</v>
      </c>
      <c r="D291" s="51">
        <v>2050</v>
      </c>
      <c r="E291" s="51">
        <v>0</v>
      </c>
      <c r="F291" s="51" t="s">
        <v>410</v>
      </c>
      <c r="G291" s="51" t="s">
        <v>430</v>
      </c>
      <c r="H291" s="51" t="s">
        <v>419</v>
      </c>
      <c r="I291" s="51" t="s">
        <v>358</v>
      </c>
    </row>
    <row r="292" spans="1:9" hidden="1" x14ac:dyDescent="0.25">
      <c r="A292" s="51" t="s">
        <v>407</v>
      </c>
      <c r="B292" s="51" t="s">
        <v>444</v>
      </c>
      <c r="C292" s="51" t="s">
        <v>429</v>
      </c>
      <c r="D292" s="51">
        <v>2050</v>
      </c>
      <c r="E292" s="51">
        <v>10.653915899999999</v>
      </c>
      <c r="F292" s="51" t="s">
        <v>410</v>
      </c>
      <c r="G292" s="51" t="s">
        <v>430</v>
      </c>
      <c r="H292" s="51" t="s">
        <v>424</v>
      </c>
      <c r="I292" s="51" t="s">
        <v>368</v>
      </c>
    </row>
    <row r="293" spans="1:9" hidden="1" x14ac:dyDescent="0.25">
      <c r="A293" s="51" t="s">
        <v>407</v>
      </c>
      <c r="B293" s="51" t="s">
        <v>445</v>
      </c>
      <c r="C293" s="51" t="s">
        <v>429</v>
      </c>
      <c r="D293" s="51">
        <v>2050</v>
      </c>
      <c r="E293" s="51">
        <v>0</v>
      </c>
      <c r="F293" s="51" t="s">
        <v>410</v>
      </c>
      <c r="G293" s="51" t="s">
        <v>430</v>
      </c>
      <c r="H293" s="51" t="s">
        <v>413</v>
      </c>
      <c r="I293" s="51" t="s">
        <v>342</v>
      </c>
    </row>
    <row r="294" spans="1:9" hidden="1" x14ac:dyDescent="0.25">
      <c r="A294" s="51" t="s">
        <v>407</v>
      </c>
      <c r="B294" s="51" t="s">
        <v>446</v>
      </c>
      <c r="C294" s="51" t="s">
        <v>429</v>
      </c>
      <c r="D294" s="51">
        <v>2050</v>
      </c>
      <c r="E294" s="51">
        <v>0</v>
      </c>
      <c r="F294" s="51" t="s">
        <v>410</v>
      </c>
      <c r="G294" s="51" t="s">
        <v>430</v>
      </c>
      <c r="H294" s="51" t="s">
        <v>425</v>
      </c>
      <c r="I294" s="51" t="s">
        <v>370</v>
      </c>
    </row>
    <row r="295" spans="1:9" hidden="1" x14ac:dyDescent="0.25">
      <c r="A295" s="51" t="s">
        <v>407</v>
      </c>
      <c r="B295" s="51" t="s">
        <v>447</v>
      </c>
      <c r="C295" s="51" t="s">
        <v>429</v>
      </c>
      <c r="D295" s="51">
        <v>2050</v>
      </c>
      <c r="E295" s="51">
        <v>0</v>
      </c>
      <c r="F295" s="51" t="s">
        <v>410</v>
      </c>
      <c r="G295" s="51" t="s">
        <v>430</v>
      </c>
      <c r="H295" s="51" t="s">
        <v>426</v>
      </c>
      <c r="I295" s="51" t="s">
        <v>372</v>
      </c>
    </row>
    <row r="296" spans="1:9" hidden="1" x14ac:dyDescent="0.25">
      <c r="A296" s="51" t="s">
        <v>407</v>
      </c>
      <c r="B296" s="51" t="s">
        <v>428</v>
      </c>
      <c r="C296" s="51" t="s">
        <v>429</v>
      </c>
      <c r="D296" s="51">
        <v>2050</v>
      </c>
      <c r="E296" s="51">
        <v>0</v>
      </c>
      <c r="F296" s="51" t="s">
        <v>427</v>
      </c>
      <c r="G296" s="51" t="s">
        <v>430</v>
      </c>
      <c r="H296" s="51" t="s">
        <v>411</v>
      </c>
      <c r="I296" s="51" t="s">
        <v>412</v>
      </c>
    </row>
    <row r="297" spans="1:9" hidden="1" x14ac:dyDescent="0.25">
      <c r="A297" s="51" t="s">
        <v>407</v>
      </c>
      <c r="B297" s="51" t="s">
        <v>431</v>
      </c>
      <c r="C297" s="51" t="s">
        <v>429</v>
      </c>
      <c r="D297" s="51">
        <v>2050</v>
      </c>
      <c r="E297" s="51">
        <v>2.6837979999999999</v>
      </c>
      <c r="F297" s="51" t="s">
        <v>427</v>
      </c>
      <c r="G297" s="51" t="s">
        <v>430</v>
      </c>
      <c r="H297" s="51" t="s">
        <v>335</v>
      </c>
      <c r="I297" s="51" t="s">
        <v>335</v>
      </c>
    </row>
    <row r="298" spans="1:9" hidden="1" x14ac:dyDescent="0.25">
      <c r="A298" s="51" t="s">
        <v>407</v>
      </c>
      <c r="B298" s="51" t="s">
        <v>432</v>
      </c>
      <c r="C298" s="51" t="s">
        <v>429</v>
      </c>
      <c r="D298" s="51">
        <v>2050</v>
      </c>
      <c r="E298" s="51">
        <v>19.653542049999999</v>
      </c>
      <c r="F298" s="51" t="s">
        <v>427</v>
      </c>
      <c r="G298" s="51" t="s">
        <v>430</v>
      </c>
      <c r="H298" s="51" t="s">
        <v>338</v>
      </c>
      <c r="I298" s="51" t="s">
        <v>338</v>
      </c>
    </row>
    <row r="299" spans="1:9" hidden="1" x14ac:dyDescent="0.25">
      <c r="A299" s="51" t="s">
        <v>407</v>
      </c>
      <c r="B299" s="51" t="s">
        <v>433</v>
      </c>
      <c r="C299" s="51" t="s">
        <v>429</v>
      </c>
      <c r="D299" s="51">
        <v>2050</v>
      </c>
      <c r="E299" s="51">
        <v>0</v>
      </c>
      <c r="F299" s="51" t="s">
        <v>427</v>
      </c>
      <c r="G299" s="51" t="s">
        <v>430</v>
      </c>
      <c r="H299" s="51" t="s">
        <v>340</v>
      </c>
      <c r="I299" s="51" t="s">
        <v>340</v>
      </c>
    </row>
    <row r="300" spans="1:9" hidden="1" x14ac:dyDescent="0.25">
      <c r="A300" s="51" t="s">
        <v>407</v>
      </c>
      <c r="B300" s="51" t="s">
        <v>434</v>
      </c>
      <c r="C300" s="51" t="s">
        <v>429</v>
      </c>
      <c r="D300" s="51">
        <v>2050</v>
      </c>
      <c r="E300" s="51">
        <v>0</v>
      </c>
      <c r="F300" s="51" t="s">
        <v>427</v>
      </c>
      <c r="G300" s="51" t="s">
        <v>430</v>
      </c>
      <c r="H300" s="51" t="s">
        <v>414</v>
      </c>
      <c r="I300" s="51" t="s">
        <v>344</v>
      </c>
    </row>
    <row r="301" spans="1:9" hidden="1" x14ac:dyDescent="0.25">
      <c r="A301" s="51" t="s">
        <v>407</v>
      </c>
      <c r="B301" s="51" t="s">
        <v>435</v>
      </c>
      <c r="C301" s="51" t="s">
        <v>429</v>
      </c>
      <c r="D301" s="51">
        <v>2050</v>
      </c>
      <c r="E301" s="51">
        <v>90.903260649999993</v>
      </c>
      <c r="F301" s="51" t="s">
        <v>427</v>
      </c>
      <c r="G301" s="51" t="s">
        <v>430</v>
      </c>
      <c r="H301" s="51" t="s">
        <v>415</v>
      </c>
      <c r="I301" s="51" t="s">
        <v>346</v>
      </c>
    </row>
    <row r="302" spans="1:9" hidden="1" x14ac:dyDescent="0.25">
      <c r="A302" s="51" t="s">
        <v>407</v>
      </c>
      <c r="B302" s="51" t="s">
        <v>436</v>
      </c>
      <c r="C302" s="51" t="s">
        <v>429</v>
      </c>
      <c r="D302" s="51">
        <v>2050</v>
      </c>
      <c r="E302" s="51">
        <v>6.0002525499999999</v>
      </c>
      <c r="F302" s="51" t="s">
        <v>427</v>
      </c>
      <c r="G302" s="51" t="s">
        <v>430</v>
      </c>
      <c r="H302" s="51" t="s">
        <v>416</v>
      </c>
      <c r="I302" s="51" t="s">
        <v>348</v>
      </c>
    </row>
    <row r="303" spans="1:9" hidden="1" x14ac:dyDescent="0.25">
      <c r="A303" s="51" t="s">
        <v>407</v>
      </c>
      <c r="B303" s="51" t="s">
        <v>437</v>
      </c>
      <c r="C303" s="51" t="s">
        <v>429</v>
      </c>
      <c r="D303" s="51">
        <v>2050</v>
      </c>
      <c r="E303" s="51">
        <v>45.029615149999998</v>
      </c>
      <c r="F303" s="51" t="s">
        <v>427</v>
      </c>
      <c r="G303" s="51" t="s">
        <v>430</v>
      </c>
      <c r="H303" s="51" t="s">
        <v>417</v>
      </c>
      <c r="I303" s="51" t="s">
        <v>350</v>
      </c>
    </row>
    <row r="304" spans="1:9" hidden="1" x14ac:dyDescent="0.25">
      <c r="A304" s="51" t="s">
        <v>407</v>
      </c>
      <c r="B304" s="51" t="s">
        <v>438</v>
      </c>
      <c r="C304" s="51" t="s">
        <v>429</v>
      </c>
      <c r="D304" s="51">
        <v>2050</v>
      </c>
      <c r="E304" s="51">
        <v>0.18431344999999999</v>
      </c>
      <c r="F304" s="51" t="s">
        <v>427</v>
      </c>
      <c r="G304" s="51" t="s">
        <v>430</v>
      </c>
      <c r="H304" s="51" t="s">
        <v>422</v>
      </c>
      <c r="I304" s="51" t="s">
        <v>364</v>
      </c>
    </row>
    <row r="305" spans="1:9" hidden="1" x14ac:dyDescent="0.25">
      <c r="A305" s="51" t="s">
        <v>407</v>
      </c>
      <c r="B305" s="51" t="s">
        <v>439</v>
      </c>
      <c r="C305" s="51" t="s">
        <v>429</v>
      </c>
      <c r="D305" s="51">
        <v>2050</v>
      </c>
      <c r="E305" s="51">
        <v>17.194329400000001</v>
      </c>
      <c r="F305" s="51" t="s">
        <v>427</v>
      </c>
      <c r="G305" s="51" t="s">
        <v>430</v>
      </c>
      <c r="H305" s="51" t="s">
        <v>423</v>
      </c>
      <c r="I305" s="51" t="s">
        <v>366</v>
      </c>
    </row>
    <row r="306" spans="1:9" hidden="1" x14ac:dyDescent="0.25">
      <c r="A306" s="51" t="s">
        <v>407</v>
      </c>
      <c r="B306" s="51" t="s">
        <v>440</v>
      </c>
      <c r="C306" s="51" t="s">
        <v>429</v>
      </c>
      <c r="D306" s="51">
        <v>2050</v>
      </c>
      <c r="E306" s="51">
        <v>0</v>
      </c>
      <c r="F306" s="51" t="s">
        <v>427</v>
      </c>
      <c r="G306" s="51" t="s">
        <v>430</v>
      </c>
      <c r="H306" s="51" t="s">
        <v>420</v>
      </c>
      <c r="I306" s="51" t="s">
        <v>360</v>
      </c>
    </row>
    <row r="307" spans="1:9" hidden="1" x14ac:dyDescent="0.25">
      <c r="A307" s="51" t="s">
        <v>407</v>
      </c>
      <c r="B307" s="51" t="s">
        <v>441</v>
      </c>
      <c r="C307" s="51" t="s">
        <v>429</v>
      </c>
      <c r="D307" s="51">
        <v>2050</v>
      </c>
      <c r="E307" s="51">
        <v>0</v>
      </c>
      <c r="F307" s="51" t="s">
        <v>427</v>
      </c>
      <c r="G307" s="51" t="s">
        <v>430</v>
      </c>
      <c r="H307" s="51" t="s">
        <v>421</v>
      </c>
      <c r="I307" s="51" t="s">
        <v>362</v>
      </c>
    </row>
    <row r="308" spans="1:9" hidden="1" x14ac:dyDescent="0.25">
      <c r="A308" s="51" t="s">
        <v>407</v>
      </c>
      <c r="B308" s="51" t="s">
        <v>442</v>
      </c>
      <c r="C308" s="51" t="s">
        <v>429</v>
      </c>
      <c r="D308" s="51">
        <v>2050</v>
      </c>
      <c r="E308" s="51">
        <v>0</v>
      </c>
      <c r="F308" s="51" t="s">
        <v>427</v>
      </c>
      <c r="G308" s="51" t="s">
        <v>430</v>
      </c>
      <c r="H308" s="51" t="s">
        <v>418</v>
      </c>
      <c r="I308" s="51" t="s">
        <v>356</v>
      </c>
    </row>
    <row r="309" spans="1:9" hidden="1" x14ac:dyDescent="0.25">
      <c r="A309" s="51" t="s">
        <v>407</v>
      </c>
      <c r="B309" s="51" t="s">
        <v>443</v>
      </c>
      <c r="C309" s="51" t="s">
        <v>429</v>
      </c>
      <c r="D309" s="51">
        <v>2050</v>
      </c>
      <c r="E309" s="51">
        <v>0</v>
      </c>
      <c r="F309" s="51" t="s">
        <v>427</v>
      </c>
      <c r="G309" s="51" t="s">
        <v>430</v>
      </c>
      <c r="H309" s="51" t="s">
        <v>419</v>
      </c>
      <c r="I309" s="51" t="s">
        <v>358</v>
      </c>
    </row>
    <row r="310" spans="1:9" hidden="1" x14ac:dyDescent="0.25">
      <c r="A310" s="51" t="s">
        <v>407</v>
      </c>
      <c r="B310" s="51" t="s">
        <v>444</v>
      </c>
      <c r="C310" s="51" t="s">
        <v>429</v>
      </c>
      <c r="D310" s="51">
        <v>2050</v>
      </c>
      <c r="E310" s="51">
        <v>9.2814695999999994</v>
      </c>
      <c r="F310" s="51" t="s">
        <v>427</v>
      </c>
      <c r="G310" s="51" t="s">
        <v>430</v>
      </c>
      <c r="H310" s="51" t="s">
        <v>424</v>
      </c>
      <c r="I310" s="51" t="s">
        <v>368</v>
      </c>
    </row>
    <row r="311" spans="1:9" hidden="1" x14ac:dyDescent="0.25">
      <c r="A311" s="51" t="s">
        <v>407</v>
      </c>
      <c r="B311" s="51" t="s">
        <v>445</v>
      </c>
      <c r="C311" s="51" t="s">
        <v>429</v>
      </c>
      <c r="D311" s="51">
        <v>2050</v>
      </c>
      <c r="E311" s="51">
        <v>0</v>
      </c>
      <c r="F311" s="51" t="s">
        <v>427</v>
      </c>
      <c r="G311" s="51" t="s">
        <v>430</v>
      </c>
      <c r="H311" s="51" t="s">
        <v>413</v>
      </c>
      <c r="I311" s="51" t="s">
        <v>342</v>
      </c>
    </row>
    <row r="312" spans="1:9" hidden="1" x14ac:dyDescent="0.25">
      <c r="A312" s="51" t="s">
        <v>407</v>
      </c>
      <c r="B312" s="51" t="s">
        <v>446</v>
      </c>
      <c r="C312" s="51" t="s">
        <v>429</v>
      </c>
      <c r="D312" s="51">
        <v>2050</v>
      </c>
      <c r="E312" s="51">
        <v>0.39096555</v>
      </c>
      <c r="F312" s="51" t="s">
        <v>427</v>
      </c>
      <c r="G312" s="51" t="s">
        <v>430</v>
      </c>
      <c r="H312" s="51" t="s">
        <v>425</v>
      </c>
      <c r="I312" s="51" t="s">
        <v>370</v>
      </c>
    </row>
    <row r="313" spans="1:9" hidden="1" x14ac:dyDescent="0.25">
      <c r="A313" s="51" t="s">
        <v>407</v>
      </c>
      <c r="B313" s="51" t="s">
        <v>447</v>
      </c>
      <c r="C313" s="51" t="s">
        <v>429</v>
      </c>
      <c r="D313" s="51">
        <v>2050</v>
      </c>
      <c r="E313" s="51">
        <v>0</v>
      </c>
      <c r="F313" s="51" t="s">
        <v>427</v>
      </c>
      <c r="G313" s="51" t="s">
        <v>430</v>
      </c>
      <c r="H313" s="51" t="s">
        <v>426</v>
      </c>
      <c r="I313" s="51" t="s">
        <v>372</v>
      </c>
    </row>
    <row r="314" spans="1:9" hidden="1" x14ac:dyDescent="0.25">
      <c r="A314" s="51" t="s">
        <v>407</v>
      </c>
      <c r="B314" s="51" t="s">
        <v>448</v>
      </c>
      <c r="C314" s="51" t="s">
        <v>409</v>
      </c>
      <c r="D314" s="51">
        <v>2050</v>
      </c>
      <c r="E314" s="51">
        <v>0</v>
      </c>
      <c r="F314" s="51" t="s">
        <v>410</v>
      </c>
      <c r="G314" s="51" t="s">
        <v>336</v>
      </c>
      <c r="H314" s="51" t="s">
        <v>449</v>
      </c>
      <c r="I314" s="51" t="s">
        <v>450</v>
      </c>
    </row>
    <row r="315" spans="1:9" hidden="1" x14ac:dyDescent="0.25">
      <c r="A315" s="51" t="s">
        <v>407</v>
      </c>
      <c r="B315" s="51" t="s">
        <v>448</v>
      </c>
      <c r="C315" s="51" t="s">
        <v>409</v>
      </c>
      <c r="D315" s="51">
        <v>2050</v>
      </c>
      <c r="E315" s="51">
        <v>0.68708590000000003</v>
      </c>
      <c r="F315" s="51" t="s">
        <v>427</v>
      </c>
      <c r="G315" s="51" t="s">
        <v>336</v>
      </c>
      <c r="H315" s="51" t="s">
        <v>449</v>
      </c>
      <c r="I315" s="51" t="s">
        <v>450</v>
      </c>
    </row>
    <row r="316" spans="1:9" hidden="1" x14ac:dyDescent="0.25">
      <c r="A316" s="51" t="s">
        <v>407</v>
      </c>
      <c r="B316" s="51" t="s">
        <v>451</v>
      </c>
      <c r="C316" s="51" t="s">
        <v>409</v>
      </c>
      <c r="D316" s="51">
        <v>2050</v>
      </c>
      <c r="E316" s="51">
        <v>29.893168800000002</v>
      </c>
      <c r="F316" s="51" t="s">
        <v>410</v>
      </c>
      <c r="G316" s="51" t="s">
        <v>336</v>
      </c>
      <c r="H316" s="51" t="s">
        <v>452</v>
      </c>
      <c r="I316" s="51" t="s">
        <v>453</v>
      </c>
    </row>
    <row r="317" spans="1:9" hidden="1" x14ac:dyDescent="0.25">
      <c r="A317" s="51" t="s">
        <v>407</v>
      </c>
      <c r="B317" s="51" t="s">
        <v>451</v>
      </c>
      <c r="C317" s="51" t="s">
        <v>409</v>
      </c>
      <c r="D317" s="51">
        <v>2050</v>
      </c>
      <c r="E317" s="51">
        <v>5.1724905000000003</v>
      </c>
      <c r="F317" s="51" t="s">
        <v>427</v>
      </c>
      <c r="G317" s="51" t="s">
        <v>336</v>
      </c>
      <c r="H317" s="51" t="s">
        <v>452</v>
      </c>
      <c r="I317" s="51" t="s">
        <v>453</v>
      </c>
    </row>
    <row r="318" spans="1:9" hidden="1" x14ac:dyDescent="0.25">
      <c r="A318" s="51" t="s">
        <v>407</v>
      </c>
      <c r="B318" s="51" t="s">
        <v>454</v>
      </c>
      <c r="C318" s="51" t="s">
        <v>429</v>
      </c>
      <c r="D318" s="51">
        <v>2050</v>
      </c>
      <c r="E318" s="51">
        <v>0</v>
      </c>
      <c r="F318" s="51" t="s">
        <v>410</v>
      </c>
      <c r="G318" s="51" t="s">
        <v>430</v>
      </c>
      <c r="H318" s="51" t="s">
        <v>449</v>
      </c>
      <c r="I318" s="51" t="s">
        <v>450</v>
      </c>
    </row>
    <row r="319" spans="1:9" hidden="1" x14ac:dyDescent="0.25">
      <c r="A319" s="51" t="s">
        <v>407</v>
      </c>
      <c r="B319" s="51" t="s">
        <v>454</v>
      </c>
      <c r="C319" s="51" t="s">
        <v>429</v>
      </c>
      <c r="D319" s="51">
        <v>2050</v>
      </c>
      <c r="E319" s="51">
        <v>0</v>
      </c>
      <c r="F319" s="51" t="s">
        <v>427</v>
      </c>
      <c r="G319" s="51" t="s">
        <v>430</v>
      </c>
      <c r="H319" s="51" t="s">
        <v>449</v>
      </c>
      <c r="I319" s="51" t="s">
        <v>450</v>
      </c>
    </row>
    <row r="320" spans="1:9" hidden="1" x14ac:dyDescent="0.25">
      <c r="A320" s="51" t="s">
        <v>407</v>
      </c>
      <c r="B320" s="51" t="s">
        <v>455</v>
      </c>
      <c r="C320" s="51" t="s">
        <v>429</v>
      </c>
      <c r="D320" s="51">
        <v>2050</v>
      </c>
      <c r="E320" s="51">
        <v>0</v>
      </c>
      <c r="F320" s="51" t="s">
        <v>410</v>
      </c>
      <c r="G320" s="51" t="s">
        <v>430</v>
      </c>
      <c r="H320" s="51" t="s">
        <v>452</v>
      </c>
      <c r="I320" s="51" t="s">
        <v>453</v>
      </c>
    </row>
    <row r="321" spans="1:9" hidden="1" x14ac:dyDescent="0.25">
      <c r="A321" s="51" t="s">
        <v>407</v>
      </c>
      <c r="B321" s="51" t="s">
        <v>455</v>
      </c>
      <c r="C321" s="51" t="s">
        <v>429</v>
      </c>
      <c r="D321" s="51">
        <v>2050</v>
      </c>
      <c r="E321" s="51">
        <v>0</v>
      </c>
      <c r="F321" s="51" t="s">
        <v>427</v>
      </c>
      <c r="G321" s="51" t="s">
        <v>430</v>
      </c>
      <c r="H321" s="51" t="s">
        <v>452</v>
      </c>
      <c r="I321" s="51" t="s">
        <v>453</v>
      </c>
    </row>
  </sheetData>
  <autoFilter ref="A1:I321" xr:uid="{2C750D7D-452C-4AEC-8735-DD7A3D3C2BC4}">
    <filterColumn colId="1">
      <filters>
        <filter val="Capacity|Electricity|Gas CC|w/ CCS"/>
        <filter val="Capacity|Electricity|Gas CC|w/o CCS"/>
        <filter val="Capacity|Electricity|Gas OC"/>
      </filters>
    </filterColumn>
    <filterColumn colId="3">
      <filters>
        <filter val="2030"/>
        <filter val="2040"/>
      </filters>
    </filterColumn>
    <filterColumn colId="6">
      <filters>
        <filter val="Capacity (GW)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AB40-3DC1-4EA7-9E94-1F8D14881A7D}">
  <dimension ref="A1:E121"/>
  <sheetViews>
    <sheetView topLeftCell="A7" workbookViewId="0">
      <selection activeCell="A29" sqref="A29"/>
    </sheetView>
  </sheetViews>
  <sheetFormatPr defaultRowHeight="15" x14ac:dyDescent="0.25"/>
  <cols>
    <col min="1" max="1" width="54.25" style="51" bestFit="1" customWidth="1"/>
    <col min="2" max="2" width="15.625" style="51" bestFit="1" customWidth="1"/>
    <col min="3" max="16384" width="9" style="51"/>
  </cols>
  <sheetData>
    <row r="1" spans="1:5" x14ac:dyDescent="0.25">
      <c r="A1" s="51" t="s">
        <v>329</v>
      </c>
      <c r="B1" s="51" t="s">
        <v>330</v>
      </c>
      <c r="C1" s="51" t="s">
        <v>331</v>
      </c>
      <c r="D1" s="51" t="s">
        <v>332</v>
      </c>
      <c r="E1" s="51" t="s">
        <v>333</v>
      </c>
    </row>
    <row r="2" spans="1:5" x14ac:dyDescent="0.25">
      <c r="A2" s="51" t="s">
        <v>334</v>
      </c>
      <c r="B2" s="51" t="s">
        <v>335</v>
      </c>
      <c r="C2" s="51" t="s">
        <v>336</v>
      </c>
      <c r="D2" s="51">
        <v>2030</v>
      </c>
      <c r="E2" s="51">
        <v>7.1110404999999997</v>
      </c>
    </row>
    <row r="3" spans="1:5" x14ac:dyDescent="0.25">
      <c r="A3" s="51" t="s">
        <v>337</v>
      </c>
      <c r="B3" s="51" t="s">
        <v>338</v>
      </c>
      <c r="C3" s="51" t="s">
        <v>336</v>
      </c>
      <c r="D3" s="51">
        <v>2030</v>
      </c>
      <c r="E3" s="51">
        <v>38.689734799999997</v>
      </c>
    </row>
    <row r="4" spans="1:5" x14ac:dyDescent="0.25">
      <c r="A4" s="51" t="s">
        <v>339</v>
      </c>
      <c r="B4" s="51" t="s">
        <v>340</v>
      </c>
      <c r="C4" s="51" t="s">
        <v>336</v>
      </c>
      <c r="D4" s="51">
        <v>2030</v>
      </c>
      <c r="E4" s="51">
        <v>1.1984508</v>
      </c>
    </row>
    <row r="5" spans="1:5" x14ac:dyDescent="0.25">
      <c r="A5" s="51" t="s">
        <v>341</v>
      </c>
      <c r="B5" s="51" t="s">
        <v>342</v>
      </c>
      <c r="C5" s="51" t="s">
        <v>336</v>
      </c>
      <c r="D5" s="51">
        <v>2030</v>
      </c>
      <c r="E5" s="51">
        <v>-0.48937559999999902</v>
      </c>
    </row>
    <row r="6" spans="1:5" x14ac:dyDescent="0.25">
      <c r="A6" s="51" t="s">
        <v>343</v>
      </c>
      <c r="B6" s="51" t="s">
        <v>344</v>
      </c>
      <c r="C6" s="51" t="s">
        <v>336</v>
      </c>
      <c r="D6" s="51">
        <v>2030</v>
      </c>
      <c r="E6" s="51">
        <v>1.9972000000000002E-3</v>
      </c>
    </row>
    <row r="7" spans="1:5" x14ac:dyDescent="0.25">
      <c r="A7" s="51" t="s">
        <v>345</v>
      </c>
      <c r="B7" s="51" t="s">
        <v>346</v>
      </c>
      <c r="C7" s="51" t="s">
        <v>336</v>
      </c>
      <c r="D7" s="51">
        <v>2030</v>
      </c>
      <c r="E7" s="51">
        <v>80.621193700000006</v>
      </c>
    </row>
    <row r="8" spans="1:5" x14ac:dyDescent="0.25">
      <c r="A8" s="51" t="s">
        <v>347</v>
      </c>
      <c r="B8" s="51" t="s">
        <v>348</v>
      </c>
      <c r="C8" s="51" t="s">
        <v>336</v>
      </c>
      <c r="D8" s="51">
        <v>2030</v>
      </c>
      <c r="E8" s="51">
        <v>8.4871450000000106</v>
      </c>
    </row>
    <row r="9" spans="1:5" x14ac:dyDescent="0.25">
      <c r="A9" s="51" t="s">
        <v>349</v>
      </c>
      <c r="B9" s="51" t="s">
        <v>350</v>
      </c>
      <c r="C9" s="51" t="s">
        <v>336</v>
      </c>
      <c r="D9" s="51">
        <v>2030</v>
      </c>
      <c r="E9" s="51">
        <v>84.529242400000001</v>
      </c>
    </row>
    <row r="10" spans="1:5" x14ac:dyDescent="0.25">
      <c r="A10" s="51" t="s">
        <v>351</v>
      </c>
      <c r="B10" s="51" t="s">
        <v>352</v>
      </c>
      <c r="C10" s="51" t="s">
        <v>336</v>
      </c>
      <c r="D10" s="51">
        <v>2030</v>
      </c>
      <c r="E10" s="51">
        <v>0</v>
      </c>
    </row>
    <row r="11" spans="1:5" x14ac:dyDescent="0.25">
      <c r="A11" s="51" t="s">
        <v>353</v>
      </c>
      <c r="B11" s="51" t="s">
        <v>354</v>
      </c>
      <c r="C11" s="51" t="s">
        <v>336</v>
      </c>
      <c r="D11" s="51">
        <v>2030</v>
      </c>
      <c r="E11" s="51">
        <v>-106.7401875</v>
      </c>
    </row>
    <row r="12" spans="1:5" x14ac:dyDescent="0.25">
      <c r="A12" s="51" t="s">
        <v>355</v>
      </c>
      <c r="B12" s="51" t="s">
        <v>356</v>
      </c>
      <c r="C12" s="51" t="s">
        <v>336</v>
      </c>
      <c r="D12" s="51">
        <v>2030</v>
      </c>
      <c r="E12" s="51">
        <v>0</v>
      </c>
    </row>
    <row r="13" spans="1:5" x14ac:dyDescent="0.25">
      <c r="A13" s="51" t="s">
        <v>357</v>
      </c>
      <c r="B13" s="51" t="s">
        <v>358</v>
      </c>
      <c r="C13" s="51" t="s">
        <v>336</v>
      </c>
      <c r="D13" s="51">
        <v>2030</v>
      </c>
      <c r="E13" s="51">
        <v>-9.2157602000000001</v>
      </c>
    </row>
    <row r="14" spans="1:5" x14ac:dyDescent="0.25">
      <c r="A14" s="51" t="s">
        <v>359</v>
      </c>
      <c r="B14" s="51" t="s">
        <v>360</v>
      </c>
      <c r="C14" s="51" t="s">
        <v>336</v>
      </c>
      <c r="D14" s="51">
        <v>2030</v>
      </c>
      <c r="E14" s="51">
        <v>0</v>
      </c>
    </row>
    <row r="15" spans="1:5" x14ac:dyDescent="0.25">
      <c r="A15" s="51" t="s">
        <v>361</v>
      </c>
      <c r="B15" s="51" t="s">
        <v>362</v>
      </c>
      <c r="C15" s="51" t="s">
        <v>336</v>
      </c>
      <c r="D15" s="51">
        <v>2030</v>
      </c>
      <c r="E15" s="51">
        <v>-11.4008149</v>
      </c>
    </row>
    <row r="16" spans="1:5" x14ac:dyDescent="0.25">
      <c r="A16" s="51" t="s">
        <v>363</v>
      </c>
      <c r="B16" s="51" t="s">
        <v>364</v>
      </c>
      <c r="C16" s="51" t="s">
        <v>336</v>
      </c>
      <c r="D16" s="51">
        <v>2030</v>
      </c>
      <c r="E16" s="51">
        <v>7.4219834999999996</v>
      </c>
    </row>
    <row r="17" spans="1:5" x14ac:dyDescent="0.25">
      <c r="A17" s="51" t="s">
        <v>365</v>
      </c>
      <c r="B17" s="51" t="s">
        <v>366</v>
      </c>
      <c r="C17" s="51" t="s">
        <v>336</v>
      </c>
      <c r="D17" s="51">
        <v>2030</v>
      </c>
      <c r="E17" s="51">
        <v>9.5123099999999994</v>
      </c>
    </row>
    <row r="18" spans="1:5" x14ac:dyDescent="0.25">
      <c r="A18" s="51" t="s">
        <v>367</v>
      </c>
      <c r="B18" s="51" t="s">
        <v>368</v>
      </c>
      <c r="C18" s="51" t="s">
        <v>336</v>
      </c>
      <c r="D18" s="51">
        <v>2030</v>
      </c>
      <c r="E18" s="51">
        <v>16.541200799999999</v>
      </c>
    </row>
    <row r="19" spans="1:5" x14ac:dyDescent="0.25">
      <c r="A19" s="51" t="s">
        <v>369</v>
      </c>
      <c r="B19" s="51" t="s">
        <v>370</v>
      </c>
      <c r="C19" s="51" t="s">
        <v>336</v>
      </c>
      <c r="D19" s="51">
        <v>2030</v>
      </c>
      <c r="E19" s="51">
        <v>4.2165233000000004</v>
      </c>
    </row>
    <row r="20" spans="1:5" x14ac:dyDescent="0.25">
      <c r="A20" s="51" t="s">
        <v>371</v>
      </c>
      <c r="B20" s="51" t="s">
        <v>372</v>
      </c>
      <c r="C20" s="51" t="s">
        <v>336</v>
      </c>
      <c r="D20" s="51">
        <v>2030</v>
      </c>
      <c r="E20" s="51">
        <v>11.101928300000001</v>
      </c>
    </row>
    <row r="21" spans="1:5" x14ac:dyDescent="0.25">
      <c r="A21" s="51" t="s">
        <v>373</v>
      </c>
      <c r="B21" s="51" t="s">
        <v>335</v>
      </c>
      <c r="C21" s="51" t="s">
        <v>374</v>
      </c>
      <c r="D21" s="51">
        <v>2030</v>
      </c>
      <c r="E21" s="51">
        <v>18.254961600000001</v>
      </c>
    </row>
    <row r="22" spans="1:5" x14ac:dyDescent="0.25">
      <c r="A22" s="51" t="s">
        <v>375</v>
      </c>
      <c r="B22" s="51" t="s">
        <v>340</v>
      </c>
      <c r="C22" s="51" t="s">
        <v>374</v>
      </c>
      <c r="D22" s="51">
        <v>2030</v>
      </c>
      <c r="E22" s="51">
        <v>-12.1002262</v>
      </c>
    </row>
    <row r="23" spans="1:5" x14ac:dyDescent="0.25">
      <c r="A23" s="51" t="s">
        <v>376</v>
      </c>
      <c r="B23" s="51" t="s">
        <v>342</v>
      </c>
      <c r="C23" s="51" t="s">
        <v>374</v>
      </c>
      <c r="D23" s="51">
        <v>2030</v>
      </c>
      <c r="E23" s="51">
        <v>-6.4722498000000002</v>
      </c>
    </row>
    <row r="24" spans="1:5" x14ac:dyDescent="0.25">
      <c r="A24" s="51" t="s">
        <v>377</v>
      </c>
      <c r="B24" s="51" t="s">
        <v>344</v>
      </c>
      <c r="C24" s="51" t="s">
        <v>374</v>
      </c>
      <c r="D24" s="51">
        <v>2030</v>
      </c>
      <c r="E24" s="51">
        <v>4.5815999999998499E-3</v>
      </c>
    </row>
    <row r="25" spans="1:5" x14ac:dyDescent="0.25">
      <c r="A25" s="51" t="s">
        <v>378</v>
      </c>
      <c r="B25" s="51" t="s">
        <v>346</v>
      </c>
      <c r="C25" s="51" t="s">
        <v>374</v>
      </c>
      <c r="D25" s="51">
        <v>2030</v>
      </c>
      <c r="E25" s="51">
        <v>77.630074300000004</v>
      </c>
    </row>
    <row r="26" spans="1:5" x14ac:dyDescent="0.25">
      <c r="A26" s="51" t="s">
        <v>379</v>
      </c>
      <c r="B26" s="51" t="s">
        <v>348</v>
      </c>
      <c r="C26" s="51" t="s">
        <v>374</v>
      </c>
      <c r="D26" s="51">
        <v>2030</v>
      </c>
      <c r="E26" s="51">
        <v>18.384044100000001</v>
      </c>
    </row>
    <row r="27" spans="1:5" x14ac:dyDescent="0.25">
      <c r="A27" s="51" t="s">
        <v>380</v>
      </c>
      <c r="B27" s="51" t="s">
        <v>350</v>
      </c>
      <c r="C27" s="51" t="s">
        <v>374</v>
      </c>
      <c r="D27" s="51">
        <v>2030</v>
      </c>
      <c r="E27" s="51">
        <v>194.20529920000001</v>
      </c>
    </row>
    <row r="28" spans="1:5" x14ac:dyDescent="0.25">
      <c r="A28" s="51" t="s">
        <v>381</v>
      </c>
      <c r="B28" s="51" t="s">
        <v>338</v>
      </c>
      <c r="C28" s="51" t="s">
        <v>374</v>
      </c>
      <c r="D28" s="51">
        <v>2030</v>
      </c>
      <c r="E28" s="51">
        <v>21.4301475</v>
      </c>
    </row>
    <row r="29" spans="1:5" x14ac:dyDescent="0.25">
      <c r="A29" s="51" t="s">
        <v>382</v>
      </c>
      <c r="B29" s="51" t="s">
        <v>352</v>
      </c>
      <c r="C29" s="51" t="s">
        <v>374</v>
      </c>
      <c r="D29" s="51">
        <v>2030</v>
      </c>
      <c r="E29" s="51">
        <v>0</v>
      </c>
    </row>
    <row r="30" spans="1:5" x14ac:dyDescent="0.25">
      <c r="A30" s="51" t="s">
        <v>383</v>
      </c>
      <c r="B30" s="51" t="s">
        <v>354</v>
      </c>
      <c r="C30" s="51" t="s">
        <v>374</v>
      </c>
      <c r="D30" s="51">
        <v>2030</v>
      </c>
      <c r="E30" s="51">
        <v>-103.4698588</v>
      </c>
    </row>
    <row r="31" spans="1:5" x14ac:dyDescent="0.25">
      <c r="A31" s="51" t="s">
        <v>384</v>
      </c>
      <c r="B31" s="51" t="s">
        <v>356</v>
      </c>
      <c r="C31" s="51" t="s">
        <v>374</v>
      </c>
      <c r="D31" s="51">
        <v>2030</v>
      </c>
      <c r="E31" s="51">
        <v>0</v>
      </c>
    </row>
    <row r="32" spans="1:5" x14ac:dyDescent="0.25">
      <c r="A32" s="51" t="s">
        <v>385</v>
      </c>
      <c r="B32" s="51" t="s">
        <v>358</v>
      </c>
      <c r="C32" s="51" t="s">
        <v>374</v>
      </c>
      <c r="D32" s="51">
        <v>2030</v>
      </c>
      <c r="E32" s="51">
        <v>-97.086158499999996</v>
      </c>
    </row>
    <row r="33" spans="1:5" x14ac:dyDescent="0.25">
      <c r="A33" s="51" t="s">
        <v>386</v>
      </c>
      <c r="B33" s="51" t="s">
        <v>360</v>
      </c>
      <c r="C33" s="51" t="s">
        <v>374</v>
      </c>
      <c r="D33" s="51">
        <v>2030</v>
      </c>
      <c r="E33" s="51">
        <v>0</v>
      </c>
    </row>
    <row r="34" spans="1:5" x14ac:dyDescent="0.25">
      <c r="A34" s="51" t="s">
        <v>387</v>
      </c>
      <c r="B34" s="51" t="s">
        <v>362</v>
      </c>
      <c r="C34" s="51" t="s">
        <v>374</v>
      </c>
      <c r="D34" s="51">
        <v>2030</v>
      </c>
      <c r="E34" s="51">
        <v>-95.567361599999998</v>
      </c>
    </row>
    <row r="35" spans="1:5" x14ac:dyDescent="0.25">
      <c r="A35" s="51" t="s">
        <v>388</v>
      </c>
      <c r="B35" s="51" t="s">
        <v>372</v>
      </c>
      <c r="C35" s="51" t="s">
        <v>374</v>
      </c>
      <c r="D35" s="51">
        <v>2030</v>
      </c>
      <c r="E35" s="51">
        <v>32.525700299999997</v>
      </c>
    </row>
    <row r="36" spans="1:5" x14ac:dyDescent="0.25">
      <c r="A36" s="51" t="s">
        <v>389</v>
      </c>
      <c r="B36" s="51" t="s">
        <v>370</v>
      </c>
      <c r="C36" s="51" t="s">
        <v>374</v>
      </c>
      <c r="D36" s="51">
        <v>2030</v>
      </c>
      <c r="E36" s="51">
        <v>25.8557211</v>
      </c>
    </row>
    <row r="37" spans="1:5" x14ac:dyDescent="0.25">
      <c r="A37" s="51" t="s">
        <v>390</v>
      </c>
      <c r="B37" s="51" t="s">
        <v>364</v>
      </c>
      <c r="C37" s="51" t="s">
        <v>374</v>
      </c>
      <c r="D37" s="51">
        <v>2030</v>
      </c>
      <c r="E37" s="51">
        <v>34.590692199999999</v>
      </c>
    </row>
    <row r="38" spans="1:5" x14ac:dyDescent="0.25">
      <c r="A38" s="51" t="s">
        <v>391</v>
      </c>
      <c r="B38" s="51" t="s">
        <v>366</v>
      </c>
      <c r="C38" s="51" t="s">
        <v>374</v>
      </c>
      <c r="D38" s="51">
        <v>2030</v>
      </c>
      <c r="E38" s="51">
        <v>12.75398</v>
      </c>
    </row>
    <row r="39" spans="1:5" x14ac:dyDescent="0.25">
      <c r="A39" s="51" t="s">
        <v>392</v>
      </c>
      <c r="B39" s="51" t="s">
        <v>393</v>
      </c>
      <c r="C39" s="51" t="s">
        <v>374</v>
      </c>
      <c r="D39" s="51">
        <v>2030</v>
      </c>
      <c r="E39" s="51">
        <v>1.8732683000000001</v>
      </c>
    </row>
    <row r="40" spans="1:5" x14ac:dyDescent="0.25">
      <c r="A40" s="51" t="s">
        <v>394</v>
      </c>
      <c r="B40" s="51" t="s">
        <v>395</v>
      </c>
      <c r="C40" s="51" t="s">
        <v>396</v>
      </c>
      <c r="D40" s="51">
        <v>2030</v>
      </c>
      <c r="E40" s="51">
        <v>8.8214799999999996E-2</v>
      </c>
    </row>
    <row r="41" spans="1:5" x14ac:dyDescent="0.25">
      <c r="A41" s="51" t="s">
        <v>397</v>
      </c>
      <c r="B41" s="51" t="s">
        <v>398</v>
      </c>
      <c r="C41" s="51" t="s">
        <v>399</v>
      </c>
      <c r="D41" s="51">
        <v>2030</v>
      </c>
      <c r="E41" s="51">
        <v>0</v>
      </c>
    </row>
    <row r="42" spans="1:5" x14ac:dyDescent="0.25">
      <c r="A42" s="51" t="s">
        <v>334</v>
      </c>
      <c r="B42" s="51" t="s">
        <v>335</v>
      </c>
      <c r="C42" s="51" t="s">
        <v>336</v>
      </c>
      <c r="D42" s="51">
        <v>2040</v>
      </c>
      <c r="E42" s="51">
        <v>2.6221049000000098</v>
      </c>
    </row>
    <row r="43" spans="1:5" x14ac:dyDescent="0.25">
      <c r="A43" s="51" t="s">
        <v>337</v>
      </c>
      <c r="B43" s="51" t="s">
        <v>338</v>
      </c>
      <c r="C43" s="51" t="s">
        <v>336</v>
      </c>
      <c r="D43" s="51">
        <v>2040</v>
      </c>
      <c r="E43" s="51">
        <v>131.7259641</v>
      </c>
    </row>
    <row r="44" spans="1:5" x14ac:dyDescent="0.25">
      <c r="A44" s="51" t="s">
        <v>339</v>
      </c>
      <c r="B44" s="51" t="s">
        <v>340</v>
      </c>
      <c r="C44" s="51" t="s">
        <v>336</v>
      </c>
      <c r="D44" s="51">
        <v>2040</v>
      </c>
      <c r="E44" s="51">
        <v>0</v>
      </c>
    </row>
    <row r="45" spans="1:5" x14ac:dyDescent="0.25">
      <c r="A45" s="51" t="s">
        <v>341</v>
      </c>
      <c r="B45" s="51" t="s">
        <v>342</v>
      </c>
      <c r="C45" s="51" t="s">
        <v>336</v>
      </c>
      <c r="D45" s="51">
        <v>2040</v>
      </c>
      <c r="E45" s="51">
        <v>-2.7648266000000001</v>
      </c>
    </row>
    <row r="46" spans="1:5" x14ac:dyDescent="0.25">
      <c r="A46" s="51" t="s">
        <v>343</v>
      </c>
      <c r="B46" s="51" t="s">
        <v>344</v>
      </c>
      <c r="C46" s="51" t="s">
        <v>336</v>
      </c>
      <c r="D46" s="51">
        <v>2040</v>
      </c>
      <c r="E46" s="51">
        <v>1.8243999999999999E-3</v>
      </c>
    </row>
    <row r="47" spans="1:5" x14ac:dyDescent="0.25">
      <c r="A47" s="51" t="s">
        <v>345</v>
      </c>
      <c r="B47" s="51" t="s">
        <v>346</v>
      </c>
      <c r="C47" s="51" t="s">
        <v>336</v>
      </c>
      <c r="D47" s="51">
        <v>2040</v>
      </c>
      <c r="E47" s="51">
        <v>128.89162150000001</v>
      </c>
    </row>
    <row r="48" spans="1:5" x14ac:dyDescent="0.25">
      <c r="A48" s="51" t="s">
        <v>347</v>
      </c>
      <c r="B48" s="51" t="s">
        <v>348</v>
      </c>
      <c r="C48" s="51" t="s">
        <v>336</v>
      </c>
      <c r="D48" s="51">
        <v>2040</v>
      </c>
      <c r="E48" s="51">
        <v>3.4707659999999998</v>
      </c>
    </row>
    <row r="49" spans="1:5" x14ac:dyDescent="0.25">
      <c r="A49" s="51" t="s">
        <v>349</v>
      </c>
      <c r="B49" s="51" t="s">
        <v>350</v>
      </c>
      <c r="C49" s="51" t="s">
        <v>336</v>
      </c>
      <c r="D49" s="51">
        <v>2040</v>
      </c>
      <c r="E49" s="51">
        <v>64.147723900000003</v>
      </c>
    </row>
    <row r="50" spans="1:5" x14ac:dyDescent="0.25">
      <c r="A50" s="51" t="s">
        <v>351</v>
      </c>
      <c r="B50" s="51" t="s">
        <v>352</v>
      </c>
      <c r="C50" s="51" t="s">
        <v>336</v>
      </c>
      <c r="D50" s="51">
        <v>2040</v>
      </c>
      <c r="E50" s="51">
        <v>0.68802839999999998</v>
      </c>
    </row>
    <row r="51" spans="1:5" x14ac:dyDescent="0.25">
      <c r="A51" s="51" t="s">
        <v>353</v>
      </c>
      <c r="B51" s="51" t="s">
        <v>354</v>
      </c>
      <c r="C51" s="51" t="s">
        <v>336</v>
      </c>
      <c r="D51" s="51">
        <v>2040</v>
      </c>
      <c r="E51" s="51">
        <v>-133.7245193</v>
      </c>
    </row>
    <row r="52" spans="1:5" x14ac:dyDescent="0.25">
      <c r="A52" s="51" t="s">
        <v>355</v>
      </c>
      <c r="B52" s="51" t="s">
        <v>356</v>
      </c>
      <c r="C52" s="51" t="s">
        <v>336</v>
      </c>
      <c r="D52" s="51">
        <v>2040</v>
      </c>
      <c r="E52" s="51">
        <v>-8.5431699999999999E-2</v>
      </c>
    </row>
    <row r="53" spans="1:5" x14ac:dyDescent="0.25">
      <c r="A53" s="51" t="s">
        <v>357</v>
      </c>
      <c r="B53" s="51" t="s">
        <v>358</v>
      </c>
      <c r="C53" s="51" t="s">
        <v>336</v>
      </c>
      <c r="D53" s="51">
        <v>2040</v>
      </c>
      <c r="E53" s="51">
        <v>-14.527429700000001</v>
      </c>
    </row>
    <row r="54" spans="1:5" x14ac:dyDescent="0.25">
      <c r="A54" s="51" t="s">
        <v>359</v>
      </c>
      <c r="B54" s="51" t="s">
        <v>360</v>
      </c>
      <c r="C54" s="51" t="s">
        <v>336</v>
      </c>
      <c r="D54" s="51">
        <v>2040</v>
      </c>
      <c r="E54" s="51">
        <v>-1.0000005999999999</v>
      </c>
    </row>
    <row r="55" spans="1:5" x14ac:dyDescent="0.25">
      <c r="A55" s="51" t="s">
        <v>361</v>
      </c>
      <c r="B55" s="51" t="s">
        <v>362</v>
      </c>
      <c r="C55" s="51" t="s">
        <v>336</v>
      </c>
      <c r="D55" s="51">
        <v>2040</v>
      </c>
      <c r="E55" s="51">
        <v>-8.3988662000000005</v>
      </c>
    </row>
    <row r="56" spans="1:5" x14ac:dyDescent="0.25">
      <c r="A56" s="51" t="s">
        <v>363</v>
      </c>
      <c r="B56" s="51" t="s">
        <v>364</v>
      </c>
      <c r="C56" s="51" t="s">
        <v>336</v>
      </c>
      <c r="D56" s="51">
        <v>2040</v>
      </c>
      <c r="E56" s="51">
        <v>3.9951905999999999</v>
      </c>
    </row>
    <row r="57" spans="1:5" x14ac:dyDescent="0.25">
      <c r="A57" s="51" t="s">
        <v>365</v>
      </c>
      <c r="B57" s="51" t="s">
        <v>366</v>
      </c>
      <c r="C57" s="51" t="s">
        <v>336</v>
      </c>
      <c r="D57" s="51">
        <v>2040</v>
      </c>
      <c r="E57" s="51">
        <v>0.41818670000000702</v>
      </c>
    </row>
    <row r="58" spans="1:5" x14ac:dyDescent="0.25">
      <c r="A58" s="51" t="s">
        <v>367</v>
      </c>
      <c r="B58" s="51" t="s">
        <v>368</v>
      </c>
      <c r="C58" s="51" t="s">
        <v>336</v>
      </c>
      <c r="D58" s="51">
        <v>2040</v>
      </c>
      <c r="E58" s="51">
        <v>60.393313399999997</v>
      </c>
    </row>
    <row r="59" spans="1:5" x14ac:dyDescent="0.25">
      <c r="A59" s="51" t="s">
        <v>369</v>
      </c>
      <c r="B59" s="51" t="s">
        <v>370</v>
      </c>
      <c r="C59" s="51" t="s">
        <v>336</v>
      </c>
      <c r="D59" s="51">
        <v>2040</v>
      </c>
      <c r="E59" s="51">
        <v>11.2450507</v>
      </c>
    </row>
    <row r="60" spans="1:5" x14ac:dyDescent="0.25">
      <c r="A60" s="51" t="s">
        <v>371</v>
      </c>
      <c r="B60" s="51" t="s">
        <v>372</v>
      </c>
      <c r="C60" s="51" t="s">
        <v>336</v>
      </c>
      <c r="D60" s="51">
        <v>2040</v>
      </c>
      <c r="E60" s="51">
        <v>-3.2176958999999998</v>
      </c>
    </row>
    <row r="61" spans="1:5" x14ac:dyDescent="0.25">
      <c r="A61" s="51" t="s">
        <v>373</v>
      </c>
      <c r="B61" s="51" t="s">
        <v>335</v>
      </c>
      <c r="C61" s="51" t="s">
        <v>374</v>
      </c>
      <c r="D61" s="51">
        <v>2040</v>
      </c>
      <c r="E61" s="51">
        <v>6.9177938000000303</v>
      </c>
    </row>
    <row r="62" spans="1:5" x14ac:dyDescent="0.25">
      <c r="A62" s="51" t="s">
        <v>375</v>
      </c>
      <c r="B62" s="51" t="s">
        <v>340</v>
      </c>
      <c r="C62" s="51" t="s">
        <v>374</v>
      </c>
      <c r="D62" s="51">
        <v>2040</v>
      </c>
      <c r="E62" s="51">
        <v>16.6757235</v>
      </c>
    </row>
    <row r="63" spans="1:5" x14ac:dyDescent="0.25">
      <c r="A63" s="51" t="s">
        <v>376</v>
      </c>
      <c r="B63" s="51" t="s">
        <v>342</v>
      </c>
      <c r="C63" s="51" t="s">
        <v>374</v>
      </c>
      <c r="D63" s="51">
        <v>2040</v>
      </c>
      <c r="E63" s="51">
        <v>-6.8218427999999998</v>
      </c>
    </row>
    <row r="64" spans="1:5" x14ac:dyDescent="0.25">
      <c r="A64" s="51" t="s">
        <v>377</v>
      </c>
      <c r="B64" s="51" t="s">
        <v>344</v>
      </c>
      <c r="C64" s="51" t="s">
        <v>374</v>
      </c>
      <c r="D64" s="51">
        <v>2040</v>
      </c>
      <c r="E64" s="51">
        <v>4.1852E-3</v>
      </c>
    </row>
    <row r="65" spans="1:5" x14ac:dyDescent="0.25">
      <c r="A65" s="51" t="s">
        <v>378</v>
      </c>
      <c r="B65" s="51" t="s">
        <v>346</v>
      </c>
      <c r="C65" s="51" t="s">
        <v>374</v>
      </c>
      <c r="D65" s="51">
        <v>2040</v>
      </c>
      <c r="E65" s="51">
        <v>110.5466314</v>
      </c>
    </row>
    <row r="66" spans="1:5" x14ac:dyDescent="0.25">
      <c r="A66" s="51" t="s">
        <v>379</v>
      </c>
      <c r="B66" s="51" t="s">
        <v>348</v>
      </c>
      <c r="C66" s="51" t="s">
        <v>374</v>
      </c>
      <c r="D66" s="51">
        <v>2040</v>
      </c>
      <c r="E66" s="51">
        <v>11.762599</v>
      </c>
    </row>
    <row r="67" spans="1:5" x14ac:dyDescent="0.25">
      <c r="A67" s="51" t="s">
        <v>380</v>
      </c>
      <c r="B67" s="51" t="s">
        <v>350</v>
      </c>
      <c r="C67" s="51" t="s">
        <v>374</v>
      </c>
      <c r="D67" s="51">
        <v>2040</v>
      </c>
      <c r="E67" s="51">
        <v>155.26265699999999</v>
      </c>
    </row>
    <row r="68" spans="1:5" x14ac:dyDescent="0.25">
      <c r="A68" s="51" t="s">
        <v>381</v>
      </c>
      <c r="B68" s="51" t="s">
        <v>338</v>
      </c>
      <c r="C68" s="51" t="s">
        <v>374</v>
      </c>
      <c r="D68" s="51">
        <v>2040</v>
      </c>
      <c r="E68" s="51">
        <v>77.753229899999994</v>
      </c>
    </row>
    <row r="69" spans="1:5" x14ac:dyDescent="0.25">
      <c r="A69" s="51" t="s">
        <v>382</v>
      </c>
      <c r="B69" s="51" t="s">
        <v>352</v>
      </c>
      <c r="C69" s="51" t="s">
        <v>374</v>
      </c>
      <c r="D69" s="51">
        <v>2040</v>
      </c>
      <c r="E69" s="51">
        <v>2.9045952000000002</v>
      </c>
    </row>
    <row r="70" spans="1:5" x14ac:dyDescent="0.25">
      <c r="A70" s="51" t="s">
        <v>383</v>
      </c>
      <c r="B70" s="51" t="s">
        <v>354</v>
      </c>
      <c r="C70" s="51" t="s">
        <v>374</v>
      </c>
      <c r="D70" s="51">
        <v>2040</v>
      </c>
      <c r="E70" s="51">
        <v>-185.305678</v>
      </c>
    </row>
    <row r="71" spans="1:5" x14ac:dyDescent="0.25">
      <c r="A71" s="51" t="s">
        <v>384</v>
      </c>
      <c r="B71" s="51" t="s">
        <v>356</v>
      </c>
      <c r="C71" s="51" t="s">
        <v>374</v>
      </c>
      <c r="D71" s="51">
        <v>2040</v>
      </c>
      <c r="E71" s="51">
        <v>-0.46011590000000002</v>
      </c>
    </row>
    <row r="72" spans="1:5" x14ac:dyDescent="0.25">
      <c r="A72" s="51" t="s">
        <v>385</v>
      </c>
      <c r="B72" s="51" t="s">
        <v>358</v>
      </c>
      <c r="C72" s="51" t="s">
        <v>374</v>
      </c>
      <c r="D72" s="51">
        <v>2040</v>
      </c>
      <c r="E72" s="51">
        <v>-24.004472100000001</v>
      </c>
    </row>
    <row r="73" spans="1:5" x14ac:dyDescent="0.25">
      <c r="A73" s="51" t="s">
        <v>386</v>
      </c>
      <c r="B73" s="51" t="s">
        <v>360</v>
      </c>
      <c r="C73" s="51" t="s">
        <v>374</v>
      </c>
      <c r="D73" s="51">
        <v>2040</v>
      </c>
      <c r="E73" s="51">
        <v>-8.6393994000000003</v>
      </c>
    </row>
    <row r="74" spans="1:5" x14ac:dyDescent="0.25">
      <c r="A74" s="51" t="s">
        <v>387</v>
      </c>
      <c r="B74" s="51" t="s">
        <v>362</v>
      </c>
      <c r="C74" s="51" t="s">
        <v>374</v>
      </c>
      <c r="D74" s="51">
        <v>2040</v>
      </c>
      <c r="E74" s="51">
        <v>-22.254031600000001</v>
      </c>
    </row>
    <row r="75" spans="1:5" x14ac:dyDescent="0.25">
      <c r="A75" s="51" t="s">
        <v>388</v>
      </c>
      <c r="B75" s="51" t="s">
        <v>372</v>
      </c>
      <c r="C75" s="51" t="s">
        <v>374</v>
      </c>
      <c r="D75" s="51">
        <v>2040</v>
      </c>
      <c r="E75" s="51">
        <v>-10.378588799999999</v>
      </c>
    </row>
    <row r="76" spans="1:5" x14ac:dyDescent="0.25">
      <c r="A76" s="51" t="s">
        <v>389</v>
      </c>
      <c r="B76" s="51" t="s">
        <v>370</v>
      </c>
      <c r="C76" s="51" t="s">
        <v>374</v>
      </c>
      <c r="D76" s="51">
        <v>2040</v>
      </c>
      <c r="E76" s="51">
        <v>68.954650999999998</v>
      </c>
    </row>
    <row r="77" spans="1:5" x14ac:dyDescent="0.25">
      <c r="A77" s="51" t="s">
        <v>390</v>
      </c>
      <c r="B77" s="51" t="s">
        <v>364</v>
      </c>
      <c r="C77" s="51" t="s">
        <v>374</v>
      </c>
      <c r="D77" s="51">
        <v>2040</v>
      </c>
      <c r="E77" s="51">
        <v>17.1208879</v>
      </c>
    </row>
    <row r="78" spans="1:5" x14ac:dyDescent="0.25">
      <c r="A78" s="51" t="s">
        <v>391</v>
      </c>
      <c r="B78" s="51" t="s">
        <v>366</v>
      </c>
      <c r="C78" s="51" t="s">
        <v>374</v>
      </c>
      <c r="D78" s="51">
        <v>2040</v>
      </c>
      <c r="E78" s="51">
        <v>-0.80316189999999199</v>
      </c>
    </row>
    <row r="79" spans="1:5" x14ac:dyDescent="0.25">
      <c r="A79" s="51" t="s">
        <v>392</v>
      </c>
      <c r="B79" s="51" t="s">
        <v>393</v>
      </c>
      <c r="C79" s="51" t="s">
        <v>374</v>
      </c>
      <c r="D79" s="51">
        <v>2040</v>
      </c>
      <c r="E79" s="51">
        <v>38.945882400000002</v>
      </c>
    </row>
    <row r="80" spans="1:5" x14ac:dyDescent="0.25">
      <c r="A80" s="51" t="s">
        <v>394</v>
      </c>
      <c r="B80" s="51" t="s">
        <v>395</v>
      </c>
      <c r="C80" s="51" t="s">
        <v>396</v>
      </c>
      <c r="D80" s="51">
        <v>2040</v>
      </c>
      <c r="E80" s="51">
        <v>3.70349000000001E-2</v>
      </c>
    </row>
    <row r="81" spans="1:5" x14ac:dyDescent="0.25">
      <c r="A81" s="51" t="s">
        <v>397</v>
      </c>
      <c r="B81" s="51" t="s">
        <v>398</v>
      </c>
      <c r="C81" s="51" t="s">
        <v>399</v>
      </c>
      <c r="D81" s="51">
        <v>2040</v>
      </c>
      <c r="E81" s="51">
        <v>0</v>
      </c>
    </row>
    <row r="82" spans="1:5" x14ac:dyDescent="0.25">
      <c r="A82" s="51" t="s">
        <v>334</v>
      </c>
      <c r="B82" s="51" t="s">
        <v>335</v>
      </c>
      <c r="C82" s="51" t="s">
        <v>336</v>
      </c>
      <c r="D82" s="51">
        <v>2050</v>
      </c>
      <c r="E82" s="51">
        <v>-1.14741599999999</v>
      </c>
    </row>
    <row r="83" spans="1:5" x14ac:dyDescent="0.25">
      <c r="A83" s="51" t="s">
        <v>337</v>
      </c>
      <c r="B83" s="51" t="s">
        <v>338</v>
      </c>
      <c r="C83" s="51" t="s">
        <v>336</v>
      </c>
      <c r="D83" s="51">
        <v>2050</v>
      </c>
      <c r="E83" s="51">
        <v>135.5311767</v>
      </c>
    </row>
    <row r="84" spans="1:5" x14ac:dyDescent="0.25">
      <c r="A84" s="51" t="s">
        <v>339</v>
      </c>
      <c r="B84" s="51" t="s">
        <v>340</v>
      </c>
      <c r="C84" s="51" t="s">
        <v>336</v>
      </c>
      <c r="D84" s="51">
        <v>2050</v>
      </c>
      <c r="E84" s="51">
        <v>-0.82475419999999999</v>
      </c>
    </row>
    <row r="85" spans="1:5" x14ac:dyDescent="0.25">
      <c r="A85" s="51" t="s">
        <v>341</v>
      </c>
      <c r="B85" s="51" t="s">
        <v>342</v>
      </c>
      <c r="C85" s="51" t="s">
        <v>336</v>
      </c>
      <c r="D85" s="51">
        <v>2050</v>
      </c>
      <c r="E85" s="51">
        <v>0.105764199999999</v>
      </c>
    </row>
    <row r="86" spans="1:5" x14ac:dyDescent="0.25">
      <c r="A86" s="51" t="s">
        <v>343</v>
      </c>
      <c r="B86" s="51" t="s">
        <v>344</v>
      </c>
      <c r="C86" s="51" t="s">
        <v>336</v>
      </c>
      <c r="D86" s="51">
        <v>2050</v>
      </c>
      <c r="E86" s="51">
        <v>0</v>
      </c>
    </row>
    <row r="87" spans="1:5" x14ac:dyDescent="0.25">
      <c r="A87" s="51" t="s">
        <v>345</v>
      </c>
      <c r="B87" s="51" t="s">
        <v>346</v>
      </c>
      <c r="C87" s="51" t="s">
        <v>336</v>
      </c>
      <c r="D87" s="51">
        <v>2050</v>
      </c>
      <c r="E87" s="51">
        <v>40.821561199999898</v>
      </c>
    </row>
    <row r="88" spans="1:5" x14ac:dyDescent="0.25">
      <c r="A88" s="51" t="s">
        <v>347</v>
      </c>
      <c r="B88" s="51" t="s">
        <v>348</v>
      </c>
      <c r="C88" s="51" t="s">
        <v>336</v>
      </c>
      <c r="D88" s="51">
        <v>2050</v>
      </c>
      <c r="E88" s="51">
        <v>-3.0703108000000001</v>
      </c>
    </row>
    <row r="89" spans="1:5" x14ac:dyDescent="0.25">
      <c r="A89" s="51" t="s">
        <v>349</v>
      </c>
      <c r="B89" s="51" t="s">
        <v>350</v>
      </c>
      <c r="C89" s="51" t="s">
        <v>336</v>
      </c>
      <c r="D89" s="51">
        <v>2050</v>
      </c>
      <c r="E89" s="51">
        <v>1.3682029999999901</v>
      </c>
    </row>
    <row r="90" spans="1:5" x14ac:dyDescent="0.25">
      <c r="A90" s="51" t="s">
        <v>351</v>
      </c>
      <c r="B90" s="51" t="s">
        <v>352</v>
      </c>
      <c r="C90" s="51" t="s">
        <v>336</v>
      </c>
      <c r="D90" s="51">
        <v>2050</v>
      </c>
      <c r="E90" s="51">
        <v>0.68708590000000003</v>
      </c>
    </row>
    <row r="91" spans="1:5" x14ac:dyDescent="0.25">
      <c r="A91" s="51" t="s">
        <v>353</v>
      </c>
      <c r="B91" s="51" t="s">
        <v>354</v>
      </c>
      <c r="C91" s="51" t="s">
        <v>336</v>
      </c>
      <c r="D91" s="51">
        <v>2050</v>
      </c>
      <c r="E91" s="51">
        <v>-158.09284339999999</v>
      </c>
    </row>
    <row r="92" spans="1:5" x14ac:dyDescent="0.25">
      <c r="A92" s="51" t="s">
        <v>355</v>
      </c>
      <c r="B92" s="51" t="s">
        <v>356</v>
      </c>
      <c r="C92" s="51" t="s">
        <v>336</v>
      </c>
      <c r="D92" s="51">
        <v>2050</v>
      </c>
      <c r="E92" s="51">
        <v>-8.5314699999999993E-2</v>
      </c>
    </row>
    <row r="93" spans="1:5" x14ac:dyDescent="0.25">
      <c r="A93" s="51" t="s">
        <v>357</v>
      </c>
      <c r="B93" s="51" t="s">
        <v>358</v>
      </c>
      <c r="C93" s="51" t="s">
        <v>336</v>
      </c>
      <c r="D93" s="51">
        <v>2050</v>
      </c>
      <c r="E93" s="51">
        <v>0</v>
      </c>
    </row>
    <row r="94" spans="1:5" x14ac:dyDescent="0.25">
      <c r="A94" s="51" t="s">
        <v>359</v>
      </c>
      <c r="B94" s="51" t="s">
        <v>360</v>
      </c>
      <c r="C94" s="51" t="s">
        <v>336</v>
      </c>
      <c r="D94" s="51">
        <v>2050</v>
      </c>
      <c r="E94" s="51">
        <v>-2.2612092000000001</v>
      </c>
    </row>
    <row r="95" spans="1:5" x14ac:dyDescent="0.25">
      <c r="A95" s="51" t="s">
        <v>361</v>
      </c>
      <c r="B95" s="51" t="s">
        <v>362</v>
      </c>
      <c r="C95" s="51" t="s">
        <v>336</v>
      </c>
      <c r="D95" s="51">
        <v>2050</v>
      </c>
      <c r="E95" s="51">
        <v>0</v>
      </c>
    </row>
    <row r="96" spans="1:5" x14ac:dyDescent="0.25">
      <c r="A96" s="51" t="s">
        <v>363</v>
      </c>
      <c r="B96" s="51" t="s">
        <v>364</v>
      </c>
      <c r="C96" s="51" t="s">
        <v>336</v>
      </c>
      <c r="D96" s="51">
        <v>2050</v>
      </c>
      <c r="E96" s="51">
        <v>1.7640682000000001</v>
      </c>
    </row>
    <row r="97" spans="1:5" x14ac:dyDescent="0.25">
      <c r="A97" s="51" t="s">
        <v>365</v>
      </c>
      <c r="B97" s="51" t="s">
        <v>366</v>
      </c>
      <c r="C97" s="51" t="s">
        <v>336</v>
      </c>
      <c r="D97" s="51">
        <v>2050</v>
      </c>
      <c r="E97" s="51">
        <v>-4.7789950999999702</v>
      </c>
    </row>
    <row r="98" spans="1:5" x14ac:dyDescent="0.25">
      <c r="A98" s="51" t="s">
        <v>367</v>
      </c>
      <c r="B98" s="51" t="s">
        <v>368</v>
      </c>
      <c r="C98" s="51" t="s">
        <v>336</v>
      </c>
      <c r="D98" s="51">
        <v>2050</v>
      </c>
      <c r="E98" s="51">
        <v>24.821967399999998</v>
      </c>
    </row>
    <row r="99" spans="1:5" x14ac:dyDescent="0.25">
      <c r="A99" s="51" t="s">
        <v>369</v>
      </c>
      <c r="B99" s="51" t="s">
        <v>370</v>
      </c>
      <c r="C99" s="51" t="s">
        <v>336</v>
      </c>
      <c r="D99" s="51">
        <v>2050</v>
      </c>
      <c r="E99" s="51">
        <v>15.0761067</v>
      </c>
    </row>
    <row r="100" spans="1:5" x14ac:dyDescent="0.25">
      <c r="A100" s="51" t="s">
        <v>371</v>
      </c>
      <c r="B100" s="51" t="s">
        <v>372</v>
      </c>
      <c r="C100" s="51" t="s">
        <v>336</v>
      </c>
      <c r="D100" s="51">
        <v>2050</v>
      </c>
      <c r="E100" s="51">
        <v>0</v>
      </c>
    </row>
    <row r="101" spans="1:5" x14ac:dyDescent="0.25">
      <c r="A101" s="51" t="s">
        <v>373</v>
      </c>
      <c r="B101" s="51" t="s">
        <v>335</v>
      </c>
      <c r="C101" s="51" t="s">
        <v>374</v>
      </c>
      <c r="D101" s="51">
        <v>2050</v>
      </c>
      <c r="E101" s="51">
        <v>-7.9668672000000198</v>
      </c>
    </row>
    <row r="102" spans="1:5" x14ac:dyDescent="0.25">
      <c r="A102" s="51" t="s">
        <v>375</v>
      </c>
      <c r="B102" s="51" t="s">
        <v>340</v>
      </c>
      <c r="C102" s="51" t="s">
        <v>374</v>
      </c>
      <c r="D102" s="51">
        <v>2050</v>
      </c>
      <c r="E102" s="51">
        <v>-4.9948870000000003</v>
      </c>
    </row>
    <row r="103" spans="1:5" x14ac:dyDescent="0.25">
      <c r="A103" s="51" t="s">
        <v>376</v>
      </c>
      <c r="B103" s="51" t="s">
        <v>342</v>
      </c>
      <c r="C103" s="51" t="s">
        <v>374</v>
      </c>
      <c r="D103" s="51">
        <v>2050</v>
      </c>
      <c r="E103" s="51">
        <v>-1.0423981</v>
      </c>
    </row>
    <row r="104" spans="1:5" x14ac:dyDescent="0.25">
      <c r="A104" s="51" t="s">
        <v>377</v>
      </c>
      <c r="B104" s="51" t="s">
        <v>344</v>
      </c>
      <c r="C104" s="51" t="s">
        <v>374</v>
      </c>
      <c r="D104" s="51">
        <v>2050</v>
      </c>
      <c r="E104" s="51">
        <v>0</v>
      </c>
    </row>
    <row r="105" spans="1:5" x14ac:dyDescent="0.25">
      <c r="A105" s="51" t="s">
        <v>378</v>
      </c>
      <c r="B105" s="51" t="s">
        <v>346</v>
      </c>
      <c r="C105" s="51" t="s">
        <v>374</v>
      </c>
      <c r="D105" s="51">
        <v>2050</v>
      </c>
      <c r="E105" s="51">
        <v>46.540636599999999</v>
      </c>
    </row>
    <row r="106" spans="1:5" x14ac:dyDescent="0.25">
      <c r="A106" s="51" t="s">
        <v>379</v>
      </c>
      <c r="B106" s="51" t="s">
        <v>348</v>
      </c>
      <c r="C106" s="51" t="s">
        <v>374</v>
      </c>
      <c r="D106" s="51">
        <v>2050</v>
      </c>
      <c r="E106" s="51">
        <v>-11.676297099999999</v>
      </c>
    </row>
    <row r="107" spans="1:5" x14ac:dyDescent="0.25">
      <c r="A107" s="51" t="s">
        <v>380</v>
      </c>
      <c r="B107" s="51" t="s">
        <v>350</v>
      </c>
      <c r="C107" s="51" t="s">
        <v>374</v>
      </c>
      <c r="D107" s="51">
        <v>2050</v>
      </c>
      <c r="E107" s="51">
        <v>25.112104100000099</v>
      </c>
    </row>
    <row r="108" spans="1:5" x14ac:dyDescent="0.25">
      <c r="A108" s="51" t="s">
        <v>381</v>
      </c>
      <c r="B108" s="51" t="s">
        <v>338</v>
      </c>
      <c r="C108" s="51" t="s">
        <v>374</v>
      </c>
      <c r="D108" s="51">
        <v>2050</v>
      </c>
      <c r="E108" s="51">
        <v>24.686980599999998</v>
      </c>
    </row>
    <row r="109" spans="1:5" x14ac:dyDescent="0.25">
      <c r="A109" s="51" t="s">
        <v>382</v>
      </c>
      <c r="B109" s="51" t="s">
        <v>352</v>
      </c>
      <c r="C109" s="51" t="s">
        <v>374</v>
      </c>
      <c r="D109" s="51">
        <v>2050</v>
      </c>
      <c r="E109" s="51">
        <v>2.2894868000000002</v>
      </c>
    </row>
    <row r="110" spans="1:5" x14ac:dyDescent="0.25">
      <c r="A110" s="51" t="s">
        <v>383</v>
      </c>
      <c r="B110" s="51" t="s">
        <v>354</v>
      </c>
      <c r="C110" s="51" t="s">
        <v>374</v>
      </c>
      <c r="D110" s="51">
        <v>2050</v>
      </c>
      <c r="E110" s="51">
        <v>-60.915541099999999</v>
      </c>
    </row>
    <row r="111" spans="1:5" x14ac:dyDescent="0.25">
      <c r="A111" s="51" t="s">
        <v>384</v>
      </c>
      <c r="B111" s="51" t="s">
        <v>356</v>
      </c>
      <c r="C111" s="51" t="s">
        <v>374</v>
      </c>
      <c r="D111" s="51">
        <v>2050</v>
      </c>
      <c r="E111" s="51">
        <v>-0.35359780000000002</v>
      </c>
    </row>
    <row r="112" spans="1:5" x14ac:dyDescent="0.25">
      <c r="A112" s="51" t="s">
        <v>385</v>
      </c>
      <c r="B112" s="51" t="s">
        <v>358</v>
      </c>
      <c r="C112" s="51" t="s">
        <v>374</v>
      </c>
      <c r="D112" s="51">
        <v>2050</v>
      </c>
      <c r="E112" s="51">
        <v>0</v>
      </c>
    </row>
    <row r="113" spans="1:5" x14ac:dyDescent="0.25">
      <c r="A113" s="51" t="s">
        <v>386</v>
      </c>
      <c r="B113" s="51" t="s">
        <v>360</v>
      </c>
      <c r="C113" s="51" t="s">
        <v>374</v>
      </c>
      <c r="D113" s="51">
        <v>2050</v>
      </c>
      <c r="E113" s="51">
        <v>-13.9856601</v>
      </c>
    </row>
    <row r="114" spans="1:5" x14ac:dyDescent="0.25">
      <c r="A114" s="51" t="s">
        <v>387</v>
      </c>
      <c r="B114" s="51" t="s">
        <v>362</v>
      </c>
      <c r="C114" s="51" t="s">
        <v>374</v>
      </c>
      <c r="D114" s="51">
        <v>2050</v>
      </c>
      <c r="E114" s="51">
        <v>0</v>
      </c>
    </row>
    <row r="115" spans="1:5" x14ac:dyDescent="0.25">
      <c r="A115" s="51" t="s">
        <v>388</v>
      </c>
      <c r="B115" s="51" t="s">
        <v>372</v>
      </c>
      <c r="C115" s="51" t="s">
        <v>374</v>
      </c>
      <c r="D115" s="51">
        <v>2050</v>
      </c>
      <c r="E115" s="51">
        <v>0</v>
      </c>
    </row>
    <row r="116" spans="1:5" x14ac:dyDescent="0.25">
      <c r="A116" s="51" t="s">
        <v>389</v>
      </c>
      <c r="B116" s="51" t="s">
        <v>370</v>
      </c>
      <c r="C116" s="51" t="s">
        <v>374</v>
      </c>
      <c r="D116" s="51">
        <v>2050</v>
      </c>
      <c r="E116" s="51">
        <v>68.746787900000001</v>
      </c>
    </row>
    <row r="117" spans="1:5" x14ac:dyDescent="0.25">
      <c r="A117" s="51" t="s">
        <v>390</v>
      </c>
      <c r="B117" s="51" t="s">
        <v>364</v>
      </c>
      <c r="C117" s="51" t="s">
        <v>374</v>
      </c>
      <c r="D117" s="51">
        <v>2050</v>
      </c>
      <c r="E117" s="51">
        <v>-2.3905330999999999</v>
      </c>
    </row>
    <row r="118" spans="1:5" x14ac:dyDescent="0.25">
      <c r="A118" s="51" t="s">
        <v>391</v>
      </c>
      <c r="B118" s="51" t="s">
        <v>366</v>
      </c>
      <c r="C118" s="51" t="s">
        <v>374</v>
      </c>
      <c r="D118" s="51">
        <v>2050</v>
      </c>
      <c r="E118" s="51">
        <v>-12.9970278</v>
      </c>
    </row>
    <row r="119" spans="1:5" x14ac:dyDescent="0.25">
      <c r="A119" s="51" t="s">
        <v>392</v>
      </c>
      <c r="B119" s="51" t="s">
        <v>393</v>
      </c>
      <c r="C119" s="51" t="s">
        <v>374</v>
      </c>
      <c r="D119" s="51">
        <v>2050</v>
      </c>
      <c r="E119" s="51">
        <v>17.2030195</v>
      </c>
    </row>
    <row r="120" spans="1:5" x14ac:dyDescent="0.25">
      <c r="A120" s="51" t="s">
        <v>394</v>
      </c>
      <c r="B120" s="51" t="s">
        <v>395</v>
      </c>
      <c r="C120" s="51" t="s">
        <v>396</v>
      </c>
      <c r="D120" s="51">
        <v>2050</v>
      </c>
      <c r="E120" s="51">
        <v>9.0002999999999594E-3</v>
      </c>
    </row>
    <row r="121" spans="1:5" x14ac:dyDescent="0.25">
      <c r="A121" s="51" t="s">
        <v>397</v>
      </c>
      <c r="B121" s="51" t="s">
        <v>398</v>
      </c>
      <c r="C121" s="51" t="s">
        <v>399</v>
      </c>
      <c r="D121" s="51">
        <v>2050</v>
      </c>
      <c r="E121" s="5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72D1-33B4-4FED-AE29-7F01C9AAE69A}">
  <dimension ref="A1:E13"/>
  <sheetViews>
    <sheetView workbookViewId="0">
      <selection activeCell="C13" sqref="C13"/>
    </sheetView>
  </sheetViews>
  <sheetFormatPr defaultRowHeight="14.25" x14ac:dyDescent="0.2"/>
  <cols>
    <col min="1" max="1" width="18.75" customWidth="1"/>
  </cols>
  <sheetData>
    <row r="1" spans="1:5" x14ac:dyDescent="0.2">
      <c r="A1" t="s">
        <v>317</v>
      </c>
    </row>
    <row r="2" spans="1:5" x14ac:dyDescent="0.2">
      <c r="A2" t="s">
        <v>318</v>
      </c>
    </row>
    <row r="4" spans="1:5" s="47" customFormat="1" x14ac:dyDescent="0.2">
      <c r="A4" s="46" t="s">
        <v>321</v>
      </c>
    </row>
    <row r="5" spans="1:5" x14ac:dyDescent="0.2">
      <c r="B5">
        <v>2020</v>
      </c>
      <c r="C5">
        <v>2030</v>
      </c>
      <c r="D5">
        <v>2040</v>
      </c>
      <c r="E5">
        <v>2050</v>
      </c>
    </row>
    <row r="6" spans="1:5" s="47" customFormat="1" x14ac:dyDescent="0.2">
      <c r="A6" s="46" t="s">
        <v>320</v>
      </c>
      <c r="B6" s="47">
        <v>24.48</v>
      </c>
      <c r="C6" s="47">
        <v>33.85</v>
      </c>
      <c r="D6" s="47">
        <v>56.25</v>
      </c>
      <c r="E6" s="47">
        <v>93.23</v>
      </c>
    </row>
    <row r="7" spans="1:5" s="47" customFormat="1" x14ac:dyDescent="0.2">
      <c r="A7" s="46" t="s">
        <v>319</v>
      </c>
      <c r="B7" s="47">
        <f>B6</f>
        <v>24.48</v>
      </c>
      <c r="C7" s="47">
        <v>128.65</v>
      </c>
      <c r="D7" s="47">
        <v>212.5</v>
      </c>
      <c r="E7" s="47">
        <v>349.48</v>
      </c>
    </row>
    <row r="8" spans="1:5" s="47" customFormat="1" x14ac:dyDescent="0.2">
      <c r="B8" s="47">
        <f>B7-B6</f>
        <v>0</v>
      </c>
      <c r="C8" s="47">
        <f>C7-C6</f>
        <v>94.800000000000011</v>
      </c>
      <c r="D8" s="47">
        <f>D7-D6</f>
        <v>156.25</v>
      </c>
      <c r="E8" s="47">
        <f>E7-E6</f>
        <v>256.25</v>
      </c>
    </row>
    <row r="9" spans="1:5" s="47" customFormat="1" x14ac:dyDescent="0.2"/>
    <row r="10" spans="1:5" s="47" customFormat="1" x14ac:dyDescent="0.2">
      <c r="A10" s="46" t="s">
        <v>324</v>
      </c>
    </row>
    <row r="11" spans="1:5" x14ac:dyDescent="0.2">
      <c r="A11" s="45" t="s">
        <v>456</v>
      </c>
      <c r="C11" s="48">
        <f>data_fig2!E157-data_fig2!E156</f>
        <v>-11.876110100000005</v>
      </c>
      <c r="D11" s="48">
        <f>data_fig2!E237+data_fig2!E235-data_fig2!E236</f>
        <v>-19.323620000000005</v>
      </c>
      <c r="E11" s="48"/>
    </row>
    <row r="12" spans="1:5" x14ac:dyDescent="0.2">
      <c r="A12" s="46" t="s">
        <v>322</v>
      </c>
      <c r="C12" s="48">
        <f>data_fig3!E13</f>
        <v>-9.2157602000000001</v>
      </c>
      <c r="D12" s="48">
        <f>data_fig3!E53+data_fig3!E52</f>
        <v>-14.6128614</v>
      </c>
      <c r="E12" s="48"/>
    </row>
    <row r="13" spans="1:5" x14ac:dyDescent="0.2">
      <c r="A13" s="46" t="s">
        <v>323</v>
      </c>
      <c r="C13" s="48">
        <f>data_fig3!E15</f>
        <v>-11.4008149</v>
      </c>
      <c r="D13" s="48">
        <f>data_fig3!E54+data_fig3!E55</f>
        <v>-9.3988668000000004</v>
      </c>
      <c r="E13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topLeftCell="H1" workbookViewId="0">
      <selection activeCell="W7" sqref="W7"/>
    </sheetView>
  </sheetViews>
  <sheetFormatPr defaultColWidth="12.625" defaultRowHeight="15" customHeight="1" x14ac:dyDescent="0.2"/>
  <cols>
    <col min="1" max="1" width="22.125" customWidth="1"/>
    <col min="2" max="3" width="10.625" customWidth="1"/>
    <col min="4" max="34" width="7.625" customWidth="1"/>
  </cols>
  <sheetData>
    <row r="1" spans="1:34" ht="29.1" customHeight="1" x14ac:dyDescent="0.25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45" customHeight="1" x14ac:dyDescent="0.25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45" customHeight="1" x14ac:dyDescent="0.25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45" customHeight="1" x14ac:dyDescent="0.25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45" customHeight="1" x14ac:dyDescent="0.25">
      <c r="A5" s="26"/>
    </row>
    <row r="6" spans="1:34" ht="29.1" customHeight="1" x14ac:dyDescent="0.25">
      <c r="A6" s="26" t="s">
        <v>327</v>
      </c>
      <c r="B6" s="27"/>
      <c r="C6" s="27"/>
      <c r="D6" s="27"/>
      <c r="E6" s="27"/>
      <c r="F6" s="27"/>
      <c r="G6" s="27"/>
      <c r="H6" s="27"/>
      <c r="I6" s="27"/>
      <c r="J6" s="27"/>
      <c r="K6" s="27"/>
      <c r="M6" s="27"/>
      <c r="N6" s="27"/>
      <c r="O6" s="27"/>
      <c r="P6" s="27"/>
      <c r="Q6" s="27"/>
      <c r="R6" s="27"/>
      <c r="S6" s="27"/>
      <c r="T6" s="27"/>
      <c r="U6" s="27"/>
      <c r="V6" s="27">
        <f>'Pietzcker 2021 Paper'!D12</f>
        <v>-14.6128614</v>
      </c>
      <c r="W6" s="27"/>
      <c r="X6" s="27"/>
      <c r="Y6" s="27"/>
      <c r="Z6" s="27"/>
      <c r="AA6" s="27"/>
      <c r="AB6" s="27"/>
      <c r="AC6" s="27"/>
      <c r="AD6" s="27"/>
      <c r="AE6" s="27"/>
      <c r="AF6" s="27">
        <f>'Pietzcker 2021 Paper'!E8</f>
        <v>256.25</v>
      </c>
    </row>
    <row r="7" spans="1:34" ht="14.45" customHeight="1" x14ac:dyDescent="0.25">
      <c r="A7" s="26"/>
    </row>
    <row r="8" spans="1:34" ht="14.45" customHeight="1" x14ac:dyDescent="0.25">
      <c r="A8" s="25" t="s">
        <v>185</v>
      </c>
      <c r="B8" s="2"/>
      <c r="C8" s="2"/>
      <c r="K8" s="50">
        <f>SUM(M8,P8)</f>
        <v>-20.616575099999999</v>
      </c>
      <c r="L8" t="s">
        <v>322</v>
      </c>
      <c r="M8" s="27">
        <f>'Pietzcker 2021 Paper'!C12</f>
        <v>-9.2157602000000001</v>
      </c>
      <c r="O8" t="s">
        <v>323</v>
      </c>
      <c r="P8" s="50">
        <f>'Pietzcker 2021 Paper'!C13</f>
        <v>-11.4008149</v>
      </c>
      <c r="R8" t="s">
        <v>328</v>
      </c>
      <c r="S8" s="48">
        <f>'Pietzcker 2021 Paper'!C11</f>
        <v>-11.876110100000005</v>
      </c>
    </row>
    <row r="9" spans="1:34" ht="57.95" customHeight="1" x14ac:dyDescent="0.25">
      <c r="A9" s="26"/>
      <c r="B9" s="26" t="s">
        <v>186</v>
      </c>
      <c r="C9" s="26"/>
      <c r="L9" s="45" t="s">
        <v>325</v>
      </c>
      <c r="M9">
        <v>28597</v>
      </c>
      <c r="O9" t="s">
        <v>325</v>
      </c>
      <c r="P9">
        <v>26308</v>
      </c>
      <c r="R9" t="s">
        <v>325</v>
      </c>
      <c r="S9">
        <v>84418</v>
      </c>
    </row>
    <row r="10" spans="1:34" ht="29.1" customHeight="1" x14ac:dyDescent="0.25">
      <c r="A10" s="26" t="s">
        <v>187</v>
      </c>
      <c r="B10" s="4">
        <v>2024</v>
      </c>
      <c r="C10" s="28"/>
      <c r="L10" s="45" t="s">
        <v>326</v>
      </c>
      <c r="M10">
        <v>19129</v>
      </c>
      <c r="O10" t="s">
        <v>326</v>
      </c>
      <c r="P10">
        <v>14999</v>
      </c>
      <c r="R10" t="s">
        <v>326</v>
      </c>
      <c r="S10">
        <v>72250</v>
      </c>
    </row>
    <row r="11" spans="1:34" ht="14.45" customHeight="1" x14ac:dyDescent="0.25">
      <c r="A11" s="26"/>
      <c r="K11">
        <f>SUM(M11,P11)</f>
        <v>20.777000000000001</v>
      </c>
      <c r="M11">
        <f>(M9-M10)/1000</f>
        <v>9.468</v>
      </c>
      <c r="P11">
        <f>(P9-P10)/1000</f>
        <v>11.308999999999999</v>
      </c>
      <c r="S11">
        <f>(S9-S10)/1000</f>
        <v>12.167999999999999</v>
      </c>
    </row>
    <row r="12" spans="1:34" ht="14.45" customHeight="1" x14ac:dyDescent="0.25">
      <c r="A12" s="2" t="s">
        <v>188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45" customHeight="1" x14ac:dyDescent="0.25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45" customHeight="1" x14ac:dyDescent="0.25">
      <c r="A14" s="26" t="s">
        <v>189</v>
      </c>
      <c r="B14" s="4"/>
      <c r="C14" s="4"/>
      <c r="D14" s="4"/>
      <c r="E14" s="4"/>
      <c r="F14" s="4"/>
      <c r="G14" s="4"/>
      <c r="H14" s="4"/>
      <c r="I14" s="4"/>
      <c r="J14" s="4"/>
      <c r="K14" s="4">
        <f>'Pietzcker 2021 Paper'!C8</f>
        <v>94.800000000000011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>
        <f>'Pietzcker 2021 Paper'!E8</f>
        <v>256.25</v>
      </c>
    </row>
    <row r="15" spans="1:34" ht="14.45" customHeight="1" x14ac:dyDescent="0.25">
      <c r="A15" s="26" t="s">
        <v>190</v>
      </c>
      <c r="B15" s="4">
        <f t="shared" ref="B15:AE15" si="0">B14/$AE14</f>
        <v>0</v>
      </c>
      <c r="C15" s="4">
        <f t="shared" si="0"/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</v>
      </c>
      <c r="J15" s="4">
        <f t="shared" si="0"/>
        <v>0</v>
      </c>
      <c r="K15" s="4">
        <f t="shared" si="0"/>
        <v>0.36995121951219517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0"/>
        <v>0</v>
      </c>
      <c r="U15" s="4">
        <f t="shared" si="0"/>
        <v>0</v>
      </c>
      <c r="V15" s="4">
        <f t="shared" si="0"/>
        <v>0</v>
      </c>
      <c r="W15" s="4">
        <f t="shared" si="0"/>
        <v>0</v>
      </c>
      <c r="X15" s="4">
        <f t="shared" si="0"/>
        <v>0</v>
      </c>
      <c r="Y15" s="4">
        <f t="shared" si="0"/>
        <v>0</v>
      </c>
      <c r="Z15" s="4">
        <f t="shared" si="0"/>
        <v>0</v>
      </c>
      <c r="AA15" s="4">
        <f t="shared" si="0"/>
        <v>0</v>
      </c>
      <c r="AB15" s="4">
        <f t="shared" si="0"/>
        <v>0</v>
      </c>
      <c r="AC15" s="4">
        <f t="shared" si="0"/>
        <v>0</v>
      </c>
      <c r="AD15" s="4">
        <f t="shared" si="0"/>
        <v>0</v>
      </c>
      <c r="AE15" s="4">
        <f t="shared" si="0"/>
        <v>1</v>
      </c>
    </row>
    <row r="16" spans="1:34" ht="14.45" customHeight="1" x14ac:dyDescent="0.25">
      <c r="A16" s="26"/>
    </row>
    <row r="17" spans="1:12" ht="14.45" customHeight="1" x14ac:dyDescent="0.25">
      <c r="A17" s="29" t="s">
        <v>191</v>
      </c>
      <c r="B17" s="30">
        <v>4000</v>
      </c>
    </row>
    <row r="18" spans="1:12" ht="14.45" customHeight="1" x14ac:dyDescent="0.25">
      <c r="A18" s="26"/>
      <c r="L18" t="s">
        <v>457</v>
      </c>
    </row>
    <row r="19" spans="1:12" ht="15" customHeight="1" x14ac:dyDescent="0.2">
      <c r="K19">
        <f>K14*1.0542</f>
        <v>99.938160000000011</v>
      </c>
      <c r="L19" t="s">
        <v>458</v>
      </c>
    </row>
    <row r="20" spans="1:12" ht="14.45" customHeight="1" x14ac:dyDescent="0.25">
      <c r="A20" s="2" t="s">
        <v>192</v>
      </c>
      <c r="B20" s="8"/>
    </row>
    <row r="21" spans="1:12" ht="15.75" customHeight="1" x14ac:dyDescent="0.25">
      <c r="A21" s="3" t="s">
        <v>315</v>
      </c>
      <c r="B21" s="4">
        <v>61735.343291543453</v>
      </c>
    </row>
    <row r="22" spans="1:12" ht="15.75" customHeight="1" x14ac:dyDescent="0.25">
      <c r="A22" s="26" t="s">
        <v>316</v>
      </c>
      <c r="B22" s="4">
        <v>220012</v>
      </c>
    </row>
    <row r="23" spans="1:12" ht="15.75" customHeight="1" x14ac:dyDescent="0.25">
      <c r="A23" s="1" t="s">
        <v>193</v>
      </c>
      <c r="B23" s="49">
        <f>B21/B22</f>
        <v>0.2805998913311249</v>
      </c>
    </row>
    <row r="24" spans="1:12" ht="15.75" customHeight="1" x14ac:dyDescent="0.2"/>
    <row r="25" spans="1:12" ht="15.75" customHeight="1" x14ac:dyDescent="0.2"/>
    <row r="26" spans="1:12" ht="15.75" customHeight="1" x14ac:dyDescent="0.2"/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5">
      <c r="A69" s="26"/>
    </row>
    <row r="70" spans="1:1" ht="15.75" customHeight="1" x14ac:dyDescent="0.25">
      <c r="A70" s="26"/>
    </row>
    <row r="71" spans="1:1" ht="15.75" customHeight="1" x14ac:dyDescent="0.25">
      <c r="A71" s="26"/>
    </row>
    <row r="72" spans="1:1" ht="15.75" customHeight="1" x14ac:dyDescent="0.25">
      <c r="A72" s="26"/>
    </row>
    <row r="73" spans="1:1" ht="15.75" customHeight="1" x14ac:dyDescent="0.25">
      <c r="A73" s="26"/>
    </row>
    <row r="74" spans="1:1" ht="15.75" customHeight="1" x14ac:dyDescent="0.25">
      <c r="A74" s="26"/>
    </row>
    <row r="75" spans="1:1" ht="15.75" customHeight="1" x14ac:dyDescent="0.25">
      <c r="A75" s="26"/>
    </row>
    <row r="76" spans="1:1" ht="15.75" customHeight="1" x14ac:dyDescent="0.25">
      <c r="A76" s="26"/>
    </row>
    <row r="77" spans="1:1" ht="15.75" customHeight="1" x14ac:dyDescent="0.25">
      <c r="A77" s="26"/>
    </row>
    <row r="78" spans="1:1" ht="15.75" customHeight="1" x14ac:dyDescent="0.25">
      <c r="A78" s="26"/>
    </row>
    <row r="79" spans="1:1" ht="15.75" customHeight="1" x14ac:dyDescent="0.25">
      <c r="A79" s="26"/>
    </row>
    <row r="80" spans="1:1" ht="15.75" customHeight="1" x14ac:dyDescent="0.25">
      <c r="A80" s="26"/>
    </row>
    <row r="81" spans="1:1" ht="15.75" customHeight="1" x14ac:dyDescent="0.25">
      <c r="A81" s="26"/>
    </row>
    <row r="82" spans="1:1" ht="15.75" customHeight="1" x14ac:dyDescent="0.25">
      <c r="A82" s="26"/>
    </row>
    <row r="83" spans="1:1" ht="15.75" customHeight="1" x14ac:dyDescent="0.25">
      <c r="A83" s="26"/>
    </row>
    <row r="84" spans="1:1" ht="15.75" customHeight="1" x14ac:dyDescent="0.25">
      <c r="A84" s="26"/>
    </row>
    <row r="85" spans="1:1" ht="15.75" customHeight="1" x14ac:dyDescent="0.25">
      <c r="A85" s="26"/>
    </row>
    <row r="86" spans="1:1" ht="15.75" customHeight="1" x14ac:dyDescent="0.25">
      <c r="A86" s="26"/>
    </row>
    <row r="87" spans="1:1" ht="15.75" customHeight="1" x14ac:dyDescent="0.25">
      <c r="A87" s="26"/>
    </row>
    <row r="88" spans="1:1" ht="15.75" customHeight="1" x14ac:dyDescent="0.25">
      <c r="A88" s="26"/>
    </row>
    <row r="89" spans="1:1" ht="15.75" customHeight="1" x14ac:dyDescent="0.25">
      <c r="A89" s="26"/>
    </row>
    <row r="90" spans="1:1" ht="15.75" customHeight="1" x14ac:dyDescent="0.25">
      <c r="A90" s="26"/>
    </row>
    <row r="91" spans="1:1" ht="15.75" customHeight="1" x14ac:dyDescent="0.25">
      <c r="A91" s="26"/>
    </row>
    <row r="92" spans="1:1" ht="15.75" customHeight="1" x14ac:dyDescent="0.25">
      <c r="A92" s="26"/>
    </row>
    <row r="93" spans="1:1" ht="15.75" customHeight="1" x14ac:dyDescent="0.25">
      <c r="A93" s="26"/>
    </row>
    <row r="94" spans="1:1" ht="15.75" customHeight="1" x14ac:dyDescent="0.25">
      <c r="A94" s="26"/>
    </row>
    <row r="95" spans="1:1" ht="15.75" customHeight="1" x14ac:dyDescent="0.25">
      <c r="A95" s="26"/>
    </row>
    <row r="96" spans="1:1" ht="15.75" customHeight="1" x14ac:dyDescent="0.25">
      <c r="A96" s="26"/>
    </row>
    <row r="97" spans="1:1" ht="15.75" customHeight="1" x14ac:dyDescent="0.25">
      <c r="A97" s="26"/>
    </row>
    <row r="98" spans="1:1" ht="15.75" customHeight="1" x14ac:dyDescent="0.25">
      <c r="A98" s="26"/>
    </row>
    <row r="99" spans="1:1" ht="15.75" customHeight="1" x14ac:dyDescent="0.25">
      <c r="A99" s="26"/>
    </row>
    <row r="100" spans="1:1" ht="15.75" customHeight="1" x14ac:dyDescent="0.25">
      <c r="A100" s="26"/>
    </row>
    <row r="101" spans="1:1" ht="15.75" customHeight="1" x14ac:dyDescent="0.25">
      <c r="A101" s="26"/>
    </row>
    <row r="102" spans="1:1" ht="15.75" customHeight="1" x14ac:dyDescent="0.25">
      <c r="A102" s="26"/>
    </row>
    <row r="103" spans="1:1" ht="15.75" customHeight="1" x14ac:dyDescent="0.25">
      <c r="A103" s="26"/>
    </row>
    <row r="104" spans="1:1" ht="15.75" customHeight="1" x14ac:dyDescent="0.25">
      <c r="A104" s="26"/>
    </row>
    <row r="105" spans="1:1" ht="15.75" customHeight="1" x14ac:dyDescent="0.25">
      <c r="A105" s="26"/>
    </row>
    <row r="106" spans="1:1" ht="15.75" customHeight="1" x14ac:dyDescent="0.25">
      <c r="A106" s="26"/>
    </row>
    <row r="107" spans="1:1" ht="15.75" customHeight="1" x14ac:dyDescent="0.25">
      <c r="A107" s="26"/>
    </row>
    <row r="108" spans="1:1" ht="15.75" customHeight="1" x14ac:dyDescent="0.25">
      <c r="A108" s="26"/>
    </row>
    <row r="109" spans="1:1" ht="15.75" customHeight="1" x14ac:dyDescent="0.25">
      <c r="A109" s="26"/>
    </row>
    <row r="110" spans="1:1" ht="15.75" customHeight="1" x14ac:dyDescent="0.25">
      <c r="A110" s="26"/>
    </row>
    <row r="111" spans="1:1" ht="15.75" customHeight="1" x14ac:dyDescent="0.25">
      <c r="A111" s="26"/>
    </row>
    <row r="112" spans="1:1" ht="15.75" customHeight="1" x14ac:dyDescent="0.25">
      <c r="A112" s="26"/>
    </row>
    <row r="113" spans="1:1" ht="15.75" customHeight="1" x14ac:dyDescent="0.25">
      <c r="A113" s="26"/>
    </row>
    <row r="114" spans="1:1" ht="15.75" customHeight="1" x14ac:dyDescent="0.25">
      <c r="A114" s="26"/>
    </row>
    <row r="115" spans="1:1" ht="15.75" customHeight="1" x14ac:dyDescent="0.25">
      <c r="A115" s="26"/>
    </row>
    <row r="116" spans="1:1" ht="15.75" customHeight="1" x14ac:dyDescent="0.25">
      <c r="A116" s="26"/>
    </row>
    <row r="117" spans="1:1" ht="15.75" customHeight="1" x14ac:dyDescent="0.25">
      <c r="A117" s="26"/>
    </row>
    <row r="118" spans="1:1" ht="15.75" customHeight="1" x14ac:dyDescent="0.25">
      <c r="A118" s="26"/>
    </row>
    <row r="119" spans="1:1" ht="15.75" customHeight="1" x14ac:dyDescent="0.25">
      <c r="A119" s="26"/>
    </row>
    <row r="120" spans="1:1" ht="15.75" customHeight="1" x14ac:dyDescent="0.25">
      <c r="A120" s="26"/>
    </row>
    <row r="121" spans="1:1" ht="15.75" customHeight="1" x14ac:dyDescent="0.25">
      <c r="A121" s="26"/>
    </row>
    <row r="122" spans="1:1" ht="15.75" customHeight="1" x14ac:dyDescent="0.25">
      <c r="A122" s="26"/>
    </row>
    <row r="123" spans="1:1" ht="15.75" customHeight="1" x14ac:dyDescent="0.25">
      <c r="A123" s="26"/>
    </row>
    <row r="124" spans="1:1" ht="15.75" customHeight="1" x14ac:dyDescent="0.25">
      <c r="A124" s="26"/>
    </row>
    <row r="125" spans="1:1" ht="15.75" customHeight="1" x14ac:dyDescent="0.25">
      <c r="A125" s="26"/>
    </row>
    <row r="126" spans="1:1" ht="15.75" customHeight="1" x14ac:dyDescent="0.25">
      <c r="A126" s="26"/>
    </row>
    <row r="127" spans="1:1" ht="15.75" customHeight="1" x14ac:dyDescent="0.25">
      <c r="A127" s="26"/>
    </row>
    <row r="128" spans="1:1" ht="15.75" customHeight="1" x14ac:dyDescent="0.25">
      <c r="A128" s="26"/>
    </row>
    <row r="129" spans="1:1" ht="15.75" customHeight="1" x14ac:dyDescent="0.25">
      <c r="A129" s="26"/>
    </row>
    <row r="130" spans="1:1" ht="15.75" customHeight="1" x14ac:dyDescent="0.25">
      <c r="A130" s="26"/>
    </row>
    <row r="131" spans="1:1" ht="15.75" customHeight="1" x14ac:dyDescent="0.25">
      <c r="A131" s="26"/>
    </row>
    <row r="132" spans="1:1" ht="15.75" customHeight="1" x14ac:dyDescent="0.25">
      <c r="A132" s="26"/>
    </row>
    <row r="133" spans="1:1" ht="15.75" customHeight="1" x14ac:dyDescent="0.25">
      <c r="A133" s="26"/>
    </row>
    <row r="134" spans="1:1" ht="15.75" customHeight="1" x14ac:dyDescent="0.25">
      <c r="A134" s="26"/>
    </row>
    <row r="135" spans="1:1" ht="15.75" customHeight="1" x14ac:dyDescent="0.25">
      <c r="A135" s="26"/>
    </row>
    <row r="136" spans="1:1" ht="15.75" customHeight="1" x14ac:dyDescent="0.25">
      <c r="A136" s="26"/>
    </row>
    <row r="137" spans="1:1" ht="15.75" customHeight="1" x14ac:dyDescent="0.25">
      <c r="A137" s="26"/>
    </row>
    <row r="138" spans="1:1" ht="15.75" customHeight="1" x14ac:dyDescent="0.25">
      <c r="A138" s="26"/>
    </row>
    <row r="139" spans="1:1" ht="15.75" customHeight="1" x14ac:dyDescent="0.25">
      <c r="A139" s="26"/>
    </row>
    <row r="140" spans="1:1" ht="15.75" customHeight="1" x14ac:dyDescent="0.25">
      <c r="A140" s="26"/>
    </row>
    <row r="141" spans="1:1" ht="15.75" customHeight="1" x14ac:dyDescent="0.25">
      <c r="A141" s="26"/>
    </row>
    <row r="142" spans="1:1" ht="15.75" customHeight="1" x14ac:dyDescent="0.25">
      <c r="A142" s="26"/>
    </row>
    <row r="143" spans="1:1" ht="15.75" customHeight="1" x14ac:dyDescent="0.25">
      <c r="A143" s="26"/>
    </row>
    <row r="144" spans="1:1" ht="15.75" customHeight="1" x14ac:dyDescent="0.25">
      <c r="A144" s="26"/>
    </row>
    <row r="145" spans="1:1" ht="15.75" customHeight="1" x14ac:dyDescent="0.25">
      <c r="A145" s="26"/>
    </row>
    <row r="146" spans="1:1" ht="15.75" customHeight="1" x14ac:dyDescent="0.25">
      <c r="A146" s="26"/>
    </row>
    <row r="147" spans="1:1" ht="15.75" customHeight="1" x14ac:dyDescent="0.25">
      <c r="A147" s="26"/>
    </row>
    <row r="148" spans="1:1" ht="15.75" customHeight="1" x14ac:dyDescent="0.25">
      <c r="A148" s="26"/>
    </row>
    <row r="149" spans="1:1" ht="15.75" customHeight="1" x14ac:dyDescent="0.25">
      <c r="A149" s="26"/>
    </row>
    <row r="150" spans="1:1" ht="15.75" customHeight="1" x14ac:dyDescent="0.25">
      <c r="A150" s="26"/>
    </row>
    <row r="151" spans="1:1" ht="15.75" customHeight="1" x14ac:dyDescent="0.25">
      <c r="A151" s="26"/>
    </row>
    <row r="152" spans="1:1" ht="15.75" customHeight="1" x14ac:dyDescent="0.25">
      <c r="A152" s="26"/>
    </row>
    <row r="153" spans="1:1" ht="15.75" customHeight="1" x14ac:dyDescent="0.25">
      <c r="A153" s="26"/>
    </row>
    <row r="154" spans="1:1" ht="15.75" customHeight="1" x14ac:dyDescent="0.25">
      <c r="A154" s="26"/>
    </row>
    <row r="155" spans="1:1" ht="15.75" customHeight="1" x14ac:dyDescent="0.25">
      <c r="A155" s="26"/>
    </row>
    <row r="156" spans="1:1" ht="15.75" customHeight="1" x14ac:dyDescent="0.25">
      <c r="A156" s="26"/>
    </row>
    <row r="157" spans="1:1" ht="15.75" customHeight="1" x14ac:dyDescent="0.25">
      <c r="A157" s="26"/>
    </row>
    <row r="158" spans="1:1" ht="15.75" customHeight="1" x14ac:dyDescent="0.25">
      <c r="A158" s="26"/>
    </row>
    <row r="159" spans="1:1" ht="15.75" customHeight="1" x14ac:dyDescent="0.25">
      <c r="A159" s="26"/>
    </row>
    <row r="160" spans="1:1" ht="15.75" customHeight="1" x14ac:dyDescent="0.25">
      <c r="A160" s="26"/>
    </row>
    <row r="161" spans="1:1" ht="15.75" customHeight="1" x14ac:dyDescent="0.25">
      <c r="A161" s="26"/>
    </row>
    <row r="162" spans="1:1" ht="15.75" customHeight="1" x14ac:dyDescent="0.25">
      <c r="A162" s="26"/>
    </row>
    <row r="163" spans="1:1" ht="15.75" customHeight="1" x14ac:dyDescent="0.25">
      <c r="A163" s="26"/>
    </row>
    <row r="164" spans="1:1" ht="15.75" customHeight="1" x14ac:dyDescent="0.25">
      <c r="A164" s="26"/>
    </row>
    <row r="165" spans="1:1" ht="15.75" customHeight="1" x14ac:dyDescent="0.25">
      <c r="A165" s="26"/>
    </row>
    <row r="166" spans="1:1" ht="15.75" customHeight="1" x14ac:dyDescent="0.25">
      <c r="A166" s="26"/>
    </row>
    <row r="167" spans="1:1" ht="15.75" customHeight="1" x14ac:dyDescent="0.25">
      <c r="A167" s="26"/>
    </row>
    <row r="168" spans="1:1" ht="15.75" customHeight="1" x14ac:dyDescent="0.25">
      <c r="A168" s="26"/>
    </row>
    <row r="169" spans="1:1" ht="15.75" customHeight="1" x14ac:dyDescent="0.25">
      <c r="A169" s="26"/>
    </row>
    <row r="170" spans="1:1" ht="15.75" customHeight="1" x14ac:dyDescent="0.25">
      <c r="A170" s="26"/>
    </row>
    <row r="171" spans="1:1" ht="15.75" customHeight="1" x14ac:dyDescent="0.25">
      <c r="A171" s="26"/>
    </row>
    <row r="172" spans="1:1" ht="15.75" customHeight="1" x14ac:dyDescent="0.25">
      <c r="A172" s="26"/>
    </row>
    <row r="173" spans="1:1" ht="15.75" customHeight="1" x14ac:dyDescent="0.25">
      <c r="A173" s="26"/>
    </row>
    <row r="174" spans="1:1" ht="15.75" customHeight="1" x14ac:dyDescent="0.25">
      <c r="A174" s="26"/>
    </row>
    <row r="175" spans="1:1" ht="15.75" customHeight="1" x14ac:dyDescent="0.25">
      <c r="A175" s="26"/>
    </row>
    <row r="176" spans="1:1" ht="15.75" customHeight="1" x14ac:dyDescent="0.25">
      <c r="A176" s="26"/>
    </row>
    <row r="177" spans="1:1" ht="15.75" customHeight="1" x14ac:dyDescent="0.25">
      <c r="A177" s="26"/>
    </row>
    <row r="178" spans="1:1" ht="15.75" customHeight="1" x14ac:dyDescent="0.25">
      <c r="A178" s="26"/>
    </row>
    <row r="179" spans="1:1" ht="15.75" customHeight="1" x14ac:dyDescent="0.25">
      <c r="A179" s="26"/>
    </row>
    <row r="180" spans="1:1" ht="15.75" customHeight="1" x14ac:dyDescent="0.25">
      <c r="A180" s="26"/>
    </row>
    <row r="181" spans="1:1" ht="15.75" customHeight="1" x14ac:dyDescent="0.25">
      <c r="A181" s="26"/>
    </row>
    <row r="182" spans="1:1" ht="15.75" customHeight="1" x14ac:dyDescent="0.25">
      <c r="A182" s="26"/>
    </row>
    <row r="183" spans="1:1" ht="15.75" customHeight="1" x14ac:dyDescent="0.25">
      <c r="A183" s="26"/>
    </row>
    <row r="184" spans="1:1" ht="15.75" customHeight="1" x14ac:dyDescent="0.25">
      <c r="A184" s="26"/>
    </row>
    <row r="185" spans="1:1" ht="15.75" customHeight="1" x14ac:dyDescent="0.25">
      <c r="A185" s="26"/>
    </row>
    <row r="186" spans="1:1" ht="15.75" customHeight="1" x14ac:dyDescent="0.25">
      <c r="A186" s="26"/>
    </row>
    <row r="187" spans="1:1" ht="15.75" customHeight="1" x14ac:dyDescent="0.25">
      <c r="A187" s="26"/>
    </row>
    <row r="188" spans="1:1" ht="15.75" customHeight="1" x14ac:dyDescent="0.25">
      <c r="A188" s="26"/>
    </row>
    <row r="189" spans="1:1" ht="15.75" customHeight="1" x14ac:dyDescent="0.25">
      <c r="A189" s="26"/>
    </row>
    <row r="190" spans="1:1" ht="15.75" customHeight="1" x14ac:dyDescent="0.25">
      <c r="A190" s="26"/>
    </row>
    <row r="191" spans="1:1" ht="15.75" customHeight="1" x14ac:dyDescent="0.25">
      <c r="A191" s="26"/>
    </row>
    <row r="192" spans="1:1" ht="15.75" customHeight="1" x14ac:dyDescent="0.25">
      <c r="A192" s="26"/>
    </row>
    <row r="193" spans="1:1" ht="15.75" customHeight="1" x14ac:dyDescent="0.25">
      <c r="A193" s="26"/>
    </row>
    <row r="194" spans="1:1" ht="15.75" customHeight="1" x14ac:dyDescent="0.25">
      <c r="A194" s="26"/>
    </row>
    <row r="195" spans="1:1" ht="15.75" customHeight="1" x14ac:dyDescent="0.25">
      <c r="A195" s="26"/>
    </row>
    <row r="196" spans="1:1" ht="15.75" customHeight="1" x14ac:dyDescent="0.25">
      <c r="A196" s="26"/>
    </row>
    <row r="197" spans="1:1" ht="15.75" customHeight="1" x14ac:dyDescent="0.25">
      <c r="A197" s="26"/>
    </row>
    <row r="198" spans="1:1" ht="15.75" customHeight="1" x14ac:dyDescent="0.25">
      <c r="A198" s="26"/>
    </row>
    <row r="199" spans="1:1" ht="15.75" customHeight="1" x14ac:dyDescent="0.25">
      <c r="A199" s="26"/>
    </row>
    <row r="200" spans="1:1" ht="15.75" customHeight="1" x14ac:dyDescent="0.25">
      <c r="A200" s="26"/>
    </row>
    <row r="201" spans="1:1" ht="15.75" customHeight="1" x14ac:dyDescent="0.25">
      <c r="A201" s="26"/>
    </row>
    <row r="202" spans="1:1" ht="15.75" customHeight="1" x14ac:dyDescent="0.25">
      <c r="A202" s="26"/>
    </row>
    <row r="203" spans="1:1" ht="15.75" customHeight="1" x14ac:dyDescent="0.25">
      <c r="A203" s="26"/>
    </row>
    <row r="204" spans="1:1" ht="15.75" customHeight="1" x14ac:dyDescent="0.25">
      <c r="A204" s="26"/>
    </row>
    <row r="205" spans="1:1" ht="15.75" customHeight="1" x14ac:dyDescent="0.25">
      <c r="A205" s="26"/>
    </row>
    <row r="206" spans="1:1" ht="15.75" customHeight="1" x14ac:dyDescent="0.25">
      <c r="A206" s="26"/>
    </row>
    <row r="207" spans="1:1" ht="15.75" customHeight="1" x14ac:dyDescent="0.25">
      <c r="A207" s="26"/>
    </row>
    <row r="208" spans="1:1" ht="15.75" customHeight="1" x14ac:dyDescent="0.25">
      <c r="A208" s="26"/>
    </row>
    <row r="209" spans="1:1" ht="15.75" customHeight="1" x14ac:dyDescent="0.25">
      <c r="A209" s="26"/>
    </row>
    <row r="210" spans="1:1" ht="15.75" customHeight="1" x14ac:dyDescent="0.25">
      <c r="A210" s="26"/>
    </row>
    <row r="211" spans="1:1" ht="15.75" customHeight="1" x14ac:dyDescent="0.25">
      <c r="A211" s="26"/>
    </row>
    <row r="212" spans="1:1" ht="15.75" customHeight="1" x14ac:dyDescent="0.25">
      <c r="A212" s="26"/>
    </row>
    <row r="213" spans="1:1" ht="15.75" customHeight="1" x14ac:dyDescent="0.25">
      <c r="A213" s="26"/>
    </row>
    <row r="214" spans="1:1" ht="15.75" customHeight="1" x14ac:dyDescent="0.25">
      <c r="A214" s="26"/>
    </row>
    <row r="215" spans="1:1" ht="15.75" customHeight="1" x14ac:dyDescent="0.25">
      <c r="A215" s="26"/>
    </row>
    <row r="216" spans="1:1" ht="15.75" customHeight="1" x14ac:dyDescent="0.25">
      <c r="A216" s="26"/>
    </row>
    <row r="217" spans="1:1" ht="15.75" customHeight="1" x14ac:dyDescent="0.25">
      <c r="A217" s="26"/>
    </row>
    <row r="218" spans="1:1" ht="15.75" customHeight="1" x14ac:dyDescent="0.25">
      <c r="A218" s="26"/>
    </row>
    <row r="219" spans="1:1" ht="15.75" customHeight="1" x14ac:dyDescent="0.25">
      <c r="A219" s="26"/>
    </row>
    <row r="220" spans="1:1" ht="15.75" customHeight="1" x14ac:dyDescent="0.25">
      <c r="A220" s="26"/>
    </row>
    <row r="221" spans="1:1" ht="15.75" customHeight="1" x14ac:dyDescent="0.25">
      <c r="A221" s="26"/>
    </row>
    <row r="222" spans="1:1" ht="15.75" customHeight="1" x14ac:dyDescent="0.25">
      <c r="A222" s="26"/>
    </row>
    <row r="223" spans="1:1" ht="15.75" customHeight="1" x14ac:dyDescent="0.25">
      <c r="A223" s="26"/>
    </row>
    <row r="224" spans="1:1" ht="15.75" customHeight="1" x14ac:dyDescent="0.25">
      <c r="A224" s="26"/>
    </row>
    <row r="225" spans="1:1" ht="15.75" customHeight="1" x14ac:dyDescent="0.25">
      <c r="A225" s="26"/>
    </row>
    <row r="226" spans="1:1" ht="15.75" customHeight="1" x14ac:dyDescent="0.25">
      <c r="A226" s="26"/>
    </row>
    <row r="227" spans="1:1" ht="15.75" customHeight="1" x14ac:dyDescent="0.25">
      <c r="A227" s="26"/>
    </row>
    <row r="228" spans="1:1" ht="15.75" customHeight="1" x14ac:dyDescent="0.25">
      <c r="A228" s="26"/>
    </row>
    <row r="229" spans="1:1" ht="15.75" customHeight="1" x14ac:dyDescent="0.25">
      <c r="A229" s="26"/>
    </row>
    <row r="230" spans="1:1" ht="15.75" customHeight="1" x14ac:dyDescent="0.25">
      <c r="A230" s="26"/>
    </row>
    <row r="231" spans="1:1" ht="15.75" customHeight="1" x14ac:dyDescent="0.25">
      <c r="A231" s="26"/>
    </row>
    <row r="232" spans="1:1" ht="15.75" customHeight="1" x14ac:dyDescent="0.25">
      <c r="A232" s="26"/>
    </row>
    <row r="233" spans="1:1" ht="15.75" customHeight="1" x14ac:dyDescent="0.25">
      <c r="A233" s="26"/>
    </row>
    <row r="234" spans="1:1" ht="15.75" customHeight="1" x14ac:dyDescent="0.25">
      <c r="A234" s="26"/>
    </row>
    <row r="235" spans="1:1" ht="15.75" customHeight="1" x14ac:dyDescent="0.25">
      <c r="A235" s="26"/>
    </row>
    <row r="236" spans="1:1" ht="15.75" customHeight="1" x14ac:dyDescent="0.25">
      <c r="A236" s="26"/>
    </row>
    <row r="237" spans="1:1" ht="15.75" customHeight="1" x14ac:dyDescent="0.25">
      <c r="A237" s="26"/>
    </row>
    <row r="238" spans="1:1" ht="15.75" customHeight="1" x14ac:dyDescent="0.25">
      <c r="A238" s="26"/>
    </row>
    <row r="239" spans="1:1" ht="15.75" customHeight="1" x14ac:dyDescent="0.25">
      <c r="A239" s="26"/>
    </row>
    <row r="240" spans="1:1" ht="15.75" customHeight="1" x14ac:dyDescent="0.25">
      <c r="A240" s="26"/>
    </row>
    <row r="241" spans="1:1" ht="15.75" customHeight="1" x14ac:dyDescent="0.25">
      <c r="A241" s="26"/>
    </row>
    <row r="242" spans="1:1" ht="15.75" customHeight="1" x14ac:dyDescent="0.25">
      <c r="A242" s="26"/>
    </row>
    <row r="243" spans="1:1" ht="15.75" customHeight="1" x14ac:dyDescent="0.25">
      <c r="A243" s="26"/>
    </row>
    <row r="244" spans="1:1" ht="15.75" customHeight="1" x14ac:dyDescent="0.25">
      <c r="A244" s="26"/>
    </row>
    <row r="245" spans="1:1" ht="15.75" customHeight="1" x14ac:dyDescent="0.25">
      <c r="A245" s="26"/>
    </row>
    <row r="246" spans="1:1" ht="15.75" customHeight="1" x14ac:dyDescent="0.25">
      <c r="A246" s="26"/>
    </row>
    <row r="247" spans="1:1" ht="15.75" customHeight="1" x14ac:dyDescent="0.25">
      <c r="A247" s="26"/>
    </row>
    <row r="248" spans="1:1" ht="15.75" customHeight="1" x14ac:dyDescent="0.25">
      <c r="A248" s="26"/>
    </row>
    <row r="249" spans="1:1" ht="15.75" customHeight="1" x14ac:dyDescent="0.25">
      <c r="A249" s="26"/>
    </row>
    <row r="250" spans="1:1" ht="15.75" customHeight="1" x14ac:dyDescent="0.25">
      <c r="A250" s="26"/>
    </row>
    <row r="251" spans="1:1" ht="15.75" customHeight="1" x14ac:dyDescent="0.25">
      <c r="A251" s="26"/>
    </row>
    <row r="252" spans="1:1" ht="15.75" customHeight="1" x14ac:dyDescent="0.25">
      <c r="A252" s="26"/>
    </row>
    <row r="253" spans="1:1" ht="15.75" customHeight="1" x14ac:dyDescent="0.25">
      <c r="A253" s="26"/>
    </row>
    <row r="254" spans="1:1" ht="15.75" customHeight="1" x14ac:dyDescent="0.25">
      <c r="A254" s="26"/>
    </row>
    <row r="255" spans="1:1" ht="15.75" customHeight="1" x14ac:dyDescent="0.25">
      <c r="A255" s="26"/>
    </row>
    <row r="256" spans="1:1" ht="15.75" customHeight="1" x14ac:dyDescent="0.25">
      <c r="A256" s="26"/>
    </row>
    <row r="257" spans="1:1" ht="15.75" customHeight="1" x14ac:dyDescent="0.25">
      <c r="A257" s="26"/>
    </row>
    <row r="258" spans="1:1" ht="15.75" customHeight="1" x14ac:dyDescent="0.25">
      <c r="A258" s="26"/>
    </row>
    <row r="259" spans="1:1" ht="15.75" customHeight="1" x14ac:dyDescent="0.25">
      <c r="A259" s="26"/>
    </row>
    <row r="260" spans="1:1" ht="15.75" customHeight="1" x14ac:dyDescent="0.25">
      <c r="A260" s="26"/>
    </row>
    <row r="261" spans="1:1" ht="15.75" customHeight="1" x14ac:dyDescent="0.25">
      <c r="A261" s="26"/>
    </row>
    <row r="262" spans="1:1" ht="15.75" customHeight="1" x14ac:dyDescent="0.25">
      <c r="A262" s="26"/>
    </row>
    <row r="263" spans="1:1" ht="15.75" customHeight="1" x14ac:dyDescent="0.25">
      <c r="A263" s="26"/>
    </row>
    <row r="264" spans="1:1" ht="15.75" customHeight="1" x14ac:dyDescent="0.25">
      <c r="A264" s="26"/>
    </row>
    <row r="265" spans="1:1" ht="15.75" customHeight="1" x14ac:dyDescent="0.25">
      <c r="A265" s="26"/>
    </row>
    <row r="266" spans="1:1" ht="15.75" customHeight="1" x14ac:dyDescent="0.25">
      <c r="A266" s="26"/>
    </row>
    <row r="267" spans="1:1" ht="15.75" customHeight="1" x14ac:dyDescent="0.25">
      <c r="A267" s="26"/>
    </row>
    <row r="268" spans="1:1" ht="15.75" customHeight="1" x14ac:dyDescent="0.25">
      <c r="A268" s="26"/>
    </row>
    <row r="269" spans="1:1" ht="15.75" customHeight="1" x14ac:dyDescent="0.25">
      <c r="A269" s="26"/>
    </row>
    <row r="270" spans="1:1" ht="15.75" customHeight="1" x14ac:dyDescent="0.25">
      <c r="A270" s="26"/>
    </row>
    <row r="271" spans="1:1" ht="15.75" customHeight="1" x14ac:dyDescent="0.25">
      <c r="A271" s="26"/>
    </row>
    <row r="272" spans="1:1" ht="15.75" customHeight="1" x14ac:dyDescent="0.25">
      <c r="A272" s="26"/>
    </row>
    <row r="273" spans="1:1" ht="15.75" customHeight="1" x14ac:dyDescent="0.25">
      <c r="A273" s="26"/>
    </row>
    <row r="274" spans="1:1" ht="15.75" customHeight="1" x14ac:dyDescent="0.25">
      <c r="A274" s="26"/>
    </row>
    <row r="275" spans="1:1" ht="15.75" customHeight="1" x14ac:dyDescent="0.25">
      <c r="A275" s="26"/>
    </row>
    <row r="276" spans="1:1" ht="15.75" customHeight="1" x14ac:dyDescent="0.25">
      <c r="A276" s="26"/>
    </row>
    <row r="277" spans="1:1" ht="15.75" customHeight="1" x14ac:dyDescent="0.25">
      <c r="A277" s="26"/>
    </row>
    <row r="278" spans="1:1" ht="15.75" customHeight="1" x14ac:dyDescent="0.25">
      <c r="A278" s="26"/>
    </row>
    <row r="279" spans="1:1" ht="15.75" customHeight="1" x14ac:dyDescent="0.25">
      <c r="A279" s="26"/>
    </row>
    <row r="280" spans="1:1" ht="15.75" customHeight="1" x14ac:dyDescent="0.25">
      <c r="A280" s="26"/>
    </row>
    <row r="281" spans="1:1" ht="15.75" customHeight="1" x14ac:dyDescent="0.25">
      <c r="A281" s="26"/>
    </row>
    <row r="282" spans="1:1" ht="15.75" customHeight="1" x14ac:dyDescent="0.25">
      <c r="A282" s="26"/>
    </row>
    <row r="283" spans="1:1" ht="15.75" customHeight="1" x14ac:dyDescent="0.25">
      <c r="A283" s="26"/>
    </row>
    <row r="284" spans="1:1" ht="15.75" customHeight="1" x14ac:dyDescent="0.25">
      <c r="A284" s="26"/>
    </row>
    <row r="285" spans="1:1" ht="15.75" customHeight="1" x14ac:dyDescent="0.25">
      <c r="A285" s="26"/>
    </row>
    <row r="286" spans="1:1" ht="15.75" customHeight="1" x14ac:dyDescent="0.25">
      <c r="A286" s="26"/>
    </row>
    <row r="287" spans="1:1" ht="15.75" customHeight="1" x14ac:dyDescent="0.25">
      <c r="A287" s="26"/>
    </row>
    <row r="288" spans="1:1" ht="15.75" customHeight="1" x14ac:dyDescent="0.25">
      <c r="A288" s="26"/>
    </row>
    <row r="289" spans="1:1" ht="15.75" customHeight="1" x14ac:dyDescent="0.25">
      <c r="A289" s="26"/>
    </row>
    <row r="290" spans="1:1" ht="15.75" customHeight="1" x14ac:dyDescent="0.25">
      <c r="A290" s="26"/>
    </row>
    <row r="291" spans="1:1" ht="15.75" customHeight="1" x14ac:dyDescent="0.25">
      <c r="A291" s="26"/>
    </row>
    <row r="292" spans="1:1" ht="15.75" customHeight="1" x14ac:dyDescent="0.25">
      <c r="A292" s="26"/>
    </row>
    <row r="293" spans="1:1" ht="15.75" customHeight="1" x14ac:dyDescent="0.25">
      <c r="A293" s="26"/>
    </row>
    <row r="294" spans="1:1" ht="15.75" customHeight="1" x14ac:dyDescent="0.25">
      <c r="A294" s="26"/>
    </row>
    <row r="295" spans="1:1" ht="15.75" customHeight="1" x14ac:dyDescent="0.25">
      <c r="A295" s="26"/>
    </row>
    <row r="296" spans="1:1" ht="15.75" customHeight="1" x14ac:dyDescent="0.25">
      <c r="A296" s="26"/>
    </row>
    <row r="297" spans="1:1" ht="15.75" customHeight="1" x14ac:dyDescent="0.25">
      <c r="A297" s="26"/>
    </row>
    <row r="298" spans="1:1" ht="15.75" customHeight="1" x14ac:dyDescent="0.25">
      <c r="A298" s="26"/>
    </row>
    <row r="299" spans="1:1" ht="15.75" customHeight="1" x14ac:dyDescent="0.25">
      <c r="A299" s="26"/>
    </row>
    <row r="300" spans="1:1" ht="15.75" customHeight="1" x14ac:dyDescent="0.25">
      <c r="A300" s="26"/>
    </row>
    <row r="301" spans="1:1" ht="15.75" customHeight="1" x14ac:dyDescent="0.25">
      <c r="A301" s="26"/>
    </row>
    <row r="302" spans="1:1" ht="15.75" customHeight="1" x14ac:dyDescent="0.25">
      <c r="A302" s="26"/>
    </row>
    <row r="303" spans="1:1" ht="15.75" customHeight="1" x14ac:dyDescent="0.25">
      <c r="A303" s="26"/>
    </row>
    <row r="304" spans="1:1" ht="15.75" customHeight="1" x14ac:dyDescent="0.25">
      <c r="A304" s="26"/>
    </row>
    <row r="305" spans="1:1" ht="15.75" customHeight="1" x14ac:dyDescent="0.25">
      <c r="A305" s="26"/>
    </row>
    <row r="306" spans="1:1" ht="15.75" customHeight="1" x14ac:dyDescent="0.25">
      <c r="A306" s="26"/>
    </row>
    <row r="307" spans="1:1" ht="15.75" customHeight="1" x14ac:dyDescent="0.25">
      <c r="A307" s="26"/>
    </row>
    <row r="308" spans="1:1" ht="15.75" customHeight="1" x14ac:dyDescent="0.25">
      <c r="A308" s="26"/>
    </row>
    <row r="309" spans="1:1" ht="15.75" customHeight="1" x14ac:dyDescent="0.25">
      <c r="A309" s="26"/>
    </row>
    <row r="310" spans="1:1" ht="15.75" customHeight="1" x14ac:dyDescent="0.25">
      <c r="A310" s="26"/>
    </row>
    <row r="311" spans="1:1" ht="15.75" customHeight="1" x14ac:dyDescent="0.25">
      <c r="A311" s="26"/>
    </row>
    <row r="312" spans="1:1" ht="15.75" customHeight="1" x14ac:dyDescent="0.25">
      <c r="A312" s="26"/>
    </row>
    <row r="313" spans="1:1" ht="15.75" customHeight="1" x14ac:dyDescent="0.25">
      <c r="A313" s="26"/>
    </row>
    <row r="314" spans="1:1" ht="15.75" customHeight="1" x14ac:dyDescent="0.25">
      <c r="A314" s="26"/>
    </row>
    <row r="315" spans="1:1" ht="15.75" customHeight="1" x14ac:dyDescent="0.25">
      <c r="A315" s="26"/>
    </row>
    <row r="316" spans="1:1" ht="15.75" customHeight="1" x14ac:dyDescent="0.25">
      <c r="A316" s="26"/>
    </row>
    <row r="317" spans="1:1" ht="15.75" customHeight="1" x14ac:dyDescent="0.25">
      <c r="A317" s="26"/>
    </row>
    <row r="318" spans="1:1" ht="15.75" customHeight="1" x14ac:dyDescent="0.25">
      <c r="A318" s="26"/>
    </row>
    <row r="319" spans="1:1" ht="15.75" customHeight="1" x14ac:dyDescent="0.25">
      <c r="A319" s="26"/>
    </row>
    <row r="320" spans="1:1" ht="15.75" customHeight="1" x14ac:dyDescent="0.25">
      <c r="A320" s="26"/>
    </row>
    <row r="321" spans="1:1" ht="15.75" customHeight="1" x14ac:dyDescent="0.25">
      <c r="A321" s="26"/>
    </row>
    <row r="322" spans="1:1" ht="15.75" customHeight="1" x14ac:dyDescent="0.25">
      <c r="A322" s="26"/>
    </row>
    <row r="323" spans="1:1" ht="15.75" customHeight="1" x14ac:dyDescent="0.25">
      <c r="A323" s="26"/>
    </row>
    <row r="324" spans="1:1" ht="15.75" customHeight="1" x14ac:dyDescent="0.25">
      <c r="A324" s="26"/>
    </row>
    <row r="325" spans="1:1" ht="15.75" customHeight="1" x14ac:dyDescent="0.25">
      <c r="A325" s="26"/>
    </row>
    <row r="326" spans="1:1" ht="15.75" customHeight="1" x14ac:dyDescent="0.25">
      <c r="A326" s="26"/>
    </row>
    <row r="327" spans="1:1" ht="15.75" customHeight="1" x14ac:dyDescent="0.25">
      <c r="A327" s="26"/>
    </row>
    <row r="328" spans="1:1" ht="15.75" customHeight="1" x14ac:dyDescent="0.25">
      <c r="A328" s="26"/>
    </row>
    <row r="329" spans="1:1" ht="15.75" customHeight="1" x14ac:dyDescent="0.25">
      <c r="A329" s="26"/>
    </row>
    <row r="330" spans="1:1" ht="15.75" customHeight="1" x14ac:dyDescent="0.25">
      <c r="A330" s="26"/>
    </row>
    <row r="331" spans="1:1" ht="15.75" customHeight="1" x14ac:dyDescent="0.25">
      <c r="A331" s="26"/>
    </row>
    <row r="332" spans="1:1" ht="15.75" customHeight="1" x14ac:dyDescent="0.25">
      <c r="A332" s="26"/>
    </row>
    <row r="333" spans="1:1" ht="15.75" customHeight="1" x14ac:dyDescent="0.25">
      <c r="A333" s="26"/>
    </row>
    <row r="334" spans="1:1" ht="15.75" customHeight="1" x14ac:dyDescent="0.25">
      <c r="A334" s="26"/>
    </row>
    <row r="335" spans="1:1" ht="15.75" customHeight="1" x14ac:dyDescent="0.25">
      <c r="A335" s="26"/>
    </row>
    <row r="336" spans="1:1" ht="15.75" customHeight="1" x14ac:dyDescent="0.25">
      <c r="A336" s="26"/>
    </row>
    <row r="337" spans="1:1" ht="15.75" customHeight="1" x14ac:dyDescent="0.25">
      <c r="A337" s="26"/>
    </row>
    <row r="338" spans="1:1" ht="15.75" customHeight="1" x14ac:dyDescent="0.25">
      <c r="A338" s="26"/>
    </row>
    <row r="339" spans="1:1" ht="15.75" customHeight="1" x14ac:dyDescent="0.25">
      <c r="A339" s="26"/>
    </row>
    <row r="340" spans="1:1" ht="15.75" customHeight="1" x14ac:dyDescent="0.25">
      <c r="A340" s="26"/>
    </row>
    <row r="341" spans="1:1" ht="15.75" customHeight="1" x14ac:dyDescent="0.25">
      <c r="A341" s="26"/>
    </row>
    <row r="342" spans="1:1" ht="15.75" customHeight="1" x14ac:dyDescent="0.25">
      <c r="A342" s="26"/>
    </row>
    <row r="343" spans="1:1" ht="15.75" customHeight="1" x14ac:dyDescent="0.25">
      <c r="A343" s="26"/>
    </row>
    <row r="344" spans="1:1" ht="15.75" customHeight="1" x14ac:dyDescent="0.25">
      <c r="A344" s="26"/>
    </row>
    <row r="345" spans="1:1" ht="15.75" customHeight="1" x14ac:dyDescent="0.25">
      <c r="A345" s="26"/>
    </row>
    <row r="346" spans="1:1" ht="15.75" customHeight="1" x14ac:dyDescent="0.25">
      <c r="A346" s="26"/>
    </row>
    <row r="347" spans="1:1" ht="15.75" customHeight="1" x14ac:dyDescent="0.25">
      <c r="A347" s="26"/>
    </row>
    <row r="348" spans="1:1" ht="15.75" customHeight="1" x14ac:dyDescent="0.25">
      <c r="A348" s="26"/>
    </row>
    <row r="349" spans="1:1" ht="15.75" customHeight="1" x14ac:dyDescent="0.25">
      <c r="A349" s="26"/>
    </row>
    <row r="350" spans="1:1" ht="15.75" customHeight="1" x14ac:dyDescent="0.25">
      <c r="A350" s="26"/>
    </row>
    <row r="351" spans="1:1" ht="15.75" customHeight="1" x14ac:dyDescent="0.25">
      <c r="A351" s="26"/>
    </row>
    <row r="352" spans="1:1" ht="15.75" customHeight="1" x14ac:dyDescent="0.25">
      <c r="A352" s="26"/>
    </row>
    <row r="353" spans="1:1" ht="15.75" customHeight="1" x14ac:dyDescent="0.25">
      <c r="A353" s="26"/>
    </row>
    <row r="354" spans="1:1" ht="15.75" customHeight="1" x14ac:dyDescent="0.25">
      <c r="A354" s="26"/>
    </row>
    <row r="355" spans="1:1" ht="15.75" customHeight="1" x14ac:dyDescent="0.25">
      <c r="A355" s="26"/>
    </row>
    <row r="356" spans="1:1" ht="15.75" customHeight="1" x14ac:dyDescent="0.25">
      <c r="A356" s="26"/>
    </row>
    <row r="357" spans="1:1" ht="15.75" customHeight="1" x14ac:dyDescent="0.25">
      <c r="A357" s="26"/>
    </row>
    <row r="358" spans="1:1" ht="15.75" customHeight="1" x14ac:dyDescent="0.25">
      <c r="A358" s="26"/>
    </row>
    <row r="359" spans="1:1" ht="15.75" customHeight="1" x14ac:dyDescent="0.25">
      <c r="A359" s="26"/>
    </row>
    <row r="360" spans="1:1" ht="15.75" customHeight="1" x14ac:dyDescent="0.25">
      <c r="A360" s="26"/>
    </row>
    <row r="361" spans="1:1" ht="15.75" customHeight="1" x14ac:dyDescent="0.25">
      <c r="A361" s="26"/>
    </row>
    <row r="362" spans="1:1" ht="15.75" customHeight="1" x14ac:dyDescent="0.25">
      <c r="A362" s="26"/>
    </row>
    <row r="363" spans="1:1" ht="15.75" customHeight="1" x14ac:dyDescent="0.25">
      <c r="A363" s="26"/>
    </row>
    <row r="364" spans="1:1" ht="15.75" customHeight="1" x14ac:dyDescent="0.25">
      <c r="A364" s="26"/>
    </row>
    <row r="365" spans="1:1" ht="15.75" customHeight="1" x14ac:dyDescent="0.25">
      <c r="A365" s="26"/>
    </row>
    <row r="366" spans="1:1" ht="15.75" customHeight="1" x14ac:dyDescent="0.25">
      <c r="A366" s="26"/>
    </row>
    <row r="367" spans="1:1" ht="15.75" customHeight="1" x14ac:dyDescent="0.25">
      <c r="A367" s="26"/>
    </row>
    <row r="368" spans="1:1" ht="15.75" customHeight="1" x14ac:dyDescent="0.25">
      <c r="A368" s="26"/>
    </row>
    <row r="369" spans="1:1" ht="15.75" customHeight="1" x14ac:dyDescent="0.25">
      <c r="A369" s="26"/>
    </row>
    <row r="370" spans="1:1" ht="15.75" customHeight="1" x14ac:dyDescent="0.25">
      <c r="A370" s="26"/>
    </row>
    <row r="371" spans="1:1" ht="15.75" customHeight="1" x14ac:dyDescent="0.25">
      <c r="A371" s="26"/>
    </row>
    <row r="372" spans="1:1" ht="15.75" customHeight="1" x14ac:dyDescent="0.25">
      <c r="A372" s="26"/>
    </row>
    <row r="373" spans="1:1" ht="15.75" customHeight="1" x14ac:dyDescent="0.25">
      <c r="A373" s="26"/>
    </row>
    <row r="374" spans="1:1" ht="15.75" customHeight="1" x14ac:dyDescent="0.25">
      <c r="A374" s="26"/>
    </row>
    <row r="375" spans="1:1" ht="15.75" customHeight="1" x14ac:dyDescent="0.25">
      <c r="A375" s="26"/>
    </row>
    <row r="376" spans="1:1" ht="15.75" customHeight="1" x14ac:dyDescent="0.25">
      <c r="A376" s="26"/>
    </row>
    <row r="377" spans="1:1" ht="15.75" customHeight="1" x14ac:dyDescent="0.25">
      <c r="A377" s="26"/>
    </row>
    <row r="378" spans="1:1" ht="15.75" customHeight="1" x14ac:dyDescent="0.25">
      <c r="A378" s="26"/>
    </row>
    <row r="379" spans="1:1" ht="15.75" customHeight="1" x14ac:dyDescent="0.25">
      <c r="A379" s="26"/>
    </row>
    <row r="380" spans="1:1" ht="15.75" customHeight="1" x14ac:dyDescent="0.25">
      <c r="A380" s="26"/>
    </row>
    <row r="381" spans="1:1" ht="15.75" customHeight="1" x14ac:dyDescent="0.25">
      <c r="A381" s="26"/>
    </row>
    <row r="382" spans="1:1" ht="15.75" customHeight="1" x14ac:dyDescent="0.25">
      <c r="A382" s="26"/>
    </row>
    <row r="383" spans="1:1" ht="15.75" customHeight="1" x14ac:dyDescent="0.25">
      <c r="A383" s="26"/>
    </row>
    <row r="384" spans="1:1" ht="15.75" customHeight="1" x14ac:dyDescent="0.25">
      <c r="A384" s="26"/>
    </row>
    <row r="385" spans="1:1" ht="15.75" customHeight="1" x14ac:dyDescent="0.25">
      <c r="A385" s="26"/>
    </row>
    <row r="386" spans="1:1" ht="15.75" customHeight="1" x14ac:dyDescent="0.25">
      <c r="A386" s="26"/>
    </row>
    <row r="387" spans="1:1" ht="15.75" customHeight="1" x14ac:dyDescent="0.25">
      <c r="A387" s="26"/>
    </row>
    <row r="388" spans="1:1" ht="15.75" customHeight="1" x14ac:dyDescent="0.25">
      <c r="A388" s="26"/>
    </row>
    <row r="389" spans="1:1" ht="15.75" customHeight="1" x14ac:dyDescent="0.25">
      <c r="A389" s="26"/>
    </row>
    <row r="390" spans="1:1" ht="15.75" customHeight="1" x14ac:dyDescent="0.25">
      <c r="A390" s="26"/>
    </row>
    <row r="391" spans="1:1" ht="15.75" customHeight="1" x14ac:dyDescent="0.25">
      <c r="A391" s="26"/>
    </row>
    <row r="392" spans="1:1" ht="15.75" customHeight="1" x14ac:dyDescent="0.25">
      <c r="A392" s="26"/>
    </row>
    <row r="393" spans="1:1" ht="15.75" customHeight="1" x14ac:dyDescent="0.25">
      <c r="A393" s="26"/>
    </row>
    <row r="394" spans="1:1" ht="15.75" customHeight="1" x14ac:dyDescent="0.25">
      <c r="A394" s="26"/>
    </row>
    <row r="395" spans="1:1" ht="15.75" customHeight="1" x14ac:dyDescent="0.25">
      <c r="A395" s="26"/>
    </row>
    <row r="396" spans="1:1" ht="15.75" customHeight="1" x14ac:dyDescent="0.25">
      <c r="A396" s="26"/>
    </row>
    <row r="397" spans="1:1" ht="15.75" customHeight="1" x14ac:dyDescent="0.25">
      <c r="A397" s="26"/>
    </row>
    <row r="398" spans="1:1" ht="15.75" customHeight="1" x14ac:dyDescent="0.25">
      <c r="A398" s="26"/>
    </row>
    <row r="399" spans="1:1" ht="15.75" customHeight="1" x14ac:dyDescent="0.25">
      <c r="A399" s="26"/>
    </row>
    <row r="400" spans="1:1" ht="15.75" customHeight="1" x14ac:dyDescent="0.25">
      <c r="A400" s="26"/>
    </row>
    <row r="401" spans="1:1" ht="15.75" customHeight="1" x14ac:dyDescent="0.25">
      <c r="A401" s="26"/>
    </row>
    <row r="402" spans="1:1" ht="15.75" customHeight="1" x14ac:dyDescent="0.25">
      <c r="A402" s="26"/>
    </row>
    <row r="403" spans="1:1" ht="15.75" customHeight="1" x14ac:dyDescent="0.25">
      <c r="A403" s="26"/>
    </row>
    <row r="404" spans="1:1" ht="15.75" customHeight="1" x14ac:dyDescent="0.25">
      <c r="A404" s="26"/>
    </row>
    <row r="405" spans="1:1" ht="15.75" customHeight="1" x14ac:dyDescent="0.25">
      <c r="A405" s="26"/>
    </row>
    <row r="406" spans="1:1" ht="15.75" customHeight="1" x14ac:dyDescent="0.25">
      <c r="A406" s="26"/>
    </row>
    <row r="407" spans="1:1" ht="15.75" customHeight="1" x14ac:dyDescent="0.25">
      <c r="A407" s="26"/>
    </row>
    <row r="408" spans="1:1" ht="15.75" customHeight="1" x14ac:dyDescent="0.25">
      <c r="A408" s="26"/>
    </row>
    <row r="409" spans="1:1" ht="15.75" customHeight="1" x14ac:dyDescent="0.25">
      <c r="A409" s="26"/>
    </row>
    <row r="410" spans="1:1" ht="15.75" customHeight="1" x14ac:dyDescent="0.25">
      <c r="A410" s="26"/>
    </row>
    <row r="411" spans="1:1" ht="15.75" customHeight="1" x14ac:dyDescent="0.25">
      <c r="A411" s="26"/>
    </row>
    <row r="412" spans="1:1" ht="15.75" customHeight="1" x14ac:dyDescent="0.25">
      <c r="A412" s="26"/>
    </row>
    <row r="413" spans="1:1" ht="15.75" customHeight="1" x14ac:dyDescent="0.25">
      <c r="A413" s="26"/>
    </row>
    <row r="414" spans="1:1" ht="15.75" customHeight="1" x14ac:dyDescent="0.25">
      <c r="A414" s="26"/>
    </row>
    <row r="415" spans="1:1" ht="15.75" customHeight="1" x14ac:dyDescent="0.25">
      <c r="A415" s="26"/>
    </row>
    <row r="416" spans="1:1" ht="15.75" customHeight="1" x14ac:dyDescent="0.25">
      <c r="A416" s="26"/>
    </row>
    <row r="417" spans="1:1" ht="15.75" customHeight="1" x14ac:dyDescent="0.25">
      <c r="A417" s="26"/>
    </row>
    <row r="418" spans="1:1" ht="15.75" customHeight="1" x14ac:dyDescent="0.25">
      <c r="A418" s="26"/>
    </row>
    <row r="419" spans="1:1" ht="15.75" customHeight="1" x14ac:dyDescent="0.25">
      <c r="A419" s="26"/>
    </row>
    <row r="420" spans="1:1" ht="15.75" customHeight="1" x14ac:dyDescent="0.25">
      <c r="A420" s="26"/>
    </row>
    <row r="421" spans="1:1" ht="15.75" customHeight="1" x14ac:dyDescent="0.25">
      <c r="A421" s="26"/>
    </row>
    <row r="422" spans="1:1" ht="15.75" customHeight="1" x14ac:dyDescent="0.25">
      <c r="A422" s="26"/>
    </row>
    <row r="423" spans="1:1" ht="15.75" customHeight="1" x14ac:dyDescent="0.25">
      <c r="A423" s="26"/>
    </row>
    <row r="424" spans="1:1" ht="15.75" customHeight="1" x14ac:dyDescent="0.25">
      <c r="A424" s="26"/>
    </row>
    <row r="425" spans="1:1" ht="15.75" customHeight="1" x14ac:dyDescent="0.25">
      <c r="A425" s="26"/>
    </row>
    <row r="426" spans="1:1" ht="15.75" customHeight="1" x14ac:dyDescent="0.25">
      <c r="A426" s="26"/>
    </row>
    <row r="427" spans="1:1" ht="15.75" customHeight="1" x14ac:dyDescent="0.25">
      <c r="A427" s="26"/>
    </row>
    <row r="428" spans="1:1" ht="15.75" customHeight="1" x14ac:dyDescent="0.25">
      <c r="A428" s="26"/>
    </row>
    <row r="429" spans="1:1" ht="15.75" customHeight="1" x14ac:dyDescent="0.25">
      <c r="A429" s="26"/>
    </row>
    <row r="430" spans="1:1" ht="15.75" customHeight="1" x14ac:dyDescent="0.25">
      <c r="A430" s="26"/>
    </row>
    <row r="431" spans="1:1" ht="15.75" customHeight="1" x14ac:dyDescent="0.25">
      <c r="A431" s="26"/>
    </row>
    <row r="432" spans="1:1" ht="15.75" customHeight="1" x14ac:dyDescent="0.25">
      <c r="A432" s="26"/>
    </row>
    <row r="433" spans="1:1" ht="15.75" customHeight="1" x14ac:dyDescent="0.25">
      <c r="A433" s="26"/>
    </row>
    <row r="434" spans="1:1" ht="15.75" customHeight="1" x14ac:dyDescent="0.25">
      <c r="A434" s="26"/>
    </row>
    <row r="435" spans="1:1" ht="15.75" customHeight="1" x14ac:dyDescent="0.25">
      <c r="A435" s="26"/>
    </row>
    <row r="436" spans="1:1" ht="15.75" customHeight="1" x14ac:dyDescent="0.25">
      <c r="A436" s="26"/>
    </row>
    <row r="437" spans="1:1" ht="15.75" customHeight="1" x14ac:dyDescent="0.25">
      <c r="A437" s="26"/>
    </row>
    <row r="438" spans="1:1" ht="15.75" customHeight="1" x14ac:dyDescent="0.25">
      <c r="A438" s="26"/>
    </row>
    <row r="439" spans="1:1" ht="15.75" customHeight="1" x14ac:dyDescent="0.25">
      <c r="A439" s="26"/>
    </row>
    <row r="440" spans="1:1" ht="15.75" customHeight="1" x14ac:dyDescent="0.25">
      <c r="A440" s="26"/>
    </row>
    <row r="441" spans="1:1" ht="15.75" customHeight="1" x14ac:dyDescent="0.25">
      <c r="A441" s="26"/>
    </row>
    <row r="442" spans="1:1" ht="15.75" customHeight="1" x14ac:dyDescent="0.25">
      <c r="A442" s="26"/>
    </row>
    <row r="443" spans="1:1" ht="15.75" customHeight="1" x14ac:dyDescent="0.25">
      <c r="A443" s="26"/>
    </row>
    <row r="444" spans="1:1" ht="15.75" customHeight="1" x14ac:dyDescent="0.25">
      <c r="A444" s="26"/>
    </row>
    <row r="445" spans="1:1" ht="15.75" customHeight="1" x14ac:dyDescent="0.25">
      <c r="A445" s="26"/>
    </row>
    <row r="446" spans="1:1" ht="15.75" customHeight="1" x14ac:dyDescent="0.25">
      <c r="A446" s="26"/>
    </row>
    <row r="447" spans="1:1" ht="15.75" customHeight="1" x14ac:dyDescent="0.25">
      <c r="A447" s="26"/>
    </row>
    <row r="448" spans="1:1" ht="15.75" customHeight="1" x14ac:dyDescent="0.25">
      <c r="A448" s="26"/>
    </row>
    <row r="449" spans="1:1" ht="15.75" customHeight="1" x14ac:dyDescent="0.25">
      <c r="A449" s="26"/>
    </row>
    <row r="450" spans="1:1" ht="15.75" customHeight="1" x14ac:dyDescent="0.25">
      <c r="A450" s="26"/>
    </row>
    <row r="451" spans="1:1" ht="15.75" customHeight="1" x14ac:dyDescent="0.25">
      <c r="A451" s="26"/>
    </row>
    <row r="452" spans="1:1" ht="15.75" customHeight="1" x14ac:dyDescent="0.25">
      <c r="A452" s="26"/>
    </row>
    <row r="453" spans="1:1" ht="15.75" customHeight="1" x14ac:dyDescent="0.25">
      <c r="A453" s="26"/>
    </row>
    <row r="454" spans="1:1" ht="15.75" customHeight="1" x14ac:dyDescent="0.25">
      <c r="A454" s="26"/>
    </row>
    <row r="455" spans="1:1" ht="15.75" customHeight="1" x14ac:dyDescent="0.25">
      <c r="A455" s="26"/>
    </row>
    <row r="456" spans="1:1" ht="15.75" customHeight="1" x14ac:dyDescent="0.25">
      <c r="A456" s="26"/>
    </row>
    <row r="457" spans="1:1" ht="15.75" customHeight="1" x14ac:dyDescent="0.25">
      <c r="A457" s="26"/>
    </row>
    <row r="458" spans="1:1" ht="15.75" customHeight="1" x14ac:dyDescent="0.25">
      <c r="A458" s="26"/>
    </row>
    <row r="459" spans="1:1" ht="15.75" customHeight="1" x14ac:dyDescent="0.25">
      <c r="A459" s="26"/>
    </row>
    <row r="460" spans="1:1" ht="15.75" customHeight="1" x14ac:dyDescent="0.25">
      <c r="A460" s="26"/>
    </row>
    <row r="461" spans="1:1" ht="15.75" customHeight="1" x14ac:dyDescent="0.25">
      <c r="A461" s="26"/>
    </row>
    <row r="462" spans="1:1" ht="15.75" customHeight="1" x14ac:dyDescent="0.25">
      <c r="A462" s="26"/>
    </row>
    <row r="463" spans="1:1" ht="15.75" customHeight="1" x14ac:dyDescent="0.25">
      <c r="A463" s="26"/>
    </row>
    <row r="464" spans="1:1" ht="15.75" customHeight="1" x14ac:dyDescent="0.25">
      <c r="A464" s="26"/>
    </row>
    <row r="465" spans="1:1" ht="15.75" customHeight="1" x14ac:dyDescent="0.25">
      <c r="A465" s="26"/>
    </row>
    <row r="466" spans="1:1" ht="15.75" customHeight="1" x14ac:dyDescent="0.25">
      <c r="A466" s="26"/>
    </row>
    <row r="467" spans="1:1" ht="15.75" customHeight="1" x14ac:dyDescent="0.25">
      <c r="A467" s="26"/>
    </row>
    <row r="468" spans="1:1" ht="15.75" customHeight="1" x14ac:dyDescent="0.25">
      <c r="A468" s="26"/>
    </row>
    <row r="469" spans="1:1" ht="15.75" customHeight="1" x14ac:dyDescent="0.25">
      <c r="A469" s="26"/>
    </row>
    <row r="470" spans="1:1" ht="15.75" customHeight="1" x14ac:dyDescent="0.25">
      <c r="A470" s="26"/>
    </row>
    <row r="471" spans="1:1" ht="15.75" customHeight="1" x14ac:dyDescent="0.25">
      <c r="A471" s="26"/>
    </row>
    <row r="472" spans="1:1" ht="15.75" customHeight="1" x14ac:dyDescent="0.25">
      <c r="A472" s="26"/>
    </row>
    <row r="473" spans="1:1" ht="15.75" customHeight="1" x14ac:dyDescent="0.25">
      <c r="A473" s="26"/>
    </row>
    <row r="474" spans="1:1" ht="15.75" customHeight="1" x14ac:dyDescent="0.25">
      <c r="A474" s="26"/>
    </row>
    <row r="475" spans="1:1" ht="15.75" customHeight="1" x14ac:dyDescent="0.25">
      <c r="A475" s="26"/>
    </row>
    <row r="476" spans="1:1" ht="15.75" customHeight="1" x14ac:dyDescent="0.25">
      <c r="A476" s="26"/>
    </row>
    <row r="477" spans="1:1" ht="15.75" customHeight="1" x14ac:dyDescent="0.25">
      <c r="A477" s="26"/>
    </row>
    <row r="478" spans="1:1" ht="15.75" customHeight="1" x14ac:dyDescent="0.25">
      <c r="A478" s="26"/>
    </row>
    <row r="479" spans="1:1" ht="15.75" customHeight="1" x14ac:dyDescent="0.25">
      <c r="A479" s="26"/>
    </row>
    <row r="480" spans="1:1" ht="15.75" customHeight="1" x14ac:dyDescent="0.25">
      <c r="A480" s="26"/>
    </row>
    <row r="481" spans="1:1" ht="15.75" customHeight="1" x14ac:dyDescent="0.25">
      <c r="A481" s="26"/>
    </row>
    <row r="482" spans="1:1" ht="15.75" customHeight="1" x14ac:dyDescent="0.25">
      <c r="A482" s="26"/>
    </row>
    <row r="483" spans="1:1" ht="15.75" customHeight="1" x14ac:dyDescent="0.25">
      <c r="A483" s="26"/>
    </row>
    <row r="484" spans="1:1" ht="15.75" customHeight="1" x14ac:dyDescent="0.25">
      <c r="A484" s="26"/>
    </row>
    <row r="485" spans="1:1" ht="15.75" customHeight="1" x14ac:dyDescent="0.25">
      <c r="A485" s="26"/>
    </row>
    <row r="486" spans="1:1" ht="15.75" customHeight="1" x14ac:dyDescent="0.25">
      <c r="A486" s="26"/>
    </row>
    <row r="487" spans="1:1" ht="15.75" customHeight="1" x14ac:dyDescent="0.25">
      <c r="A487" s="26"/>
    </row>
    <row r="488" spans="1:1" ht="15.75" customHeight="1" x14ac:dyDescent="0.25">
      <c r="A488" s="26"/>
    </row>
    <row r="489" spans="1:1" ht="15.75" customHeight="1" x14ac:dyDescent="0.25">
      <c r="A489" s="26"/>
    </row>
    <row r="490" spans="1:1" ht="15.75" customHeight="1" x14ac:dyDescent="0.25">
      <c r="A490" s="26"/>
    </row>
    <row r="491" spans="1:1" ht="15.75" customHeight="1" x14ac:dyDescent="0.25">
      <c r="A491" s="26"/>
    </row>
    <row r="492" spans="1:1" ht="15.75" customHeight="1" x14ac:dyDescent="0.25">
      <c r="A492" s="26"/>
    </row>
    <row r="493" spans="1:1" ht="15.75" customHeight="1" x14ac:dyDescent="0.25">
      <c r="A493" s="26"/>
    </row>
    <row r="494" spans="1:1" ht="15.75" customHeight="1" x14ac:dyDescent="0.25">
      <c r="A494" s="26"/>
    </row>
    <row r="495" spans="1:1" ht="15.75" customHeight="1" x14ac:dyDescent="0.25">
      <c r="A495" s="26"/>
    </row>
    <row r="496" spans="1:1" ht="15.75" customHeight="1" x14ac:dyDescent="0.25">
      <c r="A496" s="26"/>
    </row>
    <row r="497" spans="1:1" ht="15.75" customHeight="1" x14ac:dyDescent="0.25">
      <c r="A497" s="26"/>
    </row>
    <row r="498" spans="1:1" ht="15.75" customHeight="1" x14ac:dyDescent="0.25">
      <c r="A498" s="26"/>
    </row>
    <row r="499" spans="1:1" ht="15.75" customHeight="1" x14ac:dyDescent="0.25">
      <c r="A499" s="26"/>
    </row>
    <row r="500" spans="1:1" ht="15.75" customHeight="1" x14ac:dyDescent="0.25">
      <c r="A500" s="26"/>
    </row>
    <row r="501" spans="1:1" ht="15.75" customHeight="1" x14ac:dyDescent="0.25">
      <c r="A501" s="26"/>
    </row>
    <row r="502" spans="1:1" ht="15.75" customHeight="1" x14ac:dyDescent="0.25">
      <c r="A502" s="26"/>
    </row>
    <row r="503" spans="1:1" ht="15.75" customHeight="1" x14ac:dyDescent="0.25">
      <c r="A503" s="26"/>
    </row>
    <row r="504" spans="1:1" ht="15.75" customHeight="1" x14ac:dyDescent="0.25">
      <c r="A504" s="26"/>
    </row>
    <row r="505" spans="1:1" ht="15.75" customHeight="1" x14ac:dyDescent="0.25">
      <c r="A505" s="26"/>
    </row>
    <row r="506" spans="1:1" ht="15.75" customHeight="1" x14ac:dyDescent="0.25">
      <c r="A506" s="26"/>
    </row>
    <row r="507" spans="1:1" ht="15.75" customHeight="1" x14ac:dyDescent="0.25">
      <c r="A507" s="26"/>
    </row>
    <row r="508" spans="1:1" ht="15.75" customHeight="1" x14ac:dyDescent="0.25">
      <c r="A508" s="26"/>
    </row>
    <row r="509" spans="1:1" ht="15.75" customHeight="1" x14ac:dyDescent="0.25">
      <c r="A509" s="26"/>
    </row>
    <row r="510" spans="1:1" ht="15.75" customHeight="1" x14ac:dyDescent="0.25">
      <c r="A510" s="26"/>
    </row>
    <row r="511" spans="1:1" ht="15.75" customHeight="1" x14ac:dyDescent="0.25">
      <c r="A511" s="26"/>
    </row>
    <row r="512" spans="1:1" ht="15.75" customHeight="1" x14ac:dyDescent="0.25">
      <c r="A512" s="26"/>
    </row>
    <row r="513" spans="1:1" ht="15.75" customHeight="1" x14ac:dyDescent="0.25">
      <c r="A513" s="26"/>
    </row>
    <row r="514" spans="1:1" ht="15.75" customHeight="1" x14ac:dyDescent="0.25">
      <c r="A514" s="26"/>
    </row>
    <row r="515" spans="1:1" ht="15.75" customHeight="1" x14ac:dyDescent="0.25">
      <c r="A515" s="26"/>
    </row>
    <row r="516" spans="1:1" ht="15.75" customHeight="1" x14ac:dyDescent="0.25">
      <c r="A516" s="26"/>
    </row>
    <row r="517" spans="1:1" ht="15.75" customHeight="1" x14ac:dyDescent="0.25">
      <c r="A517" s="26"/>
    </row>
    <row r="518" spans="1:1" ht="15.75" customHeight="1" x14ac:dyDescent="0.25">
      <c r="A518" s="26"/>
    </row>
    <row r="519" spans="1:1" ht="15.75" customHeight="1" x14ac:dyDescent="0.25">
      <c r="A519" s="26"/>
    </row>
    <row r="520" spans="1:1" ht="15.75" customHeight="1" x14ac:dyDescent="0.25">
      <c r="A520" s="26"/>
    </row>
    <row r="521" spans="1:1" ht="15.75" customHeight="1" x14ac:dyDescent="0.25">
      <c r="A521" s="26"/>
    </row>
    <row r="522" spans="1:1" ht="15.75" customHeight="1" x14ac:dyDescent="0.25">
      <c r="A522" s="26"/>
    </row>
    <row r="523" spans="1:1" ht="15.75" customHeight="1" x14ac:dyDescent="0.25">
      <c r="A523" s="26"/>
    </row>
    <row r="524" spans="1:1" ht="15.75" customHeight="1" x14ac:dyDescent="0.25">
      <c r="A524" s="26"/>
    </row>
    <row r="525" spans="1:1" ht="15.75" customHeight="1" x14ac:dyDescent="0.25">
      <c r="A525" s="26"/>
    </row>
    <row r="526" spans="1:1" ht="15.75" customHeight="1" x14ac:dyDescent="0.25">
      <c r="A526" s="26"/>
    </row>
    <row r="527" spans="1:1" ht="15.75" customHeight="1" x14ac:dyDescent="0.25">
      <c r="A527" s="26"/>
    </row>
    <row r="528" spans="1:1" ht="15.75" customHeight="1" x14ac:dyDescent="0.25">
      <c r="A528" s="26"/>
    </row>
    <row r="529" spans="1:1" ht="15.75" customHeight="1" x14ac:dyDescent="0.25">
      <c r="A529" s="26"/>
    </row>
    <row r="530" spans="1:1" ht="15.75" customHeight="1" x14ac:dyDescent="0.25">
      <c r="A530" s="26"/>
    </row>
    <row r="531" spans="1:1" ht="15.75" customHeight="1" x14ac:dyDescent="0.25">
      <c r="A531" s="26"/>
    </row>
    <row r="532" spans="1:1" ht="15.75" customHeight="1" x14ac:dyDescent="0.25">
      <c r="A532" s="26"/>
    </row>
    <row r="533" spans="1:1" ht="15.75" customHeight="1" x14ac:dyDescent="0.25">
      <c r="A533" s="26"/>
    </row>
    <row r="534" spans="1:1" ht="15.75" customHeight="1" x14ac:dyDescent="0.25">
      <c r="A534" s="26"/>
    </row>
    <row r="535" spans="1:1" ht="15.75" customHeight="1" x14ac:dyDescent="0.25">
      <c r="A535" s="26"/>
    </row>
    <row r="536" spans="1:1" ht="15.75" customHeight="1" x14ac:dyDescent="0.25">
      <c r="A536" s="26"/>
    </row>
    <row r="537" spans="1:1" ht="15.75" customHeight="1" x14ac:dyDescent="0.25">
      <c r="A537" s="26"/>
    </row>
    <row r="538" spans="1:1" ht="15.75" customHeight="1" x14ac:dyDescent="0.25">
      <c r="A538" s="26"/>
    </row>
    <row r="539" spans="1:1" ht="15.75" customHeight="1" x14ac:dyDescent="0.25">
      <c r="A539" s="26"/>
    </row>
    <row r="540" spans="1:1" ht="15.75" customHeight="1" x14ac:dyDescent="0.25">
      <c r="A540" s="26"/>
    </row>
    <row r="541" spans="1:1" ht="15.75" customHeight="1" x14ac:dyDescent="0.25">
      <c r="A541" s="26"/>
    </row>
    <row r="542" spans="1:1" ht="15.75" customHeight="1" x14ac:dyDescent="0.25">
      <c r="A542" s="26"/>
    </row>
    <row r="543" spans="1:1" ht="15.75" customHeight="1" x14ac:dyDescent="0.25">
      <c r="A543" s="26"/>
    </row>
    <row r="544" spans="1:1" ht="15.75" customHeight="1" x14ac:dyDescent="0.25">
      <c r="A544" s="26"/>
    </row>
    <row r="545" spans="1:1" ht="15.75" customHeight="1" x14ac:dyDescent="0.25">
      <c r="A545" s="26"/>
    </row>
    <row r="546" spans="1:1" ht="15.75" customHeight="1" x14ac:dyDescent="0.25">
      <c r="A546" s="26"/>
    </row>
    <row r="547" spans="1:1" ht="15.75" customHeight="1" x14ac:dyDescent="0.25">
      <c r="A547" s="26"/>
    </row>
    <row r="548" spans="1:1" ht="15.75" customHeight="1" x14ac:dyDescent="0.25">
      <c r="A548" s="26"/>
    </row>
    <row r="549" spans="1:1" ht="15.75" customHeight="1" x14ac:dyDescent="0.25">
      <c r="A549" s="26"/>
    </row>
    <row r="550" spans="1:1" ht="15.75" customHeight="1" x14ac:dyDescent="0.25">
      <c r="A550" s="26"/>
    </row>
    <row r="551" spans="1:1" ht="15.75" customHeight="1" x14ac:dyDescent="0.25">
      <c r="A551" s="26"/>
    </row>
    <row r="552" spans="1:1" ht="15.75" customHeight="1" x14ac:dyDescent="0.25">
      <c r="A552" s="26"/>
    </row>
    <row r="553" spans="1:1" ht="15.75" customHeight="1" x14ac:dyDescent="0.25">
      <c r="A553" s="26"/>
    </row>
    <row r="554" spans="1:1" ht="15.75" customHeight="1" x14ac:dyDescent="0.25">
      <c r="A554" s="26"/>
    </row>
    <row r="555" spans="1:1" ht="15.75" customHeight="1" x14ac:dyDescent="0.25">
      <c r="A555" s="26"/>
    </row>
    <row r="556" spans="1:1" ht="15.75" customHeight="1" x14ac:dyDescent="0.25">
      <c r="A556" s="26"/>
    </row>
    <row r="557" spans="1:1" ht="15.75" customHeight="1" x14ac:dyDescent="0.25">
      <c r="A557" s="26"/>
    </row>
    <row r="558" spans="1:1" ht="15.75" customHeight="1" x14ac:dyDescent="0.25">
      <c r="A558" s="26"/>
    </row>
    <row r="559" spans="1:1" ht="15.75" customHeight="1" x14ac:dyDescent="0.25">
      <c r="A559" s="26"/>
    </row>
    <row r="560" spans="1:1" ht="15.75" customHeight="1" x14ac:dyDescent="0.25">
      <c r="A560" s="26"/>
    </row>
    <row r="561" spans="1:1" ht="15.75" customHeight="1" x14ac:dyDescent="0.25">
      <c r="A561" s="26"/>
    </row>
    <row r="562" spans="1:1" ht="15.75" customHeight="1" x14ac:dyDescent="0.25">
      <c r="A562" s="26"/>
    </row>
    <row r="563" spans="1:1" ht="15.75" customHeight="1" x14ac:dyDescent="0.25">
      <c r="A563" s="26"/>
    </row>
    <row r="564" spans="1:1" ht="15.75" customHeight="1" x14ac:dyDescent="0.25">
      <c r="A564" s="26"/>
    </row>
    <row r="565" spans="1:1" ht="15.75" customHeight="1" x14ac:dyDescent="0.25">
      <c r="A565" s="26"/>
    </row>
    <row r="566" spans="1:1" ht="15.75" customHeight="1" x14ac:dyDescent="0.25">
      <c r="A566" s="26"/>
    </row>
    <row r="567" spans="1:1" ht="15.75" customHeight="1" x14ac:dyDescent="0.25">
      <c r="A567" s="26"/>
    </row>
    <row r="568" spans="1:1" ht="15.75" customHeight="1" x14ac:dyDescent="0.25">
      <c r="A568" s="26"/>
    </row>
    <row r="569" spans="1:1" ht="15.75" customHeight="1" x14ac:dyDescent="0.25">
      <c r="A569" s="26"/>
    </row>
    <row r="570" spans="1:1" ht="15.75" customHeight="1" x14ac:dyDescent="0.25">
      <c r="A570" s="26"/>
    </row>
    <row r="571" spans="1:1" ht="15.75" customHeight="1" x14ac:dyDescent="0.25">
      <c r="A571" s="26"/>
    </row>
    <row r="572" spans="1:1" ht="15.75" customHeight="1" x14ac:dyDescent="0.25">
      <c r="A572" s="26"/>
    </row>
    <row r="573" spans="1:1" ht="15.75" customHeight="1" x14ac:dyDescent="0.25">
      <c r="A573" s="26"/>
    </row>
    <row r="574" spans="1:1" ht="15.75" customHeight="1" x14ac:dyDescent="0.25">
      <c r="A574" s="26"/>
    </row>
    <row r="575" spans="1:1" ht="15.75" customHeight="1" x14ac:dyDescent="0.25">
      <c r="A575" s="26"/>
    </row>
    <row r="576" spans="1:1" ht="15.75" customHeight="1" x14ac:dyDescent="0.25">
      <c r="A576" s="26"/>
    </row>
    <row r="577" spans="1:1" ht="15.75" customHeight="1" x14ac:dyDescent="0.25">
      <c r="A577" s="26"/>
    </row>
    <row r="578" spans="1:1" ht="15.75" customHeight="1" x14ac:dyDescent="0.25">
      <c r="A578" s="26"/>
    </row>
    <row r="579" spans="1:1" ht="15.75" customHeight="1" x14ac:dyDescent="0.25">
      <c r="A579" s="26"/>
    </row>
    <row r="580" spans="1:1" ht="15.75" customHeight="1" x14ac:dyDescent="0.25">
      <c r="A580" s="26"/>
    </row>
    <row r="581" spans="1:1" ht="15.75" customHeight="1" x14ac:dyDescent="0.25">
      <c r="A581" s="26"/>
    </row>
    <row r="582" spans="1:1" ht="15.75" customHeight="1" x14ac:dyDescent="0.25">
      <c r="A582" s="26"/>
    </row>
    <row r="583" spans="1:1" ht="15.75" customHeight="1" x14ac:dyDescent="0.25">
      <c r="A583" s="26"/>
    </row>
    <row r="584" spans="1:1" ht="15.75" customHeight="1" x14ac:dyDescent="0.25">
      <c r="A584" s="26"/>
    </row>
    <row r="585" spans="1:1" ht="15.75" customHeight="1" x14ac:dyDescent="0.25">
      <c r="A585" s="26"/>
    </row>
    <row r="586" spans="1:1" ht="15.75" customHeight="1" x14ac:dyDescent="0.25">
      <c r="A586" s="26"/>
    </row>
    <row r="587" spans="1:1" ht="15.75" customHeight="1" x14ac:dyDescent="0.25">
      <c r="A587" s="26"/>
    </row>
    <row r="588" spans="1:1" ht="15.75" customHeight="1" x14ac:dyDescent="0.25">
      <c r="A588" s="26"/>
    </row>
    <row r="589" spans="1:1" ht="15.75" customHeight="1" x14ac:dyDescent="0.25">
      <c r="A589" s="26"/>
    </row>
    <row r="590" spans="1:1" ht="15.75" customHeight="1" x14ac:dyDescent="0.25">
      <c r="A590" s="26"/>
    </row>
    <row r="591" spans="1:1" ht="15.75" customHeight="1" x14ac:dyDescent="0.25">
      <c r="A591" s="26"/>
    </row>
    <row r="592" spans="1:1" ht="15.75" customHeight="1" x14ac:dyDescent="0.25">
      <c r="A592" s="26"/>
    </row>
    <row r="593" spans="1:1" ht="15.75" customHeight="1" x14ac:dyDescent="0.25">
      <c r="A593" s="26"/>
    </row>
    <row r="594" spans="1:1" ht="15.75" customHeight="1" x14ac:dyDescent="0.25">
      <c r="A594" s="26"/>
    </row>
    <row r="595" spans="1:1" ht="15.75" customHeight="1" x14ac:dyDescent="0.25">
      <c r="A595" s="26"/>
    </row>
    <row r="596" spans="1:1" ht="15.75" customHeight="1" x14ac:dyDescent="0.25">
      <c r="A596" s="26"/>
    </row>
    <row r="597" spans="1:1" ht="15.75" customHeight="1" x14ac:dyDescent="0.25">
      <c r="A597" s="26"/>
    </row>
    <row r="598" spans="1:1" ht="15.75" customHeight="1" x14ac:dyDescent="0.25">
      <c r="A598" s="26"/>
    </row>
    <row r="599" spans="1:1" ht="15.75" customHeight="1" x14ac:dyDescent="0.25">
      <c r="A599" s="26"/>
    </row>
    <row r="600" spans="1:1" ht="15.75" customHeight="1" x14ac:dyDescent="0.25">
      <c r="A600" s="26"/>
    </row>
    <row r="601" spans="1:1" ht="15.75" customHeight="1" x14ac:dyDescent="0.25">
      <c r="A601" s="26"/>
    </row>
    <row r="602" spans="1:1" ht="15.75" customHeight="1" x14ac:dyDescent="0.25">
      <c r="A602" s="26"/>
    </row>
    <row r="603" spans="1:1" ht="15.75" customHeight="1" x14ac:dyDescent="0.25">
      <c r="A603" s="26"/>
    </row>
    <row r="604" spans="1:1" ht="15.75" customHeight="1" x14ac:dyDescent="0.25">
      <c r="A604" s="26"/>
    </row>
    <row r="605" spans="1:1" ht="15.75" customHeight="1" x14ac:dyDescent="0.25">
      <c r="A605" s="26"/>
    </row>
    <row r="606" spans="1:1" ht="15.75" customHeight="1" x14ac:dyDescent="0.25">
      <c r="A606" s="26"/>
    </row>
    <row r="607" spans="1:1" ht="15.75" customHeight="1" x14ac:dyDescent="0.25">
      <c r="A607" s="26"/>
    </row>
    <row r="608" spans="1:1" ht="15.75" customHeight="1" x14ac:dyDescent="0.25">
      <c r="A608" s="26"/>
    </row>
    <row r="609" spans="1:1" ht="15.75" customHeight="1" x14ac:dyDescent="0.25">
      <c r="A609" s="26"/>
    </row>
    <row r="610" spans="1:1" ht="15.75" customHeight="1" x14ac:dyDescent="0.25">
      <c r="A610" s="26"/>
    </row>
    <row r="611" spans="1:1" ht="15.75" customHeight="1" x14ac:dyDescent="0.25">
      <c r="A611" s="26"/>
    </row>
    <row r="612" spans="1:1" ht="15.75" customHeight="1" x14ac:dyDescent="0.25">
      <c r="A612" s="26"/>
    </row>
    <row r="613" spans="1:1" ht="15.75" customHeight="1" x14ac:dyDescent="0.25">
      <c r="A613" s="26"/>
    </row>
    <row r="614" spans="1:1" ht="15.75" customHeight="1" x14ac:dyDescent="0.25">
      <c r="A614" s="26"/>
    </row>
    <row r="615" spans="1:1" ht="15.75" customHeight="1" x14ac:dyDescent="0.25">
      <c r="A615" s="26"/>
    </row>
    <row r="616" spans="1:1" ht="15.75" customHeight="1" x14ac:dyDescent="0.25">
      <c r="A616" s="26"/>
    </row>
    <row r="617" spans="1:1" ht="15.75" customHeight="1" x14ac:dyDescent="0.25">
      <c r="A617" s="26"/>
    </row>
    <row r="618" spans="1:1" ht="15.75" customHeight="1" x14ac:dyDescent="0.25">
      <c r="A618" s="26"/>
    </row>
    <row r="619" spans="1:1" ht="15.75" customHeight="1" x14ac:dyDescent="0.25">
      <c r="A619" s="26"/>
    </row>
    <row r="620" spans="1:1" ht="15.75" customHeight="1" x14ac:dyDescent="0.25">
      <c r="A620" s="26"/>
    </row>
    <row r="621" spans="1:1" ht="15.75" customHeight="1" x14ac:dyDescent="0.25">
      <c r="A621" s="26"/>
    </row>
    <row r="622" spans="1:1" ht="15.75" customHeight="1" x14ac:dyDescent="0.25">
      <c r="A622" s="26"/>
    </row>
    <row r="623" spans="1:1" ht="15.75" customHeight="1" x14ac:dyDescent="0.25">
      <c r="A623" s="26"/>
    </row>
    <row r="624" spans="1:1" ht="15.75" customHeight="1" x14ac:dyDescent="0.25">
      <c r="A624" s="26"/>
    </row>
    <row r="625" spans="1:1" ht="15.75" customHeight="1" x14ac:dyDescent="0.25">
      <c r="A625" s="26"/>
    </row>
    <row r="626" spans="1:1" ht="15.75" customHeight="1" x14ac:dyDescent="0.25">
      <c r="A626" s="26"/>
    </row>
    <row r="627" spans="1:1" ht="15.75" customHeight="1" x14ac:dyDescent="0.25">
      <c r="A627" s="26"/>
    </row>
    <row r="628" spans="1:1" ht="15.75" customHeight="1" x14ac:dyDescent="0.25">
      <c r="A628" s="26"/>
    </row>
    <row r="629" spans="1:1" ht="15.75" customHeight="1" x14ac:dyDescent="0.25">
      <c r="A629" s="26"/>
    </row>
    <row r="630" spans="1:1" ht="15.75" customHeight="1" x14ac:dyDescent="0.25">
      <c r="A630" s="26"/>
    </row>
    <row r="631" spans="1:1" ht="15.75" customHeight="1" x14ac:dyDescent="0.25">
      <c r="A631" s="26"/>
    </row>
    <row r="632" spans="1:1" ht="15.75" customHeight="1" x14ac:dyDescent="0.25">
      <c r="A632" s="26"/>
    </row>
    <row r="633" spans="1:1" ht="15.75" customHeight="1" x14ac:dyDescent="0.25">
      <c r="A633" s="26"/>
    </row>
    <row r="634" spans="1:1" ht="15.75" customHeight="1" x14ac:dyDescent="0.25">
      <c r="A634" s="26"/>
    </row>
    <row r="635" spans="1:1" ht="15.75" customHeight="1" x14ac:dyDescent="0.25">
      <c r="A635" s="26"/>
    </row>
    <row r="636" spans="1:1" ht="15.75" customHeight="1" x14ac:dyDescent="0.25">
      <c r="A636" s="26"/>
    </row>
    <row r="637" spans="1:1" ht="15.75" customHeight="1" x14ac:dyDescent="0.25">
      <c r="A637" s="26"/>
    </row>
    <row r="638" spans="1:1" ht="15.75" customHeight="1" x14ac:dyDescent="0.25">
      <c r="A638" s="26"/>
    </row>
    <row r="639" spans="1:1" ht="15.75" customHeight="1" x14ac:dyDescent="0.25">
      <c r="A639" s="26"/>
    </row>
    <row r="640" spans="1:1" ht="15.75" customHeight="1" x14ac:dyDescent="0.25">
      <c r="A640" s="26"/>
    </row>
    <row r="641" spans="1:1" ht="15.75" customHeight="1" x14ac:dyDescent="0.25">
      <c r="A641" s="26"/>
    </row>
    <row r="642" spans="1:1" ht="15.75" customHeight="1" x14ac:dyDescent="0.25">
      <c r="A642" s="26"/>
    </row>
    <row r="643" spans="1:1" ht="15.75" customHeight="1" x14ac:dyDescent="0.25">
      <c r="A643" s="26"/>
    </row>
    <row r="644" spans="1:1" ht="15.75" customHeight="1" x14ac:dyDescent="0.25">
      <c r="A644" s="26"/>
    </row>
    <row r="645" spans="1:1" ht="15.75" customHeight="1" x14ac:dyDescent="0.25">
      <c r="A645" s="26"/>
    </row>
    <row r="646" spans="1:1" ht="15.75" customHeight="1" x14ac:dyDescent="0.25">
      <c r="A646" s="26"/>
    </row>
    <row r="647" spans="1:1" ht="15.75" customHeight="1" x14ac:dyDescent="0.25">
      <c r="A647" s="26"/>
    </row>
    <row r="648" spans="1:1" ht="15.75" customHeight="1" x14ac:dyDescent="0.25">
      <c r="A648" s="26"/>
    </row>
    <row r="649" spans="1:1" ht="15.75" customHeight="1" x14ac:dyDescent="0.25">
      <c r="A649" s="26"/>
    </row>
    <row r="650" spans="1:1" ht="15.75" customHeight="1" x14ac:dyDescent="0.25">
      <c r="A650" s="26"/>
    </row>
    <row r="651" spans="1:1" ht="15.75" customHeight="1" x14ac:dyDescent="0.25">
      <c r="A651" s="26"/>
    </row>
    <row r="652" spans="1:1" ht="15.75" customHeight="1" x14ac:dyDescent="0.25">
      <c r="A652" s="26"/>
    </row>
    <row r="653" spans="1:1" ht="15.75" customHeight="1" x14ac:dyDescent="0.25">
      <c r="A653" s="26"/>
    </row>
    <row r="654" spans="1:1" ht="15.75" customHeight="1" x14ac:dyDescent="0.25">
      <c r="A654" s="26"/>
    </row>
    <row r="655" spans="1:1" ht="15.75" customHeight="1" x14ac:dyDescent="0.25">
      <c r="A655" s="26"/>
    </row>
    <row r="656" spans="1:1" ht="15.75" customHeight="1" x14ac:dyDescent="0.25">
      <c r="A656" s="26"/>
    </row>
    <row r="657" spans="1:1" ht="15.75" customHeight="1" x14ac:dyDescent="0.25">
      <c r="A657" s="26"/>
    </row>
    <row r="658" spans="1:1" ht="15.75" customHeight="1" x14ac:dyDescent="0.25">
      <c r="A658" s="26"/>
    </row>
    <row r="659" spans="1:1" ht="15.75" customHeight="1" x14ac:dyDescent="0.25">
      <c r="A659" s="26"/>
    </row>
    <row r="660" spans="1:1" ht="15.75" customHeight="1" x14ac:dyDescent="0.25">
      <c r="A660" s="26"/>
    </row>
    <row r="661" spans="1:1" ht="15.75" customHeight="1" x14ac:dyDescent="0.25">
      <c r="A661" s="26"/>
    </row>
    <row r="662" spans="1:1" ht="15.75" customHeight="1" x14ac:dyDescent="0.25">
      <c r="A662" s="26"/>
    </row>
    <row r="663" spans="1:1" ht="15.75" customHeight="1" x14ac:dyDescent="0.25">
      <c r="A663" s="26"/>
    </row>
    <row r="664" spans="1:1" ht="15.75" customHeight="1" x14ac:dyDescent="0.25">
      <c r="A664" s="26"/>
    </row>
    <row r="665" spans="1:1" ht="15.75" customHeight="1" x14ac:dyDescent="0.25">
      <c r="A665" s="26"/>
    </row>
    <row r="666" spans="1:1" ht="15.75" customHeight="1" x14ac:dyDescent="0.25">
      <c r="A666" s="26"/>
    </row>
    <row r="667" spans="1:1" ht="15.75" customHeight="1" x14ac:dyDescent="0.25">
      <c r="A667" s="26"/>
    </row>
    <row r="668" spans="1:1" ht="15.75" customHeight="1" x14ac:dyDescent="0.25">
      <c r="A668" s="26"/>
    </row>
    <row r="669" spans="1:1" ht="15.75" customHeight="1" x14ac:dyDescent="0.25">
      <c r="A669" s="26"/>
    </row>
    <row r="670" spans="1:1" ht="15.75" customHeight="1" x14ac:dyDescent="0.25">
      <c r="A670" s="26"/>
    </row>
    <row r="671" spans="1:1" ht="15.75" customHeight="1" x14ac:dyDescent="0.25">
      <c r="A671" s="26"/>
    </row>
    <row r="672" spans="1:1" ht="15.75" customHeight="1" x14ac:dyDescent="0.25">
      <c r="A672" s="26"/>
    </row>
    <row r="673" spans="1:1" ht="15.75" customHeight="1" x14ac:dyDescent="0.25">
      <c r="A673" s="26"/>
    </row>
    <row r="674" spans="1:1" ht="15.75" customHeight="1" x14ac:dyDescent="0.25">
      <c r="A674" s="26"/>
    </row>
    <row r="675" spans="1:1" ht="15.75" customHeight="1" x14ac:dyDescent="0.25">
      <c r="A675" s="26"/>
    </row>
    <row r="676" spans="1:1" ht="15.75" customHeight="1" x14ac:dyDescent="0.25">
      <c r="A676" s="26"/>
    </row>
    <row r="677" spans="1:1" ht="15.75" customHeight="1" x14ac:dyDescent="0.25">
      <c r="A677" s="26"/>
    </row>
    <row r="678" spans="1:1" ht="15.75" customHeight="1" x14ac:dyDescent="0.25">
      <c r="A678" s="26"/>
    </row>
    <row r="679" spans="1:1" ht="15.75" customHeight="1" x14ac:dyDescent="0.25">
      <c r="A679" s="26"/>
    </row>
    <row r="680" spans="1:1" ht="15.75" customHeight="1" x14ac:dyDescent="0.25">
      <c r="A680" s="26"/>
    </row>
    <row r="681" spans="1:1" ht="15.75" customHeight="1" x14ac:dyDescent="0.25">
      <c r="A681" s="26"/>
    </row>
    <row r="682" spans="1:1" ht="15.75" customHeight="1" x14ac:dyDescent="0.25">
      <c r="A682" s="26"/>
    </row>
    <row r="683" spans="1:1" ht="15.75" customHeight="1" x14ac:dyDescent="0.25">
      <c r="A683" s="26"/>
    </row>
    <row r="684" spans="1:1" ht="15.75" customHeight="1" x14ac:dyDescent="0.25">
      <c r="A684" s="26"/>
    </row>
    <row r="685" spans="1:1" ht="15.75" customHeight="1" x14ac:dyDescent="0.25">
      <c r="A685" s="26"/>
    </row>
    <row r="686" spans="1:1" ht="15.75" customHeight="1" x14ac:dyDescent="0.25">
      <c r="A686" s="26"/>
    </row>
    <row r="687" spans="1:1" ht="15.75" customHeight="1" x14ac:dyDescent="0.25">
      <c r="A687" s="26"/>
    </row>
    <row r="688" spans="1:1" ht="15.75" customHeight="1" x14ac:dyDescent="0.25">
      <c r="A688" s="26"/>
    </row>
    <row r="689" spans="1:1" ht="15.75" customHeight="1" x14ac:dyDescent="0.25">
      <c r="A689" s="26"/>
    </row>
    <row r="690" spans="1:1" ht="15.75" customHeight="1" x14ac:dyDescent="0.25">
      <c r="A690" s="26"/>
    </row>
    <row r="691" spans="1:1" ht="15.75" customHeight="1" x14ac:dyDescent="0.25">
      <c r="A691" s="26"/>
    </row>
    <row r="692" spans="1:1" ht="15.75" customHeight="1" x14ac:dyDescent="0.25">
      <c r="A692" s="26"/>
    </row>
    <row r="693" spans="1:1" ht="15.75" customHeight="1" x14ac:dyDescent="0.25">
      <c r="A693" s="26"/>
    </row>
    <row r="694" spans="1:1" ht="15.75" customHeight="1" x14ac:dyDescent="0.25">
      <c r="A694" s="26"/>
    </row>
    <row r="695" spans="1:1" ht="15.75" customHeight="1" x14ac:dyDescent="0.25">
      <c r="A695" s="26"/>
    </row>
    <row r="696" spans="1:1" ht="15.75" customHeight="1" x14ac:dyDescent="0.25">
      <c r="A696" s="26"/>
    </row>
    <row r="697" spans="1:1" ht="15.75" customHeight="1" x14ac:dyDescent="0.25">
      <c r="A697" s="26"/>
    </row>
    <row r="698" spans="1:1" ht="15.75" customHeight="1" x14ac:dyDescent="0.25">
      <c r="A698" s="26"/>
    </row>
    <row r="699" spans="1:1" ht="15.75" customHeight="1" x14ac:dyDescent="0.25">
      <c r="A699" s="26"/>
    </row>
    <row r="700" spans="1:1" ht="15.75" customHeight="1" x14ac:dyDescent="0.25">
      <c r="A700" s="26"/>
    </row>
    <row r="701" spans="1:1" ht="15.75" customHeight="1" x14ac:dyDescent="0.25">
      <c r="A701" s="26"/>
    </row>
    <row r="702" spans="1:1" ht="15.75" customHeight="1" x14ac:dyDescent="0.25">
      <c r="A702" s="26"/>
    </row>
    <row r="703" spans="1:1" ht="15.75" customHeight="1" x14ac:dyDescent="0.25">
      <c r="A703" s="26"/>
    </row>
    <row r="704" spans="1:1" ht="15.75" customHeight="1" x14ac:dyDescent="0.25">
      <c r="A704" s="26"/>
    </row>
    <row r="705" spans="1:1" ht="15.75" customHeight="1" x14ac:dyDescent="0.25">
      <c r="A705" s="26"/>
    </row>
    <row r="706" spans="1:1" ht="15.75" customHeight="1" x14ac:dyDescent="0.25">
      <c r="A706" s="26"/>
    </row>
    <row r="707" spans="1:1" ht="15.75" customHeight="1" x14ac:dyDescent="0.25">
      <c r="A707" s="26"/>
    </row>
    <row r="708" spans="1:1" ht="15.75" customHeight="1" x14ac:dyDescent="0.25">
      <c r="A708" s="26"/>
    </row>
    <row r="709" spans="1:1" ht="15.75" customHeight="1" x14ac:dyDescent="0.25">
      <c r="A709" s="26"/>
    </row>
    <row r="710" spans="1:1" ht="15.75" customHeight="1" x14ac:dyDescent="0.25">
      <c r="A710" s="26"/>
    </row>
    <row r="711" spans="1:1" ht="15.75" customHeight="1" x14ac:dyDescent="0.25">
      <c r="A711" s="26"/>
    </row>
    <row r="712" spans="1:1" ht="15.75" customHeight="1" x14ac:dyDescent="0.25">
      <c r="A712" s="26"/>
    </row>
    <row r="713" spans="1:1" ht="15.75" customHeight="1" x14ac:dyDescent="0.25">
      <c r="A713" s="26"/>
    </row>
    <row r="714" spans="1:1" ht="15.75" customHeight="1" x14ac:dyDescent="0.25">
      <c r="A714" s="26"/>
    </row>
    <row r="715" spans="1:1" ht="15.75" customHeight="1" x14ac:dyDescent="0.25">
      <c r="A715" s="26"/>
    </row>
    <row r="716" spans="1:1" ht="15.75" customHeight="1" x14ac:dyDescent="0.25">
      <c r="A716" s="26"/>
    </row>
    <row r="717" spans="1:1" ht="15.75" customHeight="1" x14ac:dyDescent="0.25">
      <c r="A717" s="26"/>
    </row>
    <row r="718" spans="1:1" ht="15.75" customHeight="1" x14ac:dyDescent="0.25">
      <c r="A718" s="26"/>
    </row>
    <row r="719" spans="1:1" ht="15.75" customHeight="1" x14ac:dyDescent="0.25">
      <c r="A719" s="26"/>
    </row>
    <row r="720" spans="1:1" ht="15.75" customHeight="1" x14ac:dyDescent="0.25">
      <c r="A720" s="26"/>
    </row>
    <row r="721" spans="1:1" ht="15.75" customHeight="1" x14ac:dyDescent="0.25">
      <c r="A721" s="26"/>
    </row>
    <row r="722" spans="1:1" ht="15.75" customHeight="1" x14ac:dyDescent="0.25">
      <c r="A722" s="26"/>
    </row>
    <row r="723" spans="1:1" ht="15.75" customHeight="1" x14ac:dyDescent="0.25">
      <c r="A723" s="26"/>
    </row>
    <row r="724" spans="1:1" ht="15.75" customHeight="1" x14ac:dyDescent="0.25">
      <c r="A724" s="26"/>
    </row>
    <row r="725" spans="1:1" ht="15.75" customHeight="1" x14ac:dyDescent="0.25">
      <c r="A725" s="26"/>
    </row>
    <row r="726" spans="1:1" ht="15.75" customHeight="1" x14ac:dyDescent="0.25">
      <c r="A726" s="26"/>
    </row>
    <row r="727" spans="1:1" ht="15.75" customHeight="1" x14ac:dyDescent="0.25">
      <c r="A727" s="26"/>
    </row>
    <row r="728" spans="1:1" ht="15.75" customHeight="1" x14ac:dyDescent="0.25">
      <c r="A728" s="26"/>
    </row>
    <row r="729" spans="1:1" ht="15.75" customHeight="1" x14ac:dyDescent="0.25">
      <c r="A729" s="26"/>
    </row>
    <row r="730" spans="1:1" ht="15.75" customHeight="1" x14ac:dyDescent="0.25">
      <c r="A730" s="26"/>
    </row>
    <row r="731" spans="1:1" ht="15.75" customHeight="1" x14ac:dyDescent="0.25">
      <c r="A731" s="26"/>
    </row>
    <row r="732" spans="1:1" ht="15.75" customHeight="1" x14ac:dyDescent="0.25">
      <c r="A732" s="26"/>
    </row>
    <row r="733" spans="1:1" ht="15.75" customHeight="1" x14ac:dyDescent="0.25">
      <c r="A733" s="26"/>
    </row>
    <row r="734" spans="1:1" ht="15.75" customHeight="1" x14ac:dyDescent="0.25">
      <c r="A734" s="26"/>
    </row>
    <row r="735" spans="1:1" ht="15.75" customHeight="1" x14ac:dyDescent="0.25">
      <c r="A735" s="26"/>
    </row>
    <row r="736" spans="1:1" ht="15.75" customHeight="1" x14ac:dyDescent="0.25">
      <c r="A736" s="26"/>
    </row>
    <row r="737" spans="1:1" ht="15.75" customHeight="1" x14ac:dyDescent="0.25">
      <c r="A737" s="26"/>
    </row>
    <row r="738" spans="1:1" ht="15.75" customHeight="1" x14ac:dyDescent="0.25">
      <c r="A738" s="26"/>
    </row>
    <row r="739" spans="1:1" ht="15.75" customHeight="1" x14ac:dyDescent="0.25">
      <c r="A739" s="26"/>
    </row>
    <row r="740" spans="1:1" ht="15.75" customHeight="1" x14ac:dyDescent="0.25">
      <c r="A740" s="26"/>
    </row>
    <row r="741" spans="1:1" ht="15.75" customHeight="1" x14ac:dyDescent="0.25">
      <c r="A741" s="26"/>
    </row>
    <row r="742" spans="1:1" ht="15.75" customHeight="1" x14ac:dyDescent="0.25">
      <c r="A742" s="26"/>
    </row>
    <row r="743" spans="1:1" ht="15.75" customHeight="1" x14ac:dyDescent="0.25">
      <c r="A743" s="26"/>
    </row>
    <row r="744" spans="1:1" ht="15.75" customHeight="1" x14ac:dyDescent="0.25">
      <c r="A744" s="26"/>
    </row>
    <row r="745" spans="1:1" ht="15.75" customHeight="1" x14ac:dyDescent="0.25">
      <c r="A745" s="26"/>
    </row>
    <row r="746" spans="1:1" ht="15.75" customHeight="1" x14ac:dyDescent="0.25">
      <c r="A746" s="26"/>
    </row>
    <row r="747" spans="1:1" ht="15.75" customHeight="1" x14ac:dyDescent="0.25">
      <c r="A747" s="26"/>
    </row>
    <row r="748" spans="1:1" ht="15.75" customHeight="1" x14ac:dyDescent="0.25">
      <c r="A748" s="26"/>
    </row>
    <row r="749" spans="1:1" ht="15.75" customHeight="1" x14ac:dyDescent="0.25">
      <c r="A749" s="26"/>
    </row>
    <row r="750" spans="1:1" ht="15.75" customHeight="1" x14ac:dyDescent="0.25">
      <c r="A750" s="26"/>
    </row>
    <row r="751" spans="1:1" ht="15.75" customHeight="1" x14ac:dyDescent="0.25">
      <c r="A751" s="26"/>
    </row>
    <row r="752" spans="1:1" ht="15.75" customHeight="1" x14ac:dyDescent="0.25">
      <c r="A752" s="26"/>
    </row>
    <row r="753" spans="1:1" ht="15.75" customHeight="1" x14ac:dyDescent="0.25">
      <c r="A753" s="26"/>
    </row>
    <row r="754" spans="1:1" ht="15.75" customHeight="1" x14ac:dyDescent="0.25">
      <c r="A754" s="26"/>
    </row>
    <row r="755" spans="1:1" ht="15.75" customHeight="1" x14ac:dyDescent="0.25">
      <c r="A755" s="26"/>
    </row>
    <row r="756" spans="1:1" ht="15.75" customHeight="1" x14ac:dyDescent="0.25">
      <c r="A756" s="26"/>
    </row>
    <row r="757" spans="1:1" ht="15.75" customHeight="1" x14ac:dyDescent="0.25">
      <c r="A757" s="26"/>
    </row>
    <row r="758" spans="1:1" ht="15.75" customHeight="1" x14ac:dyDescent="0.25">
      <c r="A758" s="26"/>
    </row>
    <row r="759" spans="1:1" ht="15.75" customHeight="1" x14ac:dyDescent="0.25">
      <c r="A759" s="26"/>
    </row>
    <row r="760" spans="1:1" ht="15.75" customHeight="1" x14ac:dyDescent="0.25">
      <c r="A760" s="26"/>
    </row>
    <row r="761" spans="1:1" ht="15.75" customHeight="1" x14ac:dyDescent="0.25">
      <c r="A761" s="26"/>
    </row>
    <row r="762" spans="1:1" ht="15.75" customHeight="1" x14ac:dyDescent="0.25">
      <c r="A762" s="26"/>
    </row>
    <row r="763" spans="1:1" ht="15.75" customHeight="1" x14ac:dyDescent="0.25">
      <c r="A763" s="26"/>
    </row>
    <row r="764" spans="1:1" ht="15.75" customHeight="1" x14ac:dyDescent="0.25">
      <c r="A764" s="26"/>
    </row>
    <row r="765" spans="1:1" ht="15.75" customHeight="1" x14ac:dyDescent="0.25">
      <c r="A765" s="26"/>
    </row>
    <row r="766" spans="1:1" ht="15.75" customHeight="1" x14ac:dyDescent="0.25">
      <c r="A766" s="26"/>
    </row>
    <row r="767" spans="1:1" ht="15.75" customHeight="1" x14ac:dyDescent="0.25">
      <c r="A767" s="26"/>
    </row>
    <row r="768" spans="1:1" ht="15.75" customHeight="1" x14ac:dyDescent="0.25">
      <c r="A768" s="26"/>
    </row>
    <row r="769" spans="1:1" ht="15.75" customHeight="1" x14ac:dyDescent="0.25">
      <c r="A769" s="26"/>
    </row>
    <row r="770" spans="1:1" ht="15.75" customHeight="1" x14ac:dyDescent="0.25">
      <c r="A770" s="26"/>
    </row>
    <row r="771" spans="1:1" ht="15.75" customHeight="1" x14ac:dyDescent="0.25">
      <c r="A771" s="26"/>
    </row>
    <row r="772" spans="1:1" ht="15.75" customHeight="1" x14ac:dyDescent="0.25">
      <c r="A772" s="26"/>
    </row>
    <row r="773" spans="1:1" ht="15.75" customHeight="1" x14ac:dyDescent="0.25">
      <c r="A773" s="26"/>
    </row>
    <row r="774" spans="1:1" ht="15.75" customHeight="1" x14ac:dyDescent="0.25">
      <c r="A774" s="26"/>
    </row>
    <row r="775" spans="1:1" ht="15.75" customHeight="1" x14ac:dyDescent="0.25">
      <c r="A775" s="26"/>
    </row>
    <row r="776" spans="1:1" ht="15.75" customHeight="1" x14ac:dyDescent="0.25">
      <c r="A776" s="26"/>
    </row>
    <row r="777" spans="1:1" ht="15.75" customHeight="1" x14ac:dyDescent="0.25">
      <c r="A777" s="26"/>
    </row>
    <row r="778" spans="1:1" ht="15.75" customHeight="1" x14ac:dyDescent="0.25">
      <c r="A778" s="26"/>
    </row>
    <row r="779" spans="1:1" ht="15.75" customHeight="1" x14ac:dyDescent="0.25">
      <c r="A779" s="26"/>
    </row>
    <row r="780" spans="1:1" ht="15.75" customHeight="1" x14ac:dyDescent="0.25">
      <c r="A780" s="26"/>
    </row>
    <row r="781" spans="1:1" ht="15.75" customHeight="1" x14ac:dyDescent="0.25">
      <c r="A781" s="26"/>
    </row>
    <row r="782" spans="1:1" ht="15.75" customHeight="1" x14ac:dyDescent="0.25">
      <c r="A782" s="26"/>
    </row>
    <row r="783" spans="1:1" ht="15.75" customHeight="1" x14ac:dyDescent="0.25">
      <c r="A783" s="26"/>
    </row>
    <row r="784" spans="1:1" ht="15.75" customHeight="1" x14ac:dyDescent="0.25">
      <c r="A784" s="26"/>
    </row>
    <row r="785" spans="1:1" ht="15.75" customHeight="1" x14ac:dyDescent="0.25">
      <c r="A785" s="26"/>
    </row>
    <row r="786" spans="1:1" ht="15.75" customHeight="1" x14ac:dyDescent="0.25">
      <c r="A786" s="26"/>
    </row>
    <row r="787" spans="1:1" ht="15.75" customHeight="1" x14ac:dyDescent="0.25">
      <c r="A787" s="26"/>
    </row>
    <row r="788" spans="1:1" ht="15.75" customHeight="1" x14ac:dyDescent="0.25">
      <c r="A788" s="26"/>
    </row>
    <row r="789" spans="1:1" ht="15.75" customHeight="1" x14ac:dyDescent="0.25">
      <c r="A789" s="26"/>
    </row>
    <row r="790" spans="1:1" ht="15.75" customHeight="1" x14ac:dyDescent="0.25">
      <c r="A790" s="26"/>
    </row>
    <row r="791" spans="1:1" ht="15.75" customHeight="1" x14ac:dyDescent="0.25">
      <c r="A791" s="26"/>
    </row>
    <row r="792" spans="1:1" ht="15.75" customHeight="1" x14ac:dyDescent="0.25">
      <c r="A792" s="26"/>
    </row>
    <row r="793" spans="1:1" ht="15.75" customHeight="1" x14ac:dyDescent="0.25">
      <c r="A793" s="26"/>
    </row>
    <row r="794" spans="1:1" ht="15.75" customHeight="1" x14ac:dyDescent="0.25">
      <c r="A794" s="26"/>
    </row>
    <row r="795" spans="1:1" ht="15.75" customHeight="1" x14ac:dyDescent="0.25">
      <c r="A795" s="26"/>
    </row>
    <row r="796" spans="1:1" ht="15.75" customHeight="1" x14ac:dyDescent="0.25">
      <c r="A796" s="26"/>
    </row>
    <row r="797" spans="1:1" ht="15.75" customHeight="1" x14ac:dyDescent="0.25">
      <c r="A797" s="26"/>
    </row>
    <row r="798" spans="1:1" ht="15.75" customHeight="1" x14ac:dyDescent="0.25">
      <c r="A798" s="26"/>
    </row>
    <row r="799" spans="1:1" ht="15.75" customHeight="1" x14ac:dyDescent="0.25">
      <c r="A799" s="26"/>
    </row>
    <row r="800" spans="1:1" ht="15.75" customHeight="1" x14ac:dyDescent="0.25">
      <c r="A800" s="26"/>
    </row>
    <row r="801" spans="1:1" ht="15.75" customHeight="1" x14ac:dyDescent="0.25">
      <c r="A801" s="26"/>
    </row>
    <row r="802" spans="1:1" ht="15.75" customHeight="1" x14ac:dyDescent="0.25">
      <c r="A802" s="26"/>
    </row>
    <row r="803" spans="1:1" ht="15.75" customHeight="1" x14ac:dyDescent="0.25">
      <c r="A803" s="26"/>
    </row>
    <row r="804" spans="1:1" ht="15.75" customHeight="1" x14ac:dyDescent="0.25">
      <c r="A804" s="26"/>
    </row>
    <row r="805" spans="1:1" ht="15.75" customHeight="1" x14ac:dyDescent="0.25">
      <c r="A805" s="26"/>
    </row>
    <row r="806" spans="1:1" ht="15.75" customHeight="1" x14ac:dyDescent="0.25">
      <c r="A806" s="26"/>
    </row>
    <row r="807" spans="1:1" ht="15.75" customHeight="1" x14ac:dyDescent="0.25">
      <c r="A807" s="26"/>
    </row>
    <row r="808" spans="1:1" ht="15.75" customHeight="1" x14ac:dyDescent="0.25">
      <c r="A808" s="26"/>
    </row>
    <row r="809" spans="1:1" ht="15.75" customHeight="1" x14ac:dyDescent="0.25">
      <c r="A809" s="26"/>
    </row>
    <row r="810" spans="1:1" ht="15.75" customHeight="1" x14ac:dyDescent="0.25">
      <c r="A810" s="26"/>
    </row>
    <row r="811" spans="1:1" ht="15.75" customHeight="1" x14ac:dyDescent="0.25">
      <c r="A811" s="26"/>
    </row>
    <row r="812" spans="1:1" ht="15.75" customHeight="1" x14ac:dyDescent="0.25">
      <c r="A812" s="26"/>
    </row>
    <row r="813" spans="1:1" ht="15.75" customHeight="1" x14ac:dyDescent="0.25">
      <c r="A813" s="26"/>
    </row>
    <row r="814" spans="1:1" ht="15.75" customHeight="1" x14ac:dyDescent="0.25">
      <c r="A814" s="26"/>
    </row>
    <row r="815" spans="1:1" ht="15.75" customHeight="1" x14ac:dyDescent="0.25">
      <c r="A815" s="26"/>
    </row>
    <row r="816" spans="1:1" ht="15.75" customHeight="1" x14ac:dyDescent="0.25">
      <c r="A816" s="26"/>
    </row>
    <row r="817" spans="1:1" ht="15.75" customHeight="1" x14ac:dyDescent="0.25">
      <c r="A817" s="26"/>
    </row>
    <row r="818" spans="1:1" ht="15.75" customHeight="1" x14ac:dyDescent="0.25">
      <c r="A818" s="26"/>
    </row>
    <row r="819" spans="1:1" ht="15.75" customHeight="1" x14ac:dyDescent="0.25">
      <c r="A819" s="26"/>
    </row>
    <row r="820" spans="1:1" ht="15.75" customHeight="1" x14ac:dyDescent="0.25">
      <c r="A820" s="26"/>
    </row>
    <row r="821" spans="1:1" ht="15.75" customHeight="1" x14ac:dyDescent="0.25">
      <c r="A821" s="26"/>
    </row>
    <row r="822" spans="1:1" ht="15.75" customHeight="1" x14ac:dyDescent="0.25">
      <c r="A822" s="26"/>
    </row>
    <row r="823" spans="1:1" ht="15.75" customHeight="1" x14ac:dyDescent="0.25">
      <c r="A823" s="26"/>
    </row>
    <row r="824" spans="1:1" ht="15.75" customHeight="1" x14ac:dyDescent="0.25">
      <c r="A824" s="26"/>
    </row>
    <row r="825" spans="1:1" ht="15.75" customHeight="1" x14ac:dyDescent="0.25">
      <c r="A825" s="26"/>
    </row>
    <row r="826" spans="1:1" ht="15.75" customHeight="1" x14ac:dyDescent="0.25">
      <c r="A826" s="26"/>
    </row>
    <row r="827" spans="1:1" ht="15.75" customHeight="1" x14ac:dyDescent="0.25">
      <c r="A827" s="26"/>
    </row>
    <row r="828" spans="1:1" ht="15.75" customHeight="1" x14ac:dyDescent="0.25">
      <c r="A828" s="26"/>
    </row>
    <row r="829" spans="1:1" ht="15.75" customHeight="1" x14ac:dyDescent="0.25">
      <c r="A829" s="26"/>
    </row>
    <row r="830" spans="1:1" ht="15.75" customHeight="1" x14ac:dyDescent="0.25">
      <c r="A830" s="26"/>
    </row>
    <row r="831" spans="1:1" ht="15.75" customHeight="1" x14ac:dyDescent="0.25">
      <c r="A831" s="26"/>
    </row>
    <row r="832" spans="1:1" ht="15.75" customHeight="1" x14ac:dyDescent="0.25">
      <c r="A832" s="26"/>
    </row>
    <row r="833" spans="1:1" ht="15.75" customHeight="1" x14ac:dyDescent="0.25">
      <c r="A833" s="26"/>
    </row>
    <row r="834" spans="1:1" ht="15.75" customHeight="1" x14ac:dyDescent="0.25">
      <c r="A834" s="26"/>
    </row>
    <row r="835" spans="1:1" ht="15.75" customHeight="1" x14ac:dyDescent="0.25">
      <c r="A835" s="26"/>
    </row>
    <row r="836" spans="1:1" ht="15.75" customHeight="1" x14ac:dyDescent="0.25">
      <c r="A836" s="26"/>
    </row>
    <row r="837" spans="1:1" ht="15.75" customHeight="1" x14ac:dyDescent="0.25">
      <c r="A837" s="26"/>
    </row>
    <row r="838" spans="1:1" ht="15.75" customHeight="1" x14ac:dyDescent="0.25">
      <c r="A838" s="26"/>
    </row>
    <row r="839" spans="1:1" ht="15.75" customHeight="1" x14ac:dyDescent="0.25">
      <c r="A839" s="26"/>
    </row>
    <row r="840" spans="1:1" ht="15.75" customHeight="1" x14ac:dyDescent="0.25">
      <c r="A840" s="26"/>
    </row>
    <row r="841" spans="1:1" ht="15.75" customHeight="1" x14ac:dyDescent="0.25">
      <c r="A841" s="26"/>
    </row>
    <row r="842" spans="1:1" ht="15.75" customHeight="1" x14ac:dyDescent="0.25">
      <c r="A842" s="26"/>
    </row>
    <row r="843" spans="1:1" ht="15.75" customHeight="1" x14ac:dyDescent="0.25">
      <c r="A843" s="26"/>
    </row>
    <row r="844" spans="1:1" ht="15.75" customHeight="1" x14ac:dyDescent="0.25">
      <c r="A844" s="26"/>
    </row>
    <row r="845" spans="1:1" ht="15.75" customHeight="1" x14ac:dyDescent="0.25">
      <c r="A845" s="26"/>
    </row>
    <row r="846" spans="1:1" ht="15.75" customHeight="1" x14ac:dyDescent="0.25">
      <c r="A846" s="26"/>
    </row>
    <row r="847" spans="1:1" ht="15.75" customHeight="1" x14ac:dyDescent="0.25">
      <c r="A847" s="26"/>
    </row>
    <row r="848" spans="1:1" ht="15.75" customHeight="1" x14ac:dyDescent="0.25">
      <c r="A848" s="26"/>
    </row>
    <row r="849" spans="1:1" ht="15.75" customHeight="1" x14ac:dyDescent="0.25">
      <c r="A849" s="26"/>
    </row>
    <row r="850" spans="1:1" ht="15.75" customHeight="1" x14ac:dyDescent="0.25">
      <c r="A850" s="26"/>
    </row>
    <row r="851" spans="1:1" ht="15.75" customHeight="1" x14ac:dyDescent="0.25">
      <c r="A851" s="26"/>
    </row>
    <row r="852" spans="1:1" ht="15.75" customHeight="1" x14ac:dyDescent="0.25">
      <c r="A852" s="26"/>
    </row>
    <row r="853" spans="1:1" ht="15.75" customHeight="1" x14ac:dyDescent="0.25">
      <c r="A853" s="26"/>
    </row>
    <row r="854" spans="1:1" ht="15.75" customHeight="1" x14ac:dyDescent="0.25">
      <c r="A854" s="26"/>
    </row>
    <row r="855" spans="1:1" ht="15.75" customHeight="1" x14ac:dyDescent="0.25">
      <c r="A855" s="26"/>
    </row>
    <row r="856" spans="1:1" ht="15.75" customHeight="1" x14ac:dyDescent="0.25">
      <c r="A856" s="26"/>
    </row>
    <row r="857" spans="1:1" ht="15.75" customHeight="1" x14ac:dyDescent="0.25">
      <c r="A857" s="26"/>
    </row>
    <row r="858" spans="1:1" ht="15.75" customHeight="1" x14ac:dyDescent="0.25">
      <c r="A858" s="26"/>
    </row>
    <row r="859" spans="1:1" ht="15.75" customHeight="1" x14ac:dyDescent="0.25">
      <c r="A859" s="26"/>
    </row>
    <row r="860" spans="1:1" ht="15.75" customHeight="1" x14ac:dyDescent="0.25">
      <c r="A860" s="26"/>
    </row>
    <row r="861" spans="1:1" ht="15.75" customHeight="1" x14ac:dyDescent="0.25">
      <c r="A861" s="26"/>
    </row>
    <row r="862" spans="1:1" ht="15.75" customHeight="1" x14ac:dyDescent="0.25">
      <c r="A862" s="26"/>
    </row>
    <row r="863" spans="1:1" ht="15.75" customHeight="1" x14ac:dyDescent="0.25">
      <c r="A863" s="26"/>
    </row>
    <row r="864" spans="1:1" ht="15.75" customHeight="1" x14ac:dyDescent="0.25">
      <c r="A864" s="26"/>
    </row>
    <row r="865" spans="1:1" ht="15.75" customHeight="1" x14ac:dyDescent="0.25">
      <c r="A865" s="26"/>
    </row>
    <row r="866" spans="1:1" ht="15.75" customHeight="1" x14ac:dyDescent="0.25">
      <c r="A866" s="26"/>
    </row>
    <row r="867" spans="1:1" ht="15.75" customHeight="1" x14ac:dyDescent="0.25">
      <c r="A867" s="26"/>
    </row>
    <row r="868" spans="1:1" ht="15.75" customHeight="1" x14ac:dyDescent="0.25">
      <c r="A868" s="26"/>
    </row>
    <row r="869" spans="1:1" ht="15.75" customHeight="1" x14ac:dyDescent="0.25">
      <c r="A869" s="26"/>
    </row>
    <row r="870" spans="1:1" ht="15.75" customHeight="1" x14ac:dyDescent="0.25">
      <c r="A870" s="26"/>
    </row>
    <row r="871" spans="1:1" ht="15.75" customHeight="1" x14ac:dyDescent="0.25">
      <c r="A871" s="26"/>
    </row>
    <row r="872" spans="1:1" ht="15.75" customHeight="1" x14ac:dyDescent="0.25">
      <c r="A872" s="26"/>
    </row>
    <row r="873" spans="1:1" ht="15.75" customHeight="1" x14ac:dyDescent="0.25">
      <c r="A873" s="26"/>
    </row>
    <row r="874" spans="1:1" ht="15.75" customHeight="1" x14ac:dyDescent="0.25">
      <c r="A874" s="26"/>
    </row>
    <row r="875" spans="1:1" ht="15.75" customHeight="1" x14ac:dyDescent="0.25">
      <c r="A875" s="26"/>
    </row>
    <row r="876" spans="1:1" ht="15.75" customHeight="1" x14ac:dyDescent="0.25">
      <c r="A876" s="26"/>
    </row>
    <row r="877" spans="1:1" ht="15.75" customHeight="1" x14ac:dyDescent="0.25">
      <c r="A877" s="26"/>
    </row>
    <row r="878" spans="1:1" ht="15.75" customHeight="1" x14ac:dyDescent="0.25">
      <c r="A878" s="26"/>
    </row>
    <row r="879" spans="1:1" ht="15.75" customHeight="1" x14ac:dyDescent="0.25">
      <c r="A879" s="26"/>
    </row>
    <row r="880" spans="1:1" ht="15.75" customHeight="1" x14ac:dyDescent="0.25">
      <c r="A880" s="26"/>
    </row>
    <row r="881" spans="1:1" ht="15.75" customHeight="1" x14ac:dyDescent="0.25">
      <c r="A881" s="26"/>
    </row>
    <row r="882" spans="1:1" ht="15.75" customHeight="1" x14ac:dyDescent="0.25">
      <c r="A882" s="26"/>
    </row>
    <row r="883" spans="1:1" ht="15.75" customHeight="1" x14ac:dyDescent="0.25">
      <c r="A883" s="26"/>
    </row>
    <row r="884" spans="1:1" ht="15.75" customHeight="1" x14ac:dyDescent="0.25">
      <c r="A884" s="26"/>
    </row>
    <row r="885" spans="1:1" ht="15.75" customHeight="1" x14ac:dyDescent="0.25">
      <c r="A885" s="26"/>
    </row>
    <row r="886" spans="1:1" ht="15.75" customHeight="1" x14ac:dyDescent="0.25">
      <c r="A886" s="26"/>
    </row>
    <row r="887" spans="1:1" ht="15.75" customHeight="1" x14ac:dyDescent="0.25">
      <c r="A887" s="26"/>
    </row>
    <row r="888" spans="1:1" ht="15.75" customHeight="1" x14ac:dyDescent="0.25">
      <c r="A888" s="26"/>
    </row>
    <row r="889" spans="1:1" ht="15.75" customHeight="1" x14ac:dyDescent="0.25">
      <c r="A889" s="26"/>
    </row>
    <row r="890" spans="1:1" ht="15.75" customHeight="1" x14ac:dyDescent="0.25">
      <c r="A890" s="26"/>
    </row>
    <row r="891" spans="1:1" ht="15.75" customHeight="1" x14ac:dyDescent="0.25">
      <c r="A891" s="26"/>
    </row>
    <row r="892" spans="1:1" ht="15.75" customHeight="1" x14ac:dyDescent="0.25">
      <c r="A892" s="26"/>
    </row>
    <row r="893" spans="1:1" ht="15.75" customHeight="1" x14ac:dyDescent="0.25">
      <c r="A893" s="26"/>
    </row>
    <row r="894" spans="1:1" ht="15.75" customHeight="1" x14ac:dyDescent="0.25">
      <c r="A894" s="26"/>
    </row>
    <row r="895" spans="1:1" ht="15.75" customHeight="1" x14ac:dyDescent="0.25">
      <c r="A895" s="26"/>
    </row>
    <row r="896" spans="1:1" ht="15.75" customHeight="1" x14ac:dyDescent="0.25">
      <c r="A896" s="26"/>
    </row>
    <row r="897" spans="1:1" ht="15.75" customHeight="1" x14ac:dyDescent="0.25">
      <c r="A897" s="26"/>
    </row>
    <row r="898" spans="1:1" ht="15.75" customHeight="1" x14ac:dyDescent="0.25">
      <c r="A898" s="26"/>
    </row>
    <row r="899" spans="1:1" ht="15.75" customHeight="1" x14ac:dyDescent="0.25">
      <c r="A899" s="26"/>
    </row>
    <row r="900" spans="1:1" ht="15.75" customHeight="1" x14ac:dyDescent="0.25">
      <c r="A900" s="26"/>
    </row>
    <row r="901" spans="1:1" ht="15.75" customHeight="1" x14ac:dyDescent="0.25">
      <c r="A901" s="26"/>
    </row>
    <row r="902" spans="1:1" ht="15.75" customHeight="1" x14ac:dyDescent="0.25">
      <c r="A902" s="26"/>
    </row>
    <row r="903" spans="1:1" ht="15.75" customHeight="1" x14ac:dyDescent="0.25">
      <c r="A903" s="26"/>
    </row>
    <row r="904" spans="1:1" ht="15.75" customHeight="1" x14ac:dyDescent="0.25">
      <c r="A904" s="26"/>
    </row>
    <row r="905" spans="1:1" ht="15.75" customHeight="1" x14ac:dyDescent="0.25">
      <c r="A905" s="26"/>
    </row>
    <row r="906" spans="1:1" ht="15.75" customHeight="1" x14ac:dyDescent="0.25">
      <c r="A906" s="26"/>
    </row>
    <row r="907" spans="1:1" ht="15.75" customHeight="1" x14ac:dyDescent="0.25">
      <c r="A907" s="26"/>
    </row>
    <row r="908" spans="1:1" ht="15.75" customHeight="1" x14ac:dyDescent="0.25">
      <c r="A908" s="26"/>
    </row>
    <row r="909" spans="1:1" ht="15.75" customHeight="1" x14ac:dyDescent="0.25">
      <c r="A909" s="26"/>
    </row>
    <row r="910" spans="1:1" ht="15.75" customHeight="1" x14ac:dyDescent="0.25">
      <c r="A910" s="26"/>
    </row>
    <row r="911" spans="1:1" ht="15.75" customHeight="1" x14ac:dyDescent="0.25">
      <c r="A911" s="26"/>
    </row>
    <row r="912" spans="1:1" ht="15.75" customHeight="1" x14ac:dyDescent="0.25">
      <c r="A912" s="26"/>
    </row>
    <row r="913" spans="1:1" ht="15.75" customHeight="1" x14ac:dyDescent="0.25">
      <c r="A913" s="26"/>
    </row>
    <row r="914" spans="1:1" ht="15.75" customHeight="1" x14ac:dyDescent="0.25">
      <c r="A914" s="26"/>
    </row>
    <row r="915" spans="1:1" ht="15.75" customHeight="1" x14ac:dyDescent="0.25">
      <c r="A915" s="26"/>
    </row>
    <row r="916" spans="1:1" ht="15.75" customHeight="1" x14ac:dyDescent="0.25">
      <c r="A916" s="26"/>
    </row>
    <row r="917" spans="1:1" ht="15.75" customHeight="1" x14ac:dyDescent="0.25">
      <c r="A917" s="26"/>
    </row>
    <row r="918" spans="1:1" ht="15.75" customHeight="1" x14ac:dyDescent="0.25">
      <c r="A918" s="26"/>
    </row>
    <row r="919" spans="1:1" ht="15.75" customHeight="1" x14ac:dyDescent="0.25">
      <c r="A919" s="26"/>
    </row>
    <row r="920" spans="1:1" ht="15.75" customHeight="1" x14ac:dyDescent="0.25">
      <c r="A920" s="26"/>
    </row>
    <row r="921" spans="1:1" ht="15.75" customHeight="1" x14ac:dyDescent="0.25">
      <c r="A921" s="26"/>
    </row>
    <row r="922" spans="1:1" ht="15.75" customHeight="1" x14ac:dyDescent="0.25">
      <c r="A922" s="26"/>
    </row>
    <row r="923" spans="1:1" ht="15.75" customHeight="1" x14ac:dyDescent="0.25">
      <c r="A923" s="26"/>
    </row>
    <row r="924" spans="1:1" ht="15.75" customHeight="1" x14ac:dyDescent="0.25">
      <c r="A924" s="26"/>
    </row>
    <row r="925" spans="1:1" ht="15.75" customHeight="1" x14ac:dyDescent="0.25">
      <c r="A925" s="26"/>
    </row>
    <row r="926" spans="1:1" ht="15.75" customHeight="1" x14ac:dyDescent="0.25">
      <c r="A926" s="26"/>
    </row>
    <row r="927" spans="1:1" ht="15.75" customHeight="1" x14ac:dyDescent="0.25">
      <c r="A927" s="26"/>
    </row>
    <row r="928" spans="1:1" ht="15.75" customHeight="1" x14ac:dyDescent="0.25">
      <c r="A928" s="26"/>
    </row>
    <row r="929" spans="1:1" ht="15.75" customHeight="1" x14ac:dyDescent="0.25">
      <c r="A929" s="26"/>
    </row>
    <row r="930" spans="1:1" ht="15.75" customHeight="1" x14ac:dyDescent="0.25">
      <c r="A930" s="26"/>
    </row>
    <row r="931" spans="1:1" ht="15.75" customHeight="1" x14ac:dyDescent="0.25">
      <c r="A931" s="26"/>
    </row>
    <row r="932" spans="1:1" ht="15.75" customHeight="1" x14ac:dyDescent="0.25">
      <c r="A932" s="26"/>
    </row>
    <row r="933" spans="1:1" ht="15.75" customHeight="1" x14ac:dyDescent="0.25">
      <c r="A933" s="26"/>
    </row>
    <row r="934" spans="1:1" ht="15.75" customHeight="1" x14ac:dyDescent="0.25">
      <c r="A934" s="26"/>
    </row>
    <row r="935" spans="1:1" ht="15.75" customHeight="1" x14ac:dyDescent="0.25">
      <c r="A935" s="26"/>
    </row>
    <row r="936" spans="1:1" ht="15.75" customHeight="1" x14ac:dyDescent="0.25">
      <c r="A936" s="26"/>
    </row>
    <row r="937" spans="1:1" ht="15.75" customHeight="1" x14ac:dyDescent="0.25">
      <c r="A937" s="26"/>
    </row>
    <row r="938" spans="1:1" ht="15.75" customHeight="1" x14ac:dyDescent="0.25">
      <c r="A938" s="26"/>
    </row>
    <row r="939" spans="1:1" ht="15.75" customHeight="1" x14ac:dyDescent="0.25">
      <c r="A939" s="26"/>
    </row>
    <row r="940" spans="1:1" ht="15.75" customHeight="1" x14ac:dyDescent="0.25">
      <c r="A940" s="26"/>
    </row>
    <row r="941" spans="1:1" ht="15.75" customHeight="1" x14ac:dyDescent="0.25">
      <c r="A941" s="26"/>
    </row>
    <row r="942" spans="1:1" ht="15.75" customHeight="1" x14ac:dyDescent="0.25">
      <c r="A942" s="26"/>
    </row>
    <row r="943" spans="1:1" ht="15.75" customHeight="1" x14ac:dyDescent="0.25">
      <c r="A943" s="26"/>
    </row>
    <row r="944" spans="1:1" ht="15.75" customHeight="1" x14ac:dyDescent="0.25">
      <c r="A944" s="26"/>
    </row>
    <row r="945" spans="1:1" ht="15.75" customHeight="1" x14ac:dyDescent="0.25">
      <c r="A945" s="26"/>
    </row>
    <row r="946" spans="1:1" ht="15.75" customHeight="1" x14ac:dyDescent="0.25">
      <c r="A946" s="26"/>
    </row>
    <row r="947" spans="1:1" ht="15.75" customHeight="1" x14ac:dyDescent="0.25">
      <c r="A947" s="26"/>
    </row>
    <row r="948" spans="1:1" ht="15.75" customHeight="1" x14ac:dyDescent="0.25">
      <c r="A948" s="26"/>
    </row>
    <row r="949" spans="1:1" ht="15.75" customHeight="1" x14ac:dyDescent="0.25">
      <c r="A949" s="26"/>
    </row>
    <row r="950" spans="1:1" ht="15.75" customHeight="1" x14ac:dyDescent="0.25">
      <c r="A950" s="26"/>
    </row>
    <row r="951" spans="1:1" ht="15.75" customHeight="1" x14ac:dyDescent="0.25">
      <c r="A951" s="26"/>
    </row>
    <row r="952" spans="1:1" ht="15.75" customHeight="1" x14ac:dyDescent="0.25">
      <c r="A952" s="26"/>
    </row>
    <row r="953" spans="1:1" ht="15.75" customHeight="1" x14ac:dyDescent="0.25">
      <c r="A953" s="26"/>
    </row>
    <row r="954" spans="1:1" ht="15.75" customHeight="1" x14ac:dyDescent="0.25">
      <c r="A954" s="26"/>
    </row>
    <row r="955" spans="1:1" ht="15.75" customHeight="1" x14ac:dyDescent="0.25">
      <c r="A955" s="26"/>
    </row>
    <row r="956" spans="1:1" ht="15.75" customHeight="1" x14ac:dyDescent="0.25">
      <c r="A956" s="26"/>
    </row>
    <row r="957" spans="1:1" ht="15.75" customHeight="1" x14ac:dyDescent="0.25">
      <c r="A957" s="26"/>
    </row>
    <row r="958" spans="1:1" ht="15.75" customHeight="1" x14ac:dyDescent="0.25">
      <c r="A958" s="26"/>
    </row>
    <row r="959" spans="1:1" ht="15.75" customHeight="1" x14ac:dyDescent="0.25">
      <c r="A959" s="26"/>
    </row>
    <row r="960" spans="1:1" ht="15.75" customHeight="1" x14ac:dyDescent="0.25">
      <c r="A960" s="26"/>
    </row>
    <row r="961" spans="1:1" ht="15.75" customHeight="1" x14ac:dyDescent="0.25">
      <c r="A961" s="26"/>
    </row>
    <row r="962" spans="1:1" ht="15.75" customHeight="1" x14ac:dyDescent="0.25">
      <c r="A962" s="26"/>
    </row>
    <row r="963" spans="1:1" ht="15.75" customHeight="1" x14ac:dyDescent="0.25">
      <c r="A963" s="26"/>
    </row>
    <row r="964" spans="1:1" ht="15.75" customHeight="1" x14ac:dyDescent="0.25">
      <c r="A964" s="26"/>
    </row>
    <row r="965" spans="1:1" ht="15.75" customHeight="1" x14ac:dyDescent="0.25">
      <c r="A965" s="26"/>
    </row>
    <row r="966" spans="1:1" ht="15.75" customHeight="1" x14ac:dyDescent="0.25">
      <c r="A966" s="26"/>
    </row>
    <row r="967" spans="1:1" ht="15.75" customHeight="1" x14ac:dyDescent="0.25">
      <c r="A967" s="26"/>
    </row>
    <row r="968" spans="1:1" ht="15.75" customHeight="1" x14ac:dyDescent="0.25">
      <c r="A968" s="26"/>
    </row>
    <row r="969" spans="1:1" ht="15.75" customHeight="1" x14ac:dyDescent="0.25">
      <c r="A969" s="26"/>
    </row>
    <row r="970" spans="1:1" ht="15.75" customHeight="1" x14ac:dyDescent="0.25">
      <c r="A970" s="26"/>
    </row>
    <row r="971" spans="1:1" ht="15.75" customHeight="1" x14ac:dyDescent="0.25">
      <c r="A971" s="26"/>
    </row>
    <row r="972" spans="1:1" ht="15.75" customHeight="1" x14ac:dyDescent="0.25">
      <c r="A972" s="26"/>
    </row>
    <row r="973" spans="1:1" ht="15.75" customHeight="1" x14ac:dyDescent="0.25">
      <c r="A973" s="26"/>
    </row>
    <row r="974" spans="1:1" ht="15.75" customHeight="1" x14ac:dyDescent="0.25">
      <c r="A974" s="26"/>
    </row>
    <row r="975" spans="1:1" ht="15.75" customHeight="1" x14ac:dyDescent="0.25">
      <c r="A975" s="26"/>
    </row>
    <row r="976" spans="1:1" ht="15.75" customHeight="1" x14ac:dyDescent="0.25">
      <c r="A976" s="26"/>
    </row>
    <row r="977" spans="1:1" ht="15.75" customHeight="1" x14ac:dyDescent="0.25">
      <c r="A977" s="26"/>
    </row>
    <row r="978" spans="1:1" ht="15.75" customHeight="1" x14ac:dyDescent="0.25">
      <c r="A978" s="26"/>
    </row>
    <row r="979" spans="1:1" ht="15.75" customHeight="1" x14ac:dyDescent="0.25">
      <c r="A979" s="26"/>
    </row>
    <row r="980" spans="1:1" ht="15.75" customHeight="1" x14ac:dyDescent="0.25">
      <c r="A980" s="26"/>
    </row>
    <row r="981" spans="1:1" ht="15.75" customHeight="1" x14ac:dyDescent="0.25">
      <c r="A981" s="26"/>
    </row>
    <row r="982" spans="1:1" ht="15.75" customHeight="1" x14ac:dyDescent="0.25">
      <c r="A982" s="26"/>
    </row>
    <row r="983" spans="1:1" ht="15.75" customHeight="1" x14ac:dyDescent="0.25">
      <c r="A983" s="26"/>
    </row>
    <row r="984" spans="1:1" ht="15.75" customHeight="1" x14ac:dyDescent="0.25">
      <c r="A984" s="26"/>
    </row>
    <row r="985" spans="1:1" ht="15.75" customHeight="1" x14ac:dyDescent="0.25">
      <c r="A985" s="26"/>
    </row>
    <row r="986" spans="1:1" ht="15.75" customHeight="1" x14ac:dyDescent="0.25">
      <c r="A986" s="26"/>
    </row>
    <row r="987" spans="1:1" ht="15.75" customHeight="1" x14ac:dyDescent="0.25">
      <c r="A987" s="26"/>
    </row>
    <row r="988" spans="1:1" ht="15.75" customHeight="1" x14ac:dyDescent="0.25">
      <c r="A988" s="26"/>
    </row>
    <row r="989" spans="1:1" ht="15.75" customHeight="1" x14ac:dyDescent="0.25">
      <c r="A989" s="26"/>
    </row>
    <row r="990" spans="1:1" ht="15.75" customHeight="1" x14ac:dyDescent="0.25">
      <c r="A990" s="26"/>
    </row>
    <row r="991" spans="1:1" ht="15.75" customHeight="1" x14ac:dyDescent="0.25">
      <c r="A991" s="26"/>
    </row>
    <row r="992" spans="1:1" ht="15.75" customHeight="1" x14ac:dyDescent="0.25">
      <c r="A992" s="26"/>
    </row>
    <row r="993" spans="1:1" ht="15.75" customHeight="1" x14ac:dyDescent="0.25">
      <c r="A993" s="26"/>
    </row>
    <row r="994" spans="1:1" ht="15.75" customHeight="1" x14ac:dyDescent="0.25">
      <c r="A994" s="26"/>
    </row>
    <row r="995" spans="1:1" ht="15.75" customHeight="1" x14ac:dyDescent="0.25">
      <c r="A995" s="26"/>
    </row>
    <row r="996" spans="1:1" ht="15.75" customHeight="1" x14ac:dyDescent="0.25">
      <c r="A996" s="26"/>
    </row>
    <row r="997" spans="1:1" ht="15.75" customHeight="1" x14ac:dyDescent="0.25">
      <c r="A997" s="26"/>
    </row>
    <row r="998" spans="1:1" ht="15.75" customHeight="1" x14ac:dyDescent="0.25">
      <c r="A998" s="26"/>
    </row>
    <row r="999" spans="1:1" ht="15.75" customHeight="1" x14ac:dyDescent="0.25">
      <c r="A999" s="26"/>
    </row>
    <row r="1000" spans="1:1" ht="15.75" customHeight="1" x14ac:dyDescent="0.25">
      <c r="A1000" s="26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opLeftCell="A23" workbookViewId="0">
      <selection activeCell="A124" sqref="A124"/>
    </sheetView>
  </sheetViews>
  <sheetFormatPr defaultColWidth="12.625" defaultRowHeight="15" customHeight="1" x14ac:dyDescent="0.2"/>
  <cols>
    <col min="1" max="1" width="60.125" customWidth="1"/>
    <col min="2" max="2" width="34.625" customWidth="1"/>
    <col min="3" max="3" width="27.125" customWidth="1"/>
    <col min="4" max="4" width="24.375" customWidth="1"/>
    <col min="5" max="5" width="22.5" customWidth="1"/>
    <col min="6" max="35" width="10.125" customWidth="1"/>
  </cols>
  <sheetData>
    <row r="1" spans="1:35" ht="14.45" customHeight="1" x14ac:dyDescent="0.25">
      <c r="A1" s="2" t="s">
        <v>194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45" customHeight="1" x14ac:dyDescent="0.25">
      <c r="A2" s="1" t="s">
        <v>195</v>
      </c>
      <c r="D2" s="54" t="s">
        <v>196</v>
      </c>
      <c r="E2" s="55"/>
      <c r="F2" s="55"/>
      <c r="G2" s="54" t="s">
        <v>197</v>
      </c>
      <c r="H2" s="55"/>
      <c r="I2" s="55"/>
      <c r="M2" s="4" t="s">
        <v>198</v>
      </c>
    </row>
    <row r="3" spans="1:35" ht="43.5" customHeight="1" x14ac:dyDescent="0.25">
      <c r="A3" s="31" t="s">
        <v>199</v>
      </c>
      <c r="B3" s="31" t="s">
        <v>200</v>
      </c>
      <c r="C3" s="31" t="s">
        <v>201</v>
      </c>
      <c r="D3" s="32" t="s">
        <v>202</v>
      </c>
      <c r="E3" s="32" t="s">
        <v>203</v>
      </c>
      <c r="F3" s="32" t="s">
        <v>204</v>
      </c>
      <c r="G3" s="32" t="s">
        <v>202</v>
      </c>
      <c r="H3" s="32" t="s">
        <v>203</v>
      </c>
      <c r="I3" s="32" t="s">
        <v>204</v>
      </c>
      <c r="J3" s="33" t="s">
        <v>205</v>
      </c>
      <c r="K3" s="31" t="s">
        <v>206</v>
      </c>
      <c r="M3" s="4" t="s">
        <v>207</v>
      </c>
      <c r="N3" s="4" t="s">
        <v>208</v>
      </c>
      <c r="P3" s="4" t="s">
        <v>209</v>
      </c>
      <c r="Q3" s="4" t="s">
        <v>210</v>
      </c>
      <c r="S3" s="1" t="s">
        <v>211</v>
      </c>
    </row>
    <row r="4" spans="1:35" ht="14.45" customHeight="1" x14ac:dyDescent="0.25">
      <c r="A4" s="4" t="s">
        <v>212</v>
      </c>
      <c r="B4" s="4" t="s">
        <v>213</v>
      </c>
      <c r="C4" s="4" t="s">
        <v>214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215</v>
      </c>
      <c r="M4" s="4" t="s">
        <v>216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44055.911601277548</v>
      </c>
    </row>
    <row r="5" spans="1:35" ht="14.45" customHeight="1" x14ac:dyDescent="0.25">
      <c r="A5" s="4" t="s">
        <v>212</v>
      </c>
      <c r="B5" s="4" t="s">
        <v>217</v>
      </c>
      <c r="C5" s="4" t="s">
        <v>218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219</v>
      </c>
      <c r="M5" s="4" t="s">
        <v>220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43507.064377288996</v>
      </c>
    </row>
    <row r="6" spans="1:35" ht="14.45" customHeight="1" x14ac:dyDescent="0.25">
      <c r="A6" s="4" t="s">
        <v>221</v>
      </c>
      <c r="B6" s="4" t="s">
        <v>213</v>
      </c>
      <c r="C6" s="4" t="s">
        <v>222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223</v>
      </c>
      <c r="M6" s="4" t="s">
        <v>224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42599.543080939948</v>
      </c>
    </row>
    <row r="7" spans="1:35" ht="14.45" customHeight="1" x14ac:dyDescent="0.25">
      <c r="A7" s="4" t="s">
        <v>221</v>
      </c>
      <c r="B7" s="4" t="s">
        <v>217</v>
      </c>
      <c r="C7" s="4" t="s">
        <v>225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219</v>
      </c>
      <c r="M7" s="4" t="s">
        <v>226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41583.866638524611</v>
      </c>
    </row>
    <row r="8" spans="1:35" ht="14.45" customHeight="1" x14ac:dyDescent="0.25">
      <c r="A8" s="4" t="s">
        <v>227</v>
      </c>
      <c r="B8" s="4" t="s">
        <v>213</v>
      </c>
      <c r="C8" s="4" t="s">
        <v>228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223</v>
      </c>
      <c r="M8" s="4" t="s">
        <v>229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40843.786792460211</v>
      </c>
    </row>
    <row r="9" spans="1:35" ht="14.45" customHeight="1" x14ac:dyDescent="0.25">
      <c r="A9" s="4" t="s">
        <v>227</v>
      </c>
      <c r="B9" s="4" t="s">
        <v>217</v>
      </c>
      <c r="C9" s="4" t="s">
        <v>230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219</v>
      </c>
    </row>
    <row r="10" spans="1:35" ht="14.45" customHeight="1" x14ac:dyDescent="0.25">
      <c r="A10" s="4" t="s">
        <v>231</v>
      </c>
      <c r="B10" s="4" t="s">
        <v>232</v>
      </c>
      <c r="C10" s="4" t="s">
        <v>233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219</v>
      </c>
    </row>
    <row r="11" spans="1:35" ht="14.45" customHeight="1" x14ac:dyDescent="0.25">
      <c r="A11" s="4" t="s">
        <v>234</v>
      </c>
      <c r="B11" s="4" t="s">
        <v>232</v>
      </c>
      <c r="C11" s="4" t="s">
        <v>235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219</v>
      </c>
    </row>
    <row r="12" spans="1:35" ht="14.45" customHeight="1" x14ac:dyDescent="0.25">
      <c r="A12" s="4" t="s">
        <v>236</v>
      </c>
      <c r="B12" s="4" t="s">
        <v>232</v>
      </c>
      <c r="C12" s="4" t="s">
        <v>237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219</v>
      </c>
    </row>
    <row r="13" spans="1:35" ht="14.45" customHeight="1" x14ac:dyDescent="0.25">
      <c r="A13" s="4" t="s">
        <v>238</v>
      </c>
      <c r="B13" s="4" t="s">
        <v>232</v>
      </c>
      <c r="C13" s="4" t="s">
        <v>239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219</v>
      </c>
    </row>
    <row r="14" spans="1:35" ht="14.45" customHeight="1" x14ac:dyDescent="0.25">
      <c r="A14" s="4" t="s">
        <v>240</v>
      </c>
      <c r="B14" s="4" t="s">
        <v>232</v>
      </c>
      <c r="C14" s="4" t="s">
        <v>241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219</v>
      </c>
    </row>
    <row r="15" spans="1:35" ht="14.45" customHeight="1" x14ac:dyDescent="0.25">
      <c r="A15" s="4" t="s">
        <v>242</v>
      </c>
      <c r="B15" s="4" t="s">
        <v>232</v>
      </c>
      <c r="C15" s="4" t="s">
        <v>243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219</v>
      </c>
    </row>
    <row r="16" spans="1:35" ht="14.45" customHeight="1" x14ac:dyDescent="0.25">
      <c r="A16" s="4" t="s">
        <v>244</v>
      </c>
      <c r="B16" s="4" t="s">
        <v>232</v>
      </c>
      <c r="C16" s="4" t="s">
        <v>245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219</v>
      </c>
    </row>
    <row r="17" spans="1:33" ht="14.45" customHeight="1" x14ac:dyDescent="0.25">
      <c r="A17" s="4" t="s">
        <v>246</v>
      </c>
      <c r="B17" s="4" t="s">
        <v>232</v>
      </c>
      <c r="C17" s="4" t="s">
        <v>247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219</v>
      </c>
    </row>
    <row r="18" spans="1:33" ht="14.45" customHeight="1" x14ac:dyDescent="0.25">
      <c r="A18" s="4" t="s">
        <v>248</v>
      </c>
      <c r="B18" s="4" t="s">
        <v>232</v>
      </c>
      <c r="C18" s="4" t="s">
        <v>249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219</v>
      </c>
    </row>
    <row r="20" spans="1:33" ht="14.45" customHeight="1" x14ac:dyDescent="0.25">
      <c r="A20" s="4" t="s">
        <v>250</v>
      </c>
    </row>
    <row r="21" spans="1:33" ht="15.75" customHeight="1" x14ac:dyDescent="0.25">
      <c r="A21" s="4" t="s">
        <v>251</v>
      </c>
    </row>
    <row r="22" spans="1:33" ht="15.75" customHeight="1" x14ac:dyDescent="0.2"/>
    <row r="23" spans="1:33" ht="15.75" customHeight="1" x14ac:dyDescent="0.25">
      <c r="A23" s="1" t="s">
        <v>252</v>
      </c>
    </row>
    <row r="24" spans="1:33" ht="15.75" customHeight="1" x14ac:dyDescent="0.25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2"/>
    <row r="26" spans="1:33" ht="15.75" customHeight="1" x14ac:dyDescent="0.25">
      <c r="A26" s="4" t="s">
        <v>253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5">
      <c r="A27" s="40" t="s">
        <v>254</v>
      </c>
      <c r="B27" s="40">
        <v>1.866E-6</v>
      </c>
      <c r="C27" s="40">
        <v>1.9360000000000002E-6</v>
      </c>
      <c r="D27" s="40">
        <v>1.939E-6</v>
      </c>
      <c r="E27" s="40">
        <v>1.869E-6</v>
      </c>
      <c r="F27" s="40">
        <v>1.838E-6</v>
      </c>
      <c r="G27" s="40">
        <v>1.764E-6</v>
      </c>
      <c r="H27" s="40">
        <v>1.7460000000000001E-6</v>
      </c>
      <c r="I27" s="40">
        <v>1.731E-6</v>
      </c>
      <c r="J27" s="40">
        <v>1.6929999999999999E-6</v>
      </c>
      <c r="K27" s="40">
        <v>1.688E-6</v>
      </c>
      <c r="L27" s="40">
        <v>1.6840000000000001E-6</v>
      </c>
      <c r="M27" s="40">
        <v>1.688E-6</v>
      </c>
      <c r="N27" s="40">
        <v>1.666E-6</v>
      </c>
      <c r="O27" s="40">
        <v>1.652E-6</v>
      </c>
      <c r="P27" s="40">
        <v>1.6479999999999999E-6</v>
      </c>
      <c r="Q27" s="40">
        <v>1.6339999999999999E-6</v>
      </c>
      <c r="R27" s="40">
        <v>1.6249999999999999E-6</v>
      </c>
      <c r="S27" s="40">
        <v>1.624E-6</v>
      </c>
      <c r="T27" s="40">
        <v>1.6360000000000001E-6</v>
      </c>
      <c r="U27" s="40">
        <v>1.6339999999999999E-6</v>
      </c>
      <c r="V27" s="40">
        <v>1.6330000000000001E-6</v>
      </c>
      <c r="W27" s="40">
        <v>1.632E-6</v>
      </c>
      <c r="X27" s="40">
        <v>1.6270000000000001E-6</v>
      </c>
      <c r="Y27" s="40">
        <v>1.626E-6</v>
      </c>
      <c r="Z27" s="40">
        <v>1.623E-6</v>
      </c>
      <c r="AA27" s="40">
        <v>1.6190000000000001E-6</v>
      </c>
      <c r="AB27" s="40">
        <v>1.6169999999999999E-6</v>
      </c>
      <c r="AC27" s="40">
        <v>1.615E-6</v>
      </c>
      <c r="AD27" s="40">
        <v>1.606E-6</v>
      </c>
      <c r="AE27" s="40">
        <v>1.604E-6</v>
      </c>
      <c r="AF27" s="40">
        <v>1.6020000000000001E-6</v>
      </c>
      <c r="AG27">
        <v>1.7579999999999999E-6</v>
      </c>
    </row>
    <row r="28" spans="1:33" ht="15.75" customHeight="1" x14ac:dyDescent="0.25">
      <c r="A28" s="40" t="s">
        <v>255</v>
      </c>
      <c r="B28" s="40">
        <v>3.2320000000000001E-6</v>
      </c>
      <c r="C28" s="40">
        <v>4.4290000000000003E-6</v>
      </c>
      <c r="D28" s="40">
        <v>3.929E-6</v>
      </c>
      <c r="E28" s="40">
        <v>3.8319999999999999E-6</v>
      </c>
      <c r="F28" s="40">
        <v>3.8800000000000001E-6</v>
      </c>
      <c r="G28" s="40">
        <v>3.9369999999999997E-6</v>
      </c>
      <c r="H28" s="40">
        <v>3.8070000000000001E-6</v>
      </c>
      <c r="I28" s="40">
        <v>3.6720000000000002E-6</v>
      </c>
      <c r="J28" s="40">
        <v>3.7450000000000001E-6</v>
      </c>
      <c r="K28" s="40">
        <v>3.8659999999999999E-6</v>
      </c>
      <c r="L28" s="40">
        <v>3.9360000000000001E-6</v>
      </c>
      <c r="M28" s="40">
        <v>3.9759999999999997E-6</v>
      </c>
      <c r="N28" s="40">
        <v>4.0010000000000003E-6</v>
      </c>
      <c r="O28" s="40">
        <v>4.0459999999999999E-6</v>
      </c>
      <c r="P28" s="40">
        <v>4.0409999999999999E-6</v>
      </c>
      <c r="Q28" s="40">
        <v>4.0149999999999997E-6</v>
      </c>
      <c r="R28" s="40">
        <v>4.0099999999999997E-6</v>
      </c>
      <c r="S28" s="40">
        <v>3.9809999999999997E-6</v>
      </c>
      <c r="T28" s="40">
        <v>3.9519999999999996E-6</v>
      </c>
      <c r="U28" s="40">
        <v>3.9169999999999999E-6</v>
      </c>
      <c r="V28" s="40">
        <v>3.8979999999999998E-6</v>
      </c>
      <c r="W28" s="40">
        <v>3.8979999999999998E-6</v>
      </c>
      <c r="X28" s="40">
        <v>3.8999999999999999E-6</v>
      </c>
      <c r="Y28" s="40">
        <v>3.8800000000000001E-6</v>
      </c>
      <c r="Z28" s="40">
        <v>3.9049999999999999E-6</v>
      </c>
      <c r="AA28" s="40">
        <v>3.8750000000000002E-6</v>
      </c>
      <c r="AB28" s="40">
        <v>3.8580000000000002E-6</v>
      </c>
      <c r="AC28" s="40">
        <v>3.8650000000000003E-6</v>
      </c>
      <c r="AD28" s="40">
        <v>3.817E-6</v>
      </c>
      <c r="AE28" s="40">
        <v>3.7689999999999998E-6</v>
      </c>
      <c r="AF28" s="40">
        <v>3.7910000000000002E-6</v>
      </c>
      <c r="AG28">
        <v>3.6559999999999998E-6</v>
      </c>
    </row>
    <row r="29" spans="1:33" ht="15.75" customHeight="1" x14ac:dyDescent="0.25">
      <c r="A29" s="40" t="s">
        <v>256</v>
      </c>
      <c r="B29" s="40">
        <v>7.2799999999999995E-7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7.3600000000000003E-7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7.4399999999999999E-7</v>
      </c>
      <c r="N29" s="40">
        <v>7.4700000000000001E-7</v>
      </c>
      <c r="O29" s="40">
        <v>7.4900000000000005E-7</v>
      </c>
      <c r="P29" s="40">
        <v>7.5000000000000002E-7</v>
      </c>
      <c r="Q29" s="40">
        <v>7.5199999999999996E-7</v>
      </c>
      <c r="R29" s="40">
        <v>7.54E-7</v>
      </c>
      <c r="S29" s="40">
        <v>7.5499999999999997E-7</v>
      </c>
      <c r="T29" s="40">
        <v>7.5700000000000002E-7</v>
      </c>
      <c r="U29" s="40">
        <v>7.5899999999999995E-7</v>
      </c>
      <c r="V29" s="40">
        <v>7.61E-7</v>
      </c>
      <c r="W29" s="40">
        <v>7.6300000000000004E-7</v>
      </c>
      <c r="X29" s="40">
        <v>7.6499999999999998E-7</v>
      </c>
      <c r="Y29" s="40">
        <v>7.6799999999999999E-7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7.7899999999999997E-7</v>
      </c>
      <c r="AE29" s="40">
        <v>7.8100000000000002E-7</v>
      </c>
      <c r="AF29" s="40">
        <v>7.8299999999999996E-7</v>
      </c>
      <c r="AG29">
        <v>6.5599999999999994E-7</v>
      </c>
    </row>
    <row r="30" spans="1:33" ht="15.75" customHeight="1" x14ac:dyDescent="0.25">
      <c r="A30" s="40" t="s">
        <v>257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5">
      <c r="A31" s="40" t="s">
        <v>258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5">
      <c r="A32" s="40" t="s">
        <v>259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5">
      <c r="A33" s="40" t="s">
        <v>260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5">
      <c r="A34" s="40" t="s">
        <v>261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5">
      <c r="A35" s="40" t="s">
        <v>262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5">
      <c r="A36" s="40" t="s">
        <v>263</v>
      </c>
      <c r="B36" s="40">
        <v>2.1656999999999999E-5</v>
      </c>
      <c r="C36" s="40">
        <v>2.1358000000000001E-5</v>
      </c>
      <c r="D36" s="40">
        <v>2.1172E-5</v>
      </c>
      <c r="E36" s="40">
        <v>2.1178E-5</v>
      </c>
      <c r="F36" s="40">
        <v>2.0916000000000001E-5</v>
      </c>
      <c r="G36" s="40">
        <v>2.0426000000000001E-5</v>
      </c>
      <c r="H36" s="40">
        <v>1.9936999999999999E-5</v>
      </c>
      <c r="I36" s="40">
        <v>2.0208E-5</v>
      </c>
      <c r="J36" s="40">
        <v>2.0650999999999999E-5</v>
      </c>
      <c r="K36" s="40">
        <v>2.0854000000000001E-5</v>
      </c>
      <c r="L36" s="40">
        <v>2.1124999999999998E-5</v>
      </c>
      <c r="M36" s="40">
        <v>2.1355000000000001E-5</v>
      </c>
      <c r="N36" s="40">
        <v>2.1619000000000001E-5</v>
      </c>
      <c r="O36" s="40">
        <v>2.1795000000000001E-5</v>
      </c>
      <c r="P36" s="40">
        <v>2.1934E-5</v>
      </c>
      <c r="Q36" s="40">
        <v>2.2042999999999999E-5</v>
      </c>
      <c r="R36" s="40">
        <v>2.2147999999999999E-5</v>
      </c>
      <c r="S36" s="40">
        <v>2.2405999999999999E-5</v>
      </c>
      <c r="T36" s="40">
        <v>2.2651999999999999E-5</v>
      </c>
      <c r="U36" s="40">
        <v>2.2662000000000001E-5</v>
      </c>
      <c r="V36" s="40">
        <v>2.3071999999999999E-5</v>
      </c>
      <c r="W36" s="40">
        <v>2.3312E-5</v>
      </c>
      <c r="X36" s="40">
        <v>2.3441000000000001E-5</v>
      </c>
      <c r="Y36" s="40">
        <v>2.3773000000000001E-5</v>
      </c>
      <c r="Z36" s="40">
        <v>2.3790000000000001E-5</v>
      </c>
      <c r="AA36" s="40">
        <v>2.3785E-5</v>
      </c>
      <c r="AB36" s="40">
        <v>2.4070000000000002E-5</v>
      </c>
      <c r="AC36" s="40">
        <v>2.4202E-5</v>
      </c>
      <c r="AD36" s="40">
        <v>2.4168999999999998E-5</v>
      </c>
      <c r="AE36" s="40">
        <v>2.4229000000000001E-5</v>
      </c>
      <c r="AF36" s="40">
        <v>2.4190999999999999E-5</v>
      </c>
      <c r="AG36">
        <v>2.1131000000000001E-5</v>
      </c>
    </row>
    <row r="37" spans="1:33" ht="15.75" customHeight="1" x14ac:dyDescent="0.25">
      <c r="A37" s="40" t="s">
        <v>264</v>
      </c>
      <c r="B37" s="40">
        <v>3.2320000000000001E-6</v>
      </c>
      <c r="C37" s="40">
        <v>4.4290000000000003E-6</v>
      </c>
      <c r="D37" s="40">
        <v>3.929E-6</v>
      </c>
      <c r="E37" s="40">
        <v>3.8319999999999999E-6</v>
      </c>
      <c r="F37" s="40">
        <v>3.8800000000000001E-6</v>
      </c>
      <c r="G37" s="40">
        <v>3.9369999999999997E-6</v>
      </c>
      <c r="H37" s="40">
        <v>3.8070000000000001E-6</v>
      </c>
      <c r="I37" s="40">
        <v>3.6720000000000002E-6</v>
      </c>
      <c r="J37" s="40">
        <v>3.7450000000000001E-6</v>
      </c>
      <c r="K37" s="40">
        <v>3.8659999999999999E-6</v>
      </c>
      <c r="L37" s="40">
        <v>3.9360000000000001E-6</v>
      </c>
      <c r="M37" s="40">
        <v>3.9759999999999997E-6</v>
      </c>
      <c r="N37" s="40">
        <v>4.0010000000000003E-6</v>
      </c>
      <c r="O37" s="40">
        <v>4.0459999999999999E-6</v>
      </c>
      <c r="P37" s="40">
        <v>4.0409999999999999E-6</v>
      </c>
      <c r="Q37" s="40">
        <v>4.0149999999999997E-6</v>
      </c>
      <c r="R37" s="40">
        <v>4.0099999999999997E-6</v>
      </c>
      <c r="S37" s="40">
        <v>3.9809999999999997E-6</v>
      </c>
      <c r="T37" s="40">
        <v>3.9519999999999996E-6</v>
      </c>
      <c r="U37" s="40">
        <v>3.9169999999999999E-6</v>
      </c>
      <c r="V37" s="40">
        <v>3.8979999999999998E-6</v>
      </c>
      <c r="W37" s="40">
        <v>3.8979999999999998E-6</v>
      </c>
      <c r="X37" s="40">
        <v>3.8999999999999999E-6</v>
      </c>
      <c r="Y37" s="40">
        <v>3.8800000000000001E-6</v>
      </c>
      <c r="Z37" s="40">
        <v>3.9049999999999999E-6</v>
      </c>
      <c r="AA37" s="40">
        <v>3.8750000000000002E-6</v>
      </c>
      <c r="AB37" s="40">
        <v>3.8580000000000002E-6</v>
      </c>
      <c r="AC37" s="40">
        <v>3.8650000000000003E-6</v>
      </c>
      <c r="AD37" s="40">
        <v>3.817E-6</v>
      </c>
      <c r="AE37" s="40">
        <v>3.7689999999999998E-6</v>
      </c>
      <c r="AF37" s="40">
        <v>3.7910000000000002E-6</v>
      </c>
      <c r="AG37">
        <v>3.6559999999999998E-6</v>
      </c>
    </row>
    <row r="38" spans="1:33" ht="15.75" customHeight="1" x14ac:dyDescent="0.25">
      <c r="A38" s="40" t="s">
        <v>265</v>
      </c>
      <c r="B38" s="40">
        <v>1.846E-6</v>
      </c>
      <c r="C38" s="40">
        <v>1.813E-6</v>
      </c>
      <c r="D38" s="40">
        <v>1.863E-6</v>
      </c>
      <c r="E38" s="40">
        <v>1.7659999999999999E-6</v>
      </c>
      <c r="F38" s="40">
        <v>1.739E-6</v>
      </c>
      <c r="G38" s="40">
        <v>1.725E-6</v>
      </c>
      <c r="H38" s="40">
        <v>1.716E-6</v>
      </c>
      <c r="I38" s="40">
        <v>1.6980000000000001E-6</v>
      </c>
      <c r="J38" s="40">
        <v>1.689E-6</v>
      </c>
      <c r="K38" s="40">
        <v>1.689E-6</v>
      </c>
      <c r="L38" s="40">
        <v>1.6810000000000001E-6</v>
      </c>
      <c r="M38" s="40">
        <v>1.6780000000000001E-6</v>
      </c>
      <c r="N38" s="40">
        <v>1.6780000000000001E-6</v>
      </c>
      <c r="O38" s="40">
        <v>1.6789999999999999E-6</v>
      </c>
      <c r="P38" s="40">
        <v>1.6810000000000001E-6</v>
      </c>
      <c r="Q38" s="40">
        <v>1.6810000000000001E-6</v>
      </c>
      <c r="R38" s="40">
        <v>1.6810000000000001E-6</v>
      </c>
      <c r="S38" s="40">
        <v>1.6759999999999999E-6</v>
      </c>
      <c r="T38" s="40">
        <v>1.668E-6</v>
      </c>
      <c r="U38" s="40">
        <v>1.6640000000000001E-6</v>
      </c>
      <c r="V38" s="40">
        <v>1.66E-6</v>
      </c>
      <c r="W38" s="40">
        <v>1.655E-6</v>
      </c>
      <c r="X38" s="40">
        <v>1.652E-6</v>
      </c>
      <c r="Y38" s="40">
        <v>1.6500000000000001E-6</v>
      </c>
      <c r="Z38" s="40">
        <v>1.646E-6</v>
      </c>
      <c r="AA38" s="40">
        <v>1.6249999999999999E-6</v>
      </c>
      <c r="AB38" s="40">
        <v>1.618E-6</v>
      </c>
      <c r="AC38" s="40">
        <v>1.6080000000000001E-6</v>
      </c>
      <c r="AD38" s="40">
        <v>1.6029999999999999E-6</v>
      </c>
      <c r="AE38" s="40">
        <v>1.601E-6</v>
      </c>
      <c r="AF38" s="40">
        <v>1.5990000000000001E-6</v>
      </c>
      <c r="AG38">
        <v>1.6130000000000001E-6</v>
      </c>
    </row>
    <row r="39" spans="1:33" ht="15.75" customHeight="1" x14ac:dyDescent="0.25">
      <c r="A39" s="40" t="s">
        <v>266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5">
      <c r="A40" s="40" t="s">
        <v>267</v>
      </c>
      <c r="B40" s="40">
        <v>8.3440000000000001E-6</v>
      </c>
      <c r="C40" s="40">
        <v>9.1439999999999992E-6</v>
      </c>
      <c r="D40" s="40">
        <v>9.3649999999999993E-6</v>
      </c>
      <c r="E40" s="40">
        <v>9.5480000000000007E-6</v>
      </c>
      <c r="F40" s="40">
        <v>9.893E-6</v>
      </c>
      <c r="G40" s="40">
        <v>1.0138E-5</v>
      </c>
      <c r="H40" s="40">
        <v>1.0394000000000001E-5</v>
      </c>
      <c r="I40" s="40">
        <v>1.0643E-5</v>
      </c>
      <c r="J40" s="40">
        <v>1.0762E-5</v>
      </c>
      <c r="K40" s="40">
        <v>1.1003E-5</v>
      </c>
      <c r="L40" s="40">
        <v>1.1202E-5</v>
      </c>
      <c r="M40" s="40">
        <v>1.1466E-5</v>
      </c>
      <c r="N40" s="40">
        <v>1.1600000000000001E-5</v>
      </c>
      <c r="O40" s="40">
        <v>1.2024999999999999E-5</v>
      </c>
      <c r="P40" s="40">
        <v>1.2218999999999999E-5</v>
      </c>
      <c r="Q40" s="40">
        <v>1.2461E-5</v>
      </c>
      <c r="R40" s="40">
        <v>1.2785E-5</v>
      </c>
      <c r="S40" s="40">
        <v>1.2846E-5</v>
      </c>
      <c r="T40" s="40">
        <v>1.3087E-5</v>
      </c>
      <c r="U40" s="40">
        <v>1.3314E-5</v>
      </c>
      <c r="V40" s="40">
        <v>1.3463E-5</v>
      </c>
      <c r="W40" s="40">
        <v>1.3621999999999999E-5</v>
      </c>
      <c r="X40" s="40">
        <v>1.398E-5</v>
      </c>
      <c r="Y40" s="40">
        <v>1.4151999999999999E-5</v>
      </c>
      <c r="Z40" s="40">
        <v>1.4353E-5</v>
      </c>
      <c r="AA40" s="40">
        <v>1.4659E-5</v>
      </c>
      <c r="AB40" s="40">
        <v>1.4769E-5</v>
      </c>
      <c r="AC40" s="40">
        <v>1.5140000000000001E-5</v>
      </c>
      <c r="AD40" s="40">
        <v>1.5426000000000001E-5</v>
      </c>
      <c r="AE40" s="40">
        <v>1.5658000000000002E-5</v>
      </c>
      <c r="AF40" s="40">
        <v>1.5817000000000001E-5</v>
      </c>
      <c r="AG40">
        <v>1.5817000000000001E-5</v>
      </c>
    </row>
    <row r="41" spans="1:33" ht="15.75" customHeight="1" x14ac:dyDescent="0.25">
      <c r="A41" s="40" t="s">
        <v>268</v>
      </c>
      <c r="B41" s="40">
        <v>6.8750000000000002E-6</v>
      </c>
      <c r="C41" s="40">
        <v>5.8420000000000001E-6</v>
      </c>
      <c r="D41" s="40">
        <v>5.9680000000000003E-6</v>
      </c>
      <c r="E41" s="40">
        <v>6.5729999999999996E-6</v>
      </c>
      <c r="F41" s="40">
        <v>6.7290000000000003E-6</v>
      </c>
      <c r="G41" s="40">
        <v>6.7769999999999997E-6</v>
      </c>
      <c r="H41" s="40">
        <v>6.72E-6</v>
      </c>
      <c r="I41" s="40">
        <v>7.0450000000000003E-6</v>
      </c>
      <c r="J41" s="40">
        <v>7.4649999999999997E-6</v>
      </c>
      <c r="K41" s="40">
        <v>7.7090000000000002E-6</v>
      </c>
      <c r="L41" s="40">
        <v>8.0809999999999994E-6</v>
      </c>
      <c r="M41" s="40">
        <v>8.32E-6</v>
      </c>
      <c r="N41" s="40">
        <v>8.5909999999999996E-6</v>
      </c>
      <c r="O41" s="40">
        <v>8.7669999999999992E-6</v>
      </c>
      <c r="P41" s="40">
        <v>8.8799999999999997E-6</v>
      </c>
      <c r="Q41" s="40">
        <v>9.0089999999999996E-6</v>
      </c>
      <c r="R41" s="40">
        <v>9.0469999999999999E-6</v>
      </c>
      <c r="S41" s="40">
        <v>9.0219999999999993E-6</v>
      </c>
      <c r="T41" s="40">
        <v>9.2799999999999992E-6</v>
      </c>
      <c r="U41" s="40">
        <v>9.2879999999999998E-6</v>
      </c>
      <c r="V41" s="40">
        <v>9.9459999999999993E-6</v>
      </c>
      <c r="W41" s="40">
        <v>1.0165E-5</v>
      </c>
      <c r="X41" s="40">
        <v>1.0335E-5</v>
      </c>
      <c r="Y41" s="40">
        <v>1.0599E-5</v>
      </c>
      <c r="Z41" s="40">
        <v>1.0712E-5</v>
      </c>
      <c r="AA41" s="40">
        <v>1.0719E-5</v>
      </c>
      <c r="AB41" s="40">
        <v>1.0893000000000001E-5</v>
      </c>
      <c r="AC41" s="40">
        <v>1.1018E-5</v>
      </c>
      <c r="AD41" s="40">
        <v>1.1097999999999999E-5</v>
      </c>
      <c r="AE41" s="40">
        <v>1.1199999999999999E-5</v>
      </c>
      <c r="AF41" s="40">
        <v>1.1294999999999999E-5</v>
      </c>
      <c r="AG41">
        <v>1.6138E-5</v>
      </c>
    </row>
    <row r="42" spans="1:33" ht="15.75" customHeight="1" x14ac:dyDescent="0.25">
      <c r="A42" s="40" t="s">
        <v>269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2"/>
    <row r="44" spans="1:33" ht="15.75" customHeight="1" x14ac:dyDescent="0.25">
      <c r="A44" s="1" t="s">
        <v>270</v>
      </c>
    </row>
    <row r="45" spans="1:33" ht="15.75" customHeight="1" x14ac:dyDescent="0.25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2"/>
    <row r="47" spans="1:33" ht="15.75" customHeight="1" x14ac:dyDescent="0.25">
      <c r="A47" s="4" t="s">
        <v>253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5">
      <c r="A48" s="40" t="s">
        <v>271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5">
      <c r="A49" s="40" t="s">
        <v>272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5">
      <c r="A50" s="40" t="s">
        <v>273</v>
      </c>
      <c r="B50" s="40">
        <v>10442000</v>
      </c>
      <c r="C50" s="40">
        <v>10442000</v>
      </c>
      <c r="D50" s="40">
        <v>10442000</v>
      </c>
      <c r="E50" s="40">
        <v>10442000</v>
      </c>
      <c r="F50" s="40">
        <v>10442000</v>
      </c>
      <c r="G50" s="40">
        <v>10442000</v>
      </c>
      <c r="H50" s="40">
        <v>10442000</v>
      </c>
      <c r="I50" s="40">
        <v>10442000</v>
      </c>
      <c r="J50" s="40">
        <v>10442000</v>
      </c>
      <c r="K50" s="40">
        <v>10442000</v>
      </c>
      <c r="L50" s="40">
        <v>10442000</v>
      </c>
      <c r="M50" s="40">
        <v>10442000</v>
      </c>
      <c r="N50" s="40">
        <v>10442000</v>
      </c>
      <c r="O50" s="40">
        <v>10442000</v>
      </c>
      <c r="P50" s="40">
        <v>10442000</v>
      </c>
      <c r="Q50" s="40">
        <v>10442000</v>
      </c>
      <c r="R50" s="40">
        <v>10442000</v>
      </c>
      <c r="S50" s="40">
        <v>10442000</v>
      </c>
      <c r="T50" s="40">
        <v>10442000</v>
      </c>
      <c r="U50" s="40">
        <v>10442000</v>
      </c>
      <c r="V50" s="40">
        <v>10442000</v>
      </c>
      <c r="W50" s="40">
        <v>10442000</v>
      </c>
      <c r="X50" s="40">
        <v>10442000</v>
      </c>
      <c r="Y50" s="40">
        <v>10442000</v>
      </c>
      <c r="Z50" s="40">
        <v>10442000</v>
      </c>
      <c r="AA50" s="40">
        <v>10442000</v>
      </c>
      <c r="AB50" s="40">
        <v>10442000</v>
      </c>
      <c r="AC50" s="40">
        <v>10442000</v>
      </c>
      <c r="AD50" s="40">
        <v>10442000</v>
      </c>
      <c r="AE50" s="40">
        <v>10442000</v>
      </c>
      <c r="AF50" s="40">
        <v>10442000</v>
      </c>
      <c r="AG50">
        <v>10455000</v>
      </c>
    </row>
    <row r="51" spans="1:33" ht="15.75" customHeight="1" x14ac:dyDescent="0.25">
      <c r="A51" s="4" t="s">
        <v>274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5">
      <c r="A52" s="4" t="s">
        <v>275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5">
      <c r="A53" s="4" t="s">
        <v>276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5">
      <c r="A54" s="4" t="s">
        <v>277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5">
      <c r="A55" s="40" t="s">
        <v>278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5">
      <c r="A56" s="4" t="s">
        <v>279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5">
      <c r="A57" s="40" t="s">
        <v>280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5">
      <c r="A58" s="40" t="s">
        <v>281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5">
      <c r="A59" s="40" t="s">
        <v>282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5">
      <c r="A60" s="4" t="s">
        <v>283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5">
      <c r="A61" s="40" t="s">
        <v>284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5">
      <c r="A62" s="40" t="s">
        <v>285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5">
      <c r="A63" s="40" t="s">
        <v>286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2"/>
    <row r="65" spans="1:33" ht="15.75" customHeight="1" x14ac:dyDescent="0.25">
      <c r="A65" s="1" t="s">
        <v>287</v>
      </c>
    </row>
    <row r="66" spans="1:33" ht="15.75" customHeight="1" x14ac:dyDescent="0.2"/>
    <row r="67" spans="1:33" ht="15.75" customHeight="1" x14ac:dyDescent="0.25">
      <c r="A67" s="4" t="s">
        <v>253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5">
      <c r="A68" s="4" t="s">
        <v>288</v>
      </c>
      <c r="B68" s="40">
        <v>0.72819999999999996</v>
      </c>
      <c r="C68" s="4">
        <v>0.72819999999999996</v>
      </c>
      <c r="D68" s="4">
        <v>0.72819999999999996</v>
      </c>
      <c r="E68" s="4">
        <v>0.72819999999999996</v>
      </c>
      <c r="F68" s="4">
        <v>0.72819999999999996</v>
      </c>
      <c r="G68" s="4">
        <v>0.72819999999999996</v>
      </c>
      <c r="H68" s="4">
        <v>0.72819999999999996</v>
      </c>
      <c r="I68" s="4">
        <v>0.72819999999999996</v>
      </c>
      <c r="J68" s="4">
        <v>0.72819999999999996</v>
      </c>
      <c r="K68" s="4">
        <v>0.72819999999999996</v>
      </c>
      <c r="L68" s="4">
        <v>0.72819999999999996</v>
      </c>
      <c r="M68" s="4">
        <v>0.72819999999999996</v>
      </c>
      <c r="N68" s="4">
        <v>0.72819999999999996</v>
      </c>
      <c r="O68" s="4">
        <v>0.72819999999999996</v>
      </c>
      <c r="P68" s="4">
        <v>0.72819999999999996</v>
      </c>
      <c r="Q68" s="4">
        <v>0.72819999999999996</v>
      </c>
      <c r="R68" s="4">
        <v>0.72819999999999996</v>
      </c>
      <c r="S68" s="4">
        <v>0.72819999999999996</v>
      </c>
      <c r="T68" s="4">
        <v>0.72819999999999996</v>
      </c>
      <c r="U68" s="4">
        <v>0.72819999999999996</v>
      </c>
      <c r="V68" s="4">
        <v>0.72819999999999996</v>
      </c>
      <c r="W68" s="4">
        <v>0.72819999999999996</v>
      </c>
      <c r="X68" s="4">
        <v>0.72819999999999996</v>
      </c>
      <c r="Y68" s="4">
        <v>0.72819999999999996</v>
      </c>
      <c r="Z68" s="4">
        <v>0.72819999999999996</v>
      </c>
      <c r="AA68" s="4">
        <v>0.72819999999999996</v>
      </c>
      <c r="AB68" s="4">
        <v>0.72819999999999996</v>
      </c>
      <c r="AC68" s="4">
        <v>0.72819999999999996</v>
      </c>
      <c r="AD68" s="4">
        <v>0.72819999999999996</v>
      </c>
      <c r="AE68" s="4">
        <v>0.72819999999999996</v>
      </c>
      <c r="AF68" s="4">
        <v>0.72819999999999996</v>
      </c>
      <c r="AG68">
        <v>0.50049999999999994</v>
      </c>
    </row>
    <row r="69" spans="1:33" ht="15.75" customHeight="1" x14ac:dyDescent="0.25">
      <c r="A69" s="4" t="s">
        <v>289</v>
      </c>
      <c r="B69" s="40">
        <v>0.54339999999999999</v>
      </c>
      <c r="C69" s="4">
        <v>0.54339999999999999</v>
      </c>
      <c r="D69" s="4">
        <v>0.54339999999999999</v>
      </c>
      <c r="E69" s="4">
        <v>0.54339999999999999</v>
      </c>
      <c r="F69" s="4">
        <v>0.54339999999999999</v>
      </c>
      <c r="G69" s="4">
        <v>0.54339999999999999</v>
      </c>
      <c r="H69" s="4">
        <v>0.54339999999999999</v>
      </c>
      <c r="I69" s="4">
        <v>0.54339999999999999</v>
      </c>
      <c r="J69" s="4">
        <v>0.54339999999999999</v>
      </c>
      <c r="K69" s="4">
        <v>0.54339999999999999</v>
      </c>
      <c r="L69" s="4">
        <v>0.54339999999999999</v>
      </c>
      <c r="M69" s="4">
        <v>0.54339999999999999</v>
      </c>
      <c r="N69" s="4">
        <v>0.54339999999999999</v>
      </c>
      <c r="O69" s="4">
        <v>0.54339999999999999</v>
      </c>
      <c r="P69" s="4">
        <v>0.54339999999999999</v>
      </c>
      <c r="Q69" s="4">
        <v>0.54339999999999999</v>
      </c>
      <c r="R69" s="4">
        <v>0.54339999999999999</v>
      </c>
      <c r="S69" s="4">
        <v>0.54339999999999999</v>
      </c>
      <c r="T69" s="4">
        <v>0.54339999999999999</v>
      </c>
      <c r="U69" s="4">
        <v>0.54339999999999999</v>
      </c>
      <c r="V69" s="4">
        <v>0.54339999999999999</v>
      </c>
      <c r="W69" s="4">
        <v>0.54339999999999999</v>
      </c>
      <c r="X69" s="4">
        <v>0.54339999999999999</v>
      </c>
      <c r="Y69" s="4">
        <v>0.54339999999999999</v>
      </c>
      <c r="Z69" s="4">
        <v>0.54339999999999999</v>
      </c>
      <c r="AA69" s="4">
        <v>0.54339999999999999</v>
      </c>
      <c r="AB69" s="4">
        <v>0.54339999999999999</v>
      </c>
      <c r="AC69" s="4">
        <v>0.54339999999999999</v>
      </c>
      <c r="AD69" s="4">
        <v>0.54339999999999999</v>
      </c>
      <c r="AE69" s="4">
        <v>0.54339999999999999</v>
      </c>
      <c r="AF69" s="4">
        <v>0.54339999999999999</v>
      </c>
      <c r="AG69">
        <v>0.53790000000000004</v>
      </c>
    </row>
    <row r="70" spans="1:33" ht="15.75" customHeight="1" x14ac:dyDescent="0.25">
      <c r="A70" s="4" t="s">
        <v>290</v>
      </c>
      <c r="B70" s="40">
        <v>0.86599999999999999</v>
      </c>
      <c r="C70" s="4">
        <v>0.86599999999999999</v>
      </c>
      <c r="D70" s="4">
        <v>0.86599999999999999</v>
      </c>
      <c r="E70" s="4">
        <v>0.86599999999999999</v>
      </c>
      <c r="F70" s="4">
        <v>0.86599999999999999</v>
      </c>
      <c r="G70" s="4">
        <v>0.86599999999999999</v>
      </c>
      <c r="H70" s="4">
        <v>0.86599999999999999</v>
      </c>
      <c r="I70" s="4">
        <v>0.86599999999999999</v>
      </c>
      <c r="J70" s="4">
        <v>0.86599999999999999</v>
      </c>
      <c r="K70" s="4">
        <v>0.86599999999999999</v>
      </c>
      <c r="L70" s="4">
        <v>0.86599999999999999</v>
      </c>
      <c r="M70" s="4">
        <v>0.86599999999999999</v>
      </c>
      <c r="N70" s="4">
        <v>0.86599999999999999</v>
      </c>
      <c r="O70" s="4">
        <v>0.86599999999999999</v>
      </c>
      <c r="P70" s="4">
        <v>0.86599999999999999</v>
      </c>
      <c r="Q70" s="4">
        <v>0.86599999999999999</v>
      </c>
      <c r="R70" s="4">
        <v>0.86599999999999999</v>
      </c>
      <c r="S70" s="4">
        <v>0.86599999999999999</v>
      </c>
      <c r="T70" s="4">
        <v>0.86599999999999999</v>
      </c>
      <c r="U70" s="4">
        <v>0.86599999999999999</v>
      </c>
      <c r="V70" s="4">
        <v>0.86599999999999999</v>
      </c>
      <c r="W70" s="4">
        <v>0.86599999999999999</v>
      </c>
      <c r="X70" s="4">
        <v>0.86599999999999999</v>
      </c>
      <c r="Y70" s="4">
        <v>0.86599999999999999</v>
      </c>
      <c r="Z70" s="4">
        <v>0.86599999999999999</v>
      </c>
      <c r="AA70" s="4">
        <v>0.86599999999999999</v>
      </c>
      <c r="AB70" s="4">
        <v>0.86599999999999999</v>
      </c>
      <c r="AC70" s="4">
        <v>0.86599999999999999</v>
      </c>
      <c r="AD70" s="4">
        <v>0.86599999999999999</v>
      </c>
      <c r="AE70" s="4">
        <v>0.86599999999999999</v>
      </c>
      <c r="AF70" s="4">
        <v>0.86599999999999999</v>
      </c>
      <c r="AG70">
        <v>0.97299999999999998</v>
      </c>
    </row>
    <row r="71" spans="1:33" ht="15.75" customHeight="1" x14ac:dyDescent="0.25">
      <c r="A71" s="4" t="s">
        <v>291</v>
      </c>
      <c r="B71" s="40">
        <v>0.3322</v>
      </c>
      <c r="C71" s="4">
        <v>0.3322</v>
      </c>
      <c r="D71" s="4">
        <v>0.3322</v>
      </c>
      <c r="E71" s="4">
        <v>0.3322</v>
      </c>
      <c r="F71" s="4">
        <v>0.3322</v>
      </c>
      <c r="G71" s="4">
        <v>0.3322</v>
      </c>
      <c r="H71" s="4">
        <v>0.3322</v>
      </c>
      <c r="I71" s="4">
        <v>0.3322</v>
      </c>
      <c r="J71" s="4">
        <v>0.3322</v>
      </c>
      <c r="K71" s="4">
        <v>0.3322</v>
      </c>
      <c r="L71" s="4">
        <v>0.3322</v>
      </c>
      <c r="M71" s="4">
        <v>0.3322</v>
      </c>
      <c r="N71" s="4">
        <v>0.3322</v>
      </c>
      <c r="O71" s="4">
        <v>0.3322</v>
      </c>
      <c r="P71" s="4">
        <v>0.3322</v>
      </c>
      <c r="Q71" s="4">
        <v>0.3322</v>
      </c>
      <c r="R71" s="4">
        <v>0.3322</v>
      </c>
      <c r="S71" s="4">
        <v>0.3322</v>
      </c>
      <c r="T71" s="4">
        <v>0.3322</v>
      </c>
      <c r="U71" s="4">
        <v>0.3322</v>
      </c>
      <c r="V71" s="4">
        <v>0.3322</v>
      </c>
      <c r="W71" s="4">
        <v>0.3322</v>
      </c>
      <c r="X71" s="4">
        <v>0.3322</v>
      </c>
      <c r="Y71" s="4">
        <v>0.3322</v>
      </c>
      <c r="Z71" s="4">
        <v>0.3322</v>
      </c>
      <c r="AA71" s="4">
        <v>0.3322</v>
      </c>
      <c r="AB71" s="4">
        <v>0.3322</v>
      </c>
      <c r="AC71" s="4">
        <v>0.3322</v>
      </c>
      <c r="AD71" s="4">
        <v>0.3322</v>
      </c>
      <c r="AE71" s="4">
        <v>0.3322</v>
      </c>
      <c r="AF71" s="4">
        <v>0.3322</v>
      </c>
      <c r="AG71">
        <v>0.45650000000000002</v>
      </c>
    </row>
    <row r="72" spans="1:33" ht="15.75" customHeight="1" x14ac:dyDescent="0.25">
      <c r="A72" s="4" t="s">
        <v>292</v>
      </c>
      <c r="B72" s="40">
        <v>0.32976100000000003</v>
      </c>
      <c r="C72" s="4">
        <v>0.32694400000000001</v>
      </c>
      <c r="D72" s="4">
        <v>0.329156</v>
      </c>
      <c r="E72" s="4">
        <v>0.33946799999999999</v>
      </c>
      <c r="F72" s="4">
        <v>0.34779399999999999</v>
      </c>
      <c r="G72" s="4">
        <v>0.34803299999999998</v>
      </c>
      <c r="H72" s="4">
        <v>0.34619699999999998</v>
      </c>
      <c r="I72" s="4">
        <v>0.34170200000000001</v>
      </c>
      <c r="J72" s="4">
        <v>0.33343499999999998</v>
      </c>
      <c r="K72" s="4">
        <v>0.32837699999999997</v>
      </c>
      <c r="L72" s="4">
        <v>0.32316</v>
      </c>
      <c r="M72" s="4">
        <v>0.32398100000000002</v>
      </c>
      <c r="N72" s="4">
        <v>0.32467299999999999</v>
      </c>
      <c r="O72" s="4">
        <v>0.32636999999999999</v>
      </c>
      <c r="P72" s="4">
        <v>0.32727400000000001</v>
      </c>
      <c r="Q72" s="4">
        <v>0.32761299999999999</v>
      </c>
      <c r="R72" s="4">
        <v>0.33956500000000001</v>
      </c>
      <c r="S72" s="4">
        <v>0.35062599999999999</v>
      </c>
      <c r="T72" s="4">
        <v>0.361178</v>
      </c>
      <c r="U72" s="4">
        <v>0.37213400000000002</v>
      </c>
      <c r="V72" s="4">
        <v>0.38302900000000001</v>
      </c>
      <c r="W72" s="4">
        <v>0.39031399999999999</v>
      </c>
      <c r="X72" s="4">
        <v>0.39720800000000001</v>
      </c>
      <c r="Y72" s="4">
        <v>0.40488299999999999</v>
      </c>
      <c r="Z72" s="4">
        <v>0.411275</v>
      </c>
      <c r="AA72" s="4">
        <v>0.41761799999999999</v>
      </c>
      <c r="AB72" s="4">
        <v>0.42599700000000001</v>
      </c>
      <c r="AC72" s="4">
        <v>0.43274000000000001</v>
      </c>
      <c r="AD72" s="4">
        <v>0.43914999999999998</v>
      </c>
      <c r="AE72" s="4">
        <v>0.444384</v>
      </c>
      <c r="AF72" s="4">
        <v>0.44925199999999998</v>
      </c>
      <c r="AG72">
        <v>0.4345</v>
      </c>
    </row>
    <row r="73" spans="1:33" ht="15.75" customHeight="1" x14ac:dyDescent="0.25">
      <c r="A73" s="4" t="s">
        <v>293</v>
      </c>
      <c r="B73" s="40">
        <v>0.27264500000000003</v>
      </c>
      <c r="C73" s="4">
        <v>0.27887699999999999</v>
      </c>
      <c r="D73" s="4">
        <v>0.27788099999999999</v>
      </c>
      <c r="E73" s="4">
        <v>0.27681600000000001</v>
      </c>
      <c r="F73" s="4">
        <v>0.27577099999999999</v>
      </c>
      <c r="G73" s="4">
        <v>0.27410899999999999</v>
      </c>
      <c r="H73" s="4">
        <v>0.26750000000000002</v>
      </c>
      <c r="I73" s="4">
        <v>0.26394699999999999</v>
      </c>
      <c r="J73" s="4">
        <v>0.25689000000000001</v>
      </c>
      <c r="K73" s="4">
        <v>0.24731900000000001</v>
      </c>
      <c r="L73" s="4">
        <v>0.238431</v>
      </c>
      <c r="M73" s="4">
        <v>0.2316</v>
      </c>
      <c r="N73" s="4">
        <v>0.229715</v>
      </c>
      <c r="O73" s="4">
        <v>0.22980300000000001</v>
      </c>
      <c r="P73" s="4">
        <v>0.230935</v>
      </c>
      <c r="Q73" s="4">
        <v>0.23167699999999999</v>
      </c>
      <c r="R73" s="4">
        <v>0.23216500000000001</v>
      </c>
      <c r="S73" s="4">
        <v>0.232596</v>
      </c>
      <c r="T73" s="4">
        <v>0.233373</v>
      </c>
      <c r="U73" s="4">
        <v>0.23400699999999999</v>
      </c>
      <c r="V73" s="4">
        <v>0.23489599999999999</v>
      </c>
      <c r="W73" s="4">
        <v>0.23532700000000001</v>
      </c>
      <c r="X73" s="4">
        <v>0.23489399999999999</v>
      </c>
      <c r="Y73" s="4">
        <v>0.23521500000000001</v>
      </c>
      <c r="Z73" s="4">
        <v>0.23505499999999999</v>
      </c>
      <c r="AA73" s="4">
        <v>0.23483499999999999</v>
      </c>
      <c r="AB73" s="4">
        <v>0.23475399999999999</v>
      </c>
      <c r="AC73" s="4">
        <v>0.23488700000000001</v>
      </c>
      <c r="AD73" s="4">
        <v>0.235203</v>
      </c>
      <c r="AE73" s="4">
        <v>0.23529800000000001</v>
      </c>
      <c r="AF73" s="4">
        <v>0.23599000000000001</v>
      </c>
      <c r="AG73">
        <v>0.22225</v>
      </c>
    </row>
    <row r="74" spans="1:33" ht="15.75" customHeight="1" x14ac:dyDescent="0.25">
      <c r="A74" s="4" t="s">
        <v>294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5">
      <c r="A75" s="4" t="s">
        <v>295</v>
      </c>
      <c r="B75" s="40">
        <v>0.73260000000000003</v>
      </c>
      <c r="C75" s="4">
        <v>0.73260000000000003</v>
      </c>
      <c r="D75" s="4">
        <v>0.73260000000000003</v>
      </c>
      <c r="E75" s="4">
        <v>0.73260000000000003</v>
      </c>
      <c r="F75" s="4">
        <v>0.73260000000000003</v>
      </c>
      <c r="G75" s="4">
        <v>0.73260000000000003</v>
      </c>
      <c r="H75" s="4">
        <v>0.73260000000000003</v>
      </c>
      <c r="I75" s="4">
        <v>0.73260000000000003</v>
      </c>
      <c r="J75" s="4">
        <v>0.73260000000000003</v>
      </c>
      <c r="K75" s="4">
        <v>0.73260000000000003</v>
      </c>
      <c r="L75" s="4">
        <v>0.73260000000000003</v>
      </c>
      <c r="M75" s="4">
        <v>0.73260000000000003</v>
      </c>
      <c r="N75" s="4">
        <v>0.73260000000000003</v>
      </c>
      <c r="O75" s="4">
        <v>0.73260000000000003</v>
      </c>
      <c r="P75" s="4">
        <v>0.73260000000000003</v>
      </c>
      <c r="Q75" s="4">
        <v>0.73260000000000003</v>
      </c>
      <c r="R75" s="4">
        <v>0.73260000000000003</v>
      </c>
      <c r="S75" s="4">
        <v>0.73260000000000003</v>
      </c>
      <c r="T75" s="4">
        <v>0.73260000000000003</v>
      </c>
      <c r="U75" s="4">
        <v>0.73260000000000003</v>
      </c>
      <c r="V75" s="4">
        <v>0.73260000000000003</v>
      </c>
      <c r="W75" s="4">
        <v>0.73260000000000003</v>
      </c>
      <c r="X75" s="4">
        <v>0.73260000000000003</v>
      </c>
      <c r="Y75" s="4">
        <v>0.73260000000000003</v>
      </c>
      <c r="Z75" s="4">
        <v>0.73260000000000003</v>
      </c>
      <c r="AA75" s="4">
        <v>0.73260000000000003</v>
      </c>
      <c r="AB75" s="4">
        <v>0.73260000000000003</v>
      </c>
      <c r="AC75" s="4">
        <v>0.73260000000000003</v>
      </c>
      <c r="AD75" s="4">
        <v>0.73260000000000003</v>
      </c>
      <c r="AE75" s="4">
        <v>0.73260000000000003</v>
      </c>
      <c r="AF75" s="4">
        <v>0.73260000000000003</v>
      </c>
      <c r="AG75">
        <v>0.58850000000000002</v>
      </c>
    </row>
    <row r="76" spans="1:33" ht="15.75" customHeight="1" x14ac:dyDescent="0.25">
      <c r="A76" s="4" t="s">
        <v>296</v>
      </c>
      <c r="B76" s="40">
        <v>0.57640000000000002</v>
      </c>
      <c r="C76" s="4">
        <v>0.57640000000000002</v>
      </c>
      <c r="D76" s="4">
        <v>0.57640000000000002</v>
      </c>
      <c r="E76" s="4">
        <v>0.57640000000000002</v>
      </c>
      <c r="F76" s="4">
        <v>0.57640000000000002</v>
      </c>
      <c r="G76" s="4">
        <v>0.57640000000000002</v>
      </c>
      <c r="H76" s="4">
        <v>0.57640000000000002</v>
      </c>
      <c r="I76" s="4">
        <v>0.57640000000000002</v>
      </c>
      <c r="J76" s="4">
        <v>0.57640000000000002</v>
      </c>
      <c r="K76" s="4">
        <v>0.57640000000000002</v>
      </c>
      <c r="L76" s="4">
        <v>0.57640000000000002</v>
      </c>
      <c r="M76" s="4">
        <v>0.57640000000000002</v>
      </c>
      <c r="N76" s="4">
        <v>0.57640000000000002</v>
      </c>
      <c r="O76" s="4">
        <v>0.57640000000000002</v>
      </c>
      <c r="P76" s="4">
        <v>0.57640000000000002</v>
      </c>
      <c r="Q76" s="4">
        <v>0.57640000000000002</v>
      </c>
      <c r="R76" s="4">
        <v>0.57640000000000002</v>
      </c>
      <c r="S76" s="4">
        <v>0.57640000000000002</v>
      </c>
      <c r="T76" s="4">
        <v>0.57640000000000002</v>
      </c>
      <c r="U76" s="4">
        <v>0.57640000000000002</v>
      </c>
      <c r="V76" s="4">
        <v>0.57640000000000002</v>
      </c>
      <c r="W76" s="4">
        <v>0.57640000000000002</v>
      </c>
      <c r="X76" s="4">
        <v>0.57640000000000002</v>
      </c>
      <c r="Y76" s="4">
        <v>0.57640000000000002</v>
      </c>
      <c r="Z76" s="4">
        <v>0.57640000000000002</v>
      </c>
      <c r="AA76" s="4">
        <v>0.57640000000000002</v>
      </c>
      <c r="AB76" s="4">
        <v>0.57640000000000002</v>
      </c>
      <c r="AC76" s="4">
        <v>0.57640000000000002</v>
      </c>
      <c r="AD76" s="4">
        <v>0.57640000000000002</v>
      </c>
      <c r="AE76" s="4">
        <v>0.57640000000000002</v>
      </c>
      <c r="AF76" s="4">
        <v>0.57640000000000002</v>
      </c>
      <c r="AG76">
        <v>0.53129999999999999</v>
      </c>
    </row>
    <row r="77" spans="1:33" ht="15.75" customHeight="1" x14ac:dyDescent="0.25">
      <c r="A77" s="4" t="s">
        <v>297</v>
      </c>
      <c r="B77" s="40">
        <v>8.1079399999999992E-3</v>
      </c>
      <c r="C77" s="4">
        <v>8.1079399999999992E-3</v>
      </c>
      <c r="D77" s="4">
        <v>8.1079399999999992E-3</v>
      </c>
      <c r="E77" s="4">
        <v>8.1079399999999992E-3</v>
      </c>
      <c r="F77" s="4">
        <v>8.1079399999999992E-3</v>
      </c>
      <c r="G77" s="4">
        <v>8.1079399999999992E-3</v>
      </c>
      <c r="H77" s="4">
        <v>8.1079399999999992E-3</v>
      </c>
      <c r="I77" s="4">
        <v>8.1079399999999992E-3</v>
      </c>
      <c r="J77" s="4">
        <v>8.1079399999999992E-3</v>
      </c>
      <c r="K77" s="4">
        <v>8.1079399999999992E-3</v>
      </c>
      <c r="L77" s="4">
        <v>8.1079399999999992E-3</v>
      </c>
      <c r="M77" s="4">
        <v>8.1079399999999992E-3</v>
      </c>
      <c r="N77" s="4">
        <v>8.1079399999999992E-3</v>
      </c>
      <c r="O77" s="4">
        <v>8.1079399999999992E-3</v>
      </c>
      <c r="P77" s="4">
        <v>8.1079399999999992E-3</v>
      </c>
      <c r="Q77" s="4">
        <v>8.1079399999999992E-3</v>
      </c>
      <c r="R77" s="4">
        <v>8.1079399999999992E-3</v>
      </c>
      <c r="S77" s="4">
        <v>8.1079399999999992E-3</v>
      </c>
      <c r="T77" s="4">
        <v>8.1079399999999992E-3</v>
      </c>
      <c r="U77" s="4">
        <v>8.1079399999999992E-3</v>
      </c>
      <c r="V77" s="4">
        <v>8.1079399999999992E-3</v>
      </c>
      <c r="W77" s="4">
        <v>8.1079399999999992E-3</v>
      </c>
      <c r="X77" s="4">
        <v>8.1079399999999992E-3</v>
      </c>
      <c r="Y77" s="4">
        <v>8.1079399999999992E-3</v>
      </c>
      <c r="Z77" s="4">
        <v>8.1079399999999992E-3</v>
      </c>
      <c r="AA77" s="4">
        <v>8.1079399999999992E-3</v>
      </c>
      <c r="AB77" s="4">
        <v>8.1079399999999992E-3</v>
      </c>
      <c r="AC77" s="4">
        <v>8.1079399999999992E-3</v>
      </c>
      <c r="AD77" s="4">
        <v>8.1079399999999992E-3</v>
      </c>
      <c r="AE77" s="4">
        <v>8.1079399999999992E-3</v>
      </c>
      <c r="AF77" s="4">
        <v>8.1079399999999992E-3</v>
      </c>
      <c r="AG77">
        <v>1.1000000000000001E-3</v>
      </c>
    </row>
    <row r="78" spans="1:33" ht="15.75" customHeight="1" x14ac:dyDescent="0.25">
      <c r="A78" s="4" t="s">
        <v>298</v>
      </c>
      <c r="B78" s="40">
        <v>0.1452</v>
      </c>
      <c r="C78" s="4">
        <v>0.1452</v>
      </c>
      <c r="D78" s="4">
        <v>0.1452</v>
      </c>
      <c r="E78" s="4">
        <v>0.1452</v>
      </c>
      <c r="F78" s="4">
        <v>0.1452</v>
      </c>
      <c r="G78" s="4">
        <v>0.1452</v>
      </c>
      <c r="H78" s="4">
        <v>0.1452</v>
      </c>
      <c r="I78" s="4">
        <v>0.1452</v>
      </c>
      <c r="J78" s="4">
        <v>0.1452</v>
      </c>
      <c r="K78" s="4">
        <v>0.1452</v>
      </c>
      <c r="L78" s="4">
        <v>0.1452</v>
      </c>
      <c r="M78" s="4">
        <v>0.1452</v>
      </c>
      <c r="N78" s="4">
        <v>0.1452</v>
      </c>
      <c r="O78" s="4">
        <v>0.1452</v>
      </c>
      <c r="P78" s="4">
        <v>0.1452</v>
      </c>
      <c r="Q78" s="4">
        <v>0.1452</v>
      </c>
      <c r="R78" s="4">
        <v>0.1452</v>
      </c>
      <c r="S78" s="4">
        <v>0.1452</v>
      </c>
      <c r="T78" s="4">
        <v>0.1452</v>
      </c>
      <c r="U78" s="4">
        <v>0.1452</v>
      </c>
      <c r="V78" s="4">
        <v>0.1452</v>
      </c>
      <c r="W78" s="4">
        <v>0.1452</v>
      </c>
      <c r="X78" s="4">
        <v>0.1452</v>
      </c>
      <c r="Y78" s="4">
        <v>0.1452</v>
      </c>
      <c r="Z78" s="4">
        <v>0.1452</v>
      </c>
      <c r="AA78" s="4">
        <v>0.1452</v>
      </c>
      <c r="AB78" s="4">
        <v>0.1452</v>
      </c>
      <c r="AC78" s="4">
        <v>0.1452</v>
      </c>
      <c r="AD78" s="4">
        <v>0.1452</v>
      </c>
      <c r="AE78" s="4">
        <v>0.1452</v>
      </c>
      <c r="AF78" s="4">
        <v>0.1452</v>
      </c>
      <c r="AG78">
        <v>7.3700000000000002E-2</v>
      </c>
    </row>
    <row r="79" spans="1:33" ht="15.75" customHeight="1" x14ac:dyDescent="0.25">
      <c r="A79" s="4" t="s">
        <v>299</v>
      </c>
      <c r="B79" s="40">
        <v>1.1000000000000001E-3</v>
      </c>
      <c r="C79" s="4">
        <v>1.1000000000000001E-3</v>
      </c>
      <c r="D79" s="4">
        <v>1.1000000000000001E-3</v>
      </c>
      <c r="E79" s="4">
        <v>1.1000000000000001E-3</v>
      </c>
      <c r="F79" s="4">
        <v>1.1000000000000001E-3</v>
      </c>
      <c r="G79" s="4">
        <v>1.1000000000000001E-3</v>
      </c>
      <c r="H79" s="4">
        <v>1.1000000000000001E-3</v>
      </c>
      <c r="I79" s="4">
        <v>1.1000000000000001E-3</v>
      </c>
      <c r="J79" s="4">
        <v>1.1000000000000001E-3</v>
      </c>
      <c r="K79" s="4">
        <v>1.1000000000000001E-3</v>
      </c>
      <c r="L79" s="4">
        <v>1.1000000000000001E-3</v>
      </c>
      <c r="M79" s="4">
        <v>1.1000000000000001E-3</v>
      </c>
      <c r="N79" s="4">
        <v>1.1000000000000001E-3</v>
      </c>
      <c r="O79" s="4">
        <v>1.1000000000000001E-3</v>
      </c>
      <c r="P79" s="4">
        <v>1.1000000000000001E-3</v>
      </c>
      <c r="Q79" s="4">
        <v>1.1000000000000001E-3</v>
      </c>
      <c r="R79" s="4">
        <v>1.1000000000000001E-3</v>
      </c>
      <c r="S79" s="4">
        <v>1.1000000000000001E-3</v>
      </c>
      <c r="T79" s="4">
        <v>1.1000000000000001E-3</v>
      </c>
      <c r="U79" s="4">
        <v>1.1000000000000001E-3</v>
      </c>
      <c r="V79" s="4">
        <v>1.1000000000000001E-3</v>
      </c>
      <c r="W79" s="4">
        <v>1.1000000000000001E-3</v>
      </c>
      <c r="X79" s="4">
        <v>1.1000000000000001E-3</v>
      </c>
      <c r="Y79" s="4">
        <v>1.1000000000000001E-3</v>
      </c>
      <c r="Z79" s="4">
        <v>1.1000000000000001E-3</v>
      </c>
      <c r="AA79" s="4">
        <v>1.1000000000000001E-3</v>
      </c>
      <c r="AB79" s="4">
        <v>1.1000000000000001E-3</v>
      </c>
      <c r="AC79" s="4">
        <v>1.1000000000000001E-3</v>
      </c>
      <c r="AD79" s="4">
        <v>1.1000000000000001E-3</v>
      </c>
      <c r="AE79" s="4">
        <v>1.1000000000000001E-3</v>
      </c>
      <c r="AF79" s="4">
        <v>1.1000000000000001E-3</v>
      </c>
      <c r="AG79">
        <v>6.6000000000000003E-2</v>
      </c>
    </row>
    <row r="80" spans="1:33" ht="15.75" customHeight="1" x14ac:dyDescent="0.25">
      <c r="A80" s="4" t="s">
        <v>300</v>
      </c>
      <c r="B80" s="40">
        <v>0.44</v>
      </c>
      <c r="C80" s="4">
        <v>0.44</v>
      </c>
      <c r="D80" s="4">
        <v>0.44</v>
      </c>
      <c r="E80" s="4">
        <v>0.44</v>
      </c>
      <c r="F80" s="4">
        <v>0.44</v>
      </c>
      <c r="G80" s="4">
        <v>0.44</v>
      </c>
      <c r="H80" s="4">
        <v>0.44</v>
      </c>
      <c r="I80" s="4">
        <v>0.44</v>
      </c>
      <c r="J80" s="4">
        <v>0.44</v>
      </c>
      <c r="K80" s="4">
        <v>0.44</v>
      </c>
      <c r="L80" s="4">
        <v>0.44</v>
      </c>
      <c r="M80" s="4">
        <v>0.44</v>
      </c>
      <c r="N80" s="4">
        <v>0.44</v>
      </c>
      <c r="O80" s="4">
        <v>0.44</v>
      </c>
      <c r="P80" s="4">
        <v>0.44</v>
      </c>
      <c r="Q80" s="4">
        <v>0.44</v>
      </c>
      <c r="R80" s="4">
        <v>0.44</v>
      </c>
      <c r="S80" s="4">
        <v>0.44</v>
      </c>
      <c r="T80" s="4">
        <v>0.44</v>
      </c>
      <c r="U80" s="4">
        <v>0.44</v>
      </c>
      <c r="V80" s="4">
        <v>0.44</v>
      </c>
      <c r="W80" s="4">
        <v>0.44</v>
      </c>
      <c r="X80" s="4">
        <v>0.44</v>
      </c>
      <c r="Y80" s="4">
        <v>0.44</v>
      </c>
      <c r="Z80" s="4">
        <v>0.44</v>
      </c>
      <c r="AA80" s="4">
        <v>0.44</v>
      </c>
      <c r="AB80" s="4">
        <v>0.44</v>
      </c>
      <c r="AC80" s="4">
        <v>0.44</v>
      </c>
      <c r="AD80" s="4">
        <v>0.44</v>
      </c>
      <c r="AE80" s="4">
        <v>0.44</v>
      </c>
      <c r="AF80" s="4">
        <v>0.44</v>
      </c>
      <c r="AG80">
        <v>0.44700000000000001</v>
      </c>
    </row>
    <row r="81" spans="1:33" ht="15.75" customHeight="1" x14ac:dyDescent="0.25">
      <c r="A81" s="4" t="s">
        <v>301</v>
      </c>
      <c r="B81" s="40">
        <v>1.1000000000000001E-3</v>
      </c>
      <c r="C81" s="4">
        <v>1.1000000000000001E-3</v>
      </c>
      <c r="D81" s="4">
        <v>1.1000000000000001E-3</v>
      </c>
      <c r="E81" s="4">
        <v>1.1000000000000001E-3</v>
      </c>
      <c r="F81" s="4">
        <v>1.1000000000000001E-3</v>
      </c>
      <c r="G81" s="4">
        <v>1.1000000000000001E-3</v>
      </c>
      <c r="H81" s="4">
        <v>1.1000000000000001E-3</v>
      </c>
      <c r="I81" s="4">
        <v>1.1000000000000001E-3</v>
      </c>
      <c r="J81" s="4">
        <v>1.1000000000000001E-3</v>
      </c>
      <c r="K81" s="4">
        <v>1.1000000000000001E-3</v>
      </c>
      <c r="L81" s="4">
        <v>1.1000000000000001E-3</v>
      </c>
      <c r="M81" s="4">
        <v>1.1000000000000001E-3</v>
      </c>
      <c r="N81" s="4">
        <v>1.1000000000000001E-3</v>
      </c>
      <c r="O81" s="4">
        <v>1.1000000000000001E-3</v>
      </c>
      <c r="P81" s="4">
        <v>1.1000000000000001E-3</v>
      </c>
      <c r="Q81" s="4">
        <v>1.1000000000000001E-3</v>
      </c>
      <c r="R81" s="4">
        <v>1.1000000000000001E-3</v>
      </c>
      <c r="S81" s="4">
        <v>1.1000000000000001E-3</v>
      </c>
      <c r="T81" s="4">
        <v>1.1000000000000001E-3</v>
      </c>
      <c r="U81" s="4">
        <v>1.1000000000000001E-3</v>
      </c>
      <c r="V81" s="4">
        <v>1.1000000000000001E-3</v>
      </c>
      <c r="W81" s="4">
        <v>1.1000000000000001E-3</v>
      </c>
      <c r="X81" s="4">
        <v>1.1000000000000001E-3</v>
      </c>
      <c r="Y81" s="4">
        <v>1.1000000000000001E-3</v>
      </c>
      <c r="Z81" s="4">
        <v>1.1000000000000001E-3</v>
      </c>
      <c r="AA81" s="4">
        <v>1.1000000000000001E-3</v>
      </c>
      <c r="AB81" s="4">
        <v>1.1000000000000001E-3</v>
      </c>
      <c r="AC81" s="4">
        <v>1.1000000000000001E-3</v>
      </c>
      <c r="AD81" s="4">
        <v>1.1000000000000001E-3</v>
      </c>
      <c r="AE81" s="4">
        <v>1.1000000000000001E-3</v>
      </c>
      <c r="AF81" s="4">
        <v>1.1000000000000001E-3</v>
      </c>
      <c r="AG81">
        <v>2.2000000000000001E-3</v>
      </c>
    </row>
    <row r="82" spans="1:33" ht="15.75" customHeight="1" x14ac:dyDescent="0.25">
      <c r="A82" s="4" t="s">
        <v>302</v>
      </c>
      <c r="B82" s="40">
        <v>1.1000000000000001E-3</v>
      </c>
      <c r="C82" s="4">
        <v>1.1000000000000001E-3</v>
      </c>
      <c r="D82" s="4">
        <v>1.1000000000000001E-3</v>
      </c>
      <c r="E82" s="4">
        <v>1.1000000000000001E-3</v>
      </c>
      <c r="F82" s="4">
        <v>1.1000000000000001E-3</v>
      </c>
      <c r="G82" s="4">
        <v>1.1000000000000001E-3</v>
      </c>
      <c r="H82" s="4">
        <v>1.1000000000000001E-3</v>
      </c>
      <c r="I82" s="4">
        <v>1.1000000000000001E-3</v>
      </c>
      <c r="J82" s="4">
        <v>1.1000000000000001E-3</v>
      </c>
      <c r="K82" s="4">
        <v>1.1000000000000001E-3</v>
      </c>
      <c r="L82" s="4">
        <v>1.1000000000000001E-3</v>
      </c>
      <c r="M82" s="4">
        <v>1.1000000000000001E-3</v>
      </c>
      <c r="N82" s="4">
        <v>1.1000000000000001E-3</v>
      </c>
      <c r="O82" s="4">
        <v>1.1000000000000001E-3</v>
      </c>
      <c r="P82" s="4">
        <v>1.1000000000000001E-3</v>
      </c>
      <c r="Q82" s="4">
        <v>1.1000000000000001E-3</v>
      </c>
      <c r="R82" s="4">
        <v>1.1000000000000001E-3</v>
      </c>
      <c r="S82" s="4">
        <v>1.1000000000000001E-3</v>
      </c>
      <c r="T82" s="4">
        <v>1.1000000000000001E-3</v>
      </c>
      <c r="U82" s="4">
        <v>1.1000000000000001E-3</v>
      </c>
      <c r="V82" s="4">
        <v>1.1000000000000001E-3</v>
      </c>
      <c r="W82" s="4">
        <v>1.1000000000000001E-3</v>
      </c>
      <c r="X82" s="4">
        <v>1.1000000000000001E-3</v>
      </c>
      <c r="Y82" s="4">
        <v>1.1000000000000001E-3</v>
      </c>
      <c r="Z82" s="4">
        <v>1.1000000000000001E-3</v>
      </c>
      <c r="AA82" s="4">
        <v>1.1000000000000001E-3</v>
      </c>
      <c r="AB82" s="4">
        <v>1.1000000000000001E-3</v>
      </c>
      <c r="AC82" s="4">
        <v>1.1000000000000001E-3</v>
      </c>
      <c r="AD82" s="4">
        <v>1.1000000000000001E-3</v>
      </c>
      <c r="AE82" s="4">
        <v>1.1000000000000001E-3</v>
      </c>
      <c r="AF82" s="4">
        <v>1.1000000000000001E-3</v>
      </c>
      <c r="AG82">
        <v>2.2000000000000001E-3</v>
      </c>
    </row>
    <row r="83" spans="1:33" ht="15.75" customHeight="1" x14ac:dyDescent="0.25">
      <c r="A83" s="4" t="s">
        <v>303</v>
      </c>
      <c r="B83" s="40">
        <v>0.2838</v>
      </c>
      <c r="C83" s="4">
        <v>0.2838</v>
      </c>
      <c r="D83" s="4">
        <v>0.2838</v>
      </c>
      <c r="E83" s="4">
        <v>0.2838</v>
      </c>
      <c r="F83" s="4">
        <v>0.2838</v>
      </c>
      <c r="G83" s="4">
        <v>0.2838</v>
      </c>
      <c r="H83" s="4">
        <v>0.2838</v>
      </c>
      <c r="I83" s="4">
        <v>0.2838</v>
      </c>
      <c r="J83" s="4">
        <v>0.2838</v>
      </c>
      <c r="K83" s="4">
        <v>0.2838</v>
      </c>
      <c r="L83" s="4">
        <v>0.2838</v>
      </c>
      <c r="M83" s="4">
        <v>0.2838</v>
      </c>
      <c r="N83" s="4">
        <v>0.2838</v>
      </c>
      <c r="O83" s="4">
        <v>0.2838</v>
      </c>
      <c r="P83" s="4">
        <v>0.2838</v>
      </c>
      <c r="Q83" s="4">
        <v>0.2838</v>
      </c>
      <c r="R83" s="4">
        <v>0.2838</v>
      </c>
      <c r="S83" s="4">
        <v>0.2838</v>
      </c>
      <c r="T83" s="4">
        <v>0.2838</v>
      </c>
      <c r="U83" s="4">
        <v>0.2838</v>
      </c>
      <c r="V83" s="4">
        <v>0.2838</v>
      </c>
      <c r="W83" s="4">
        <v>0.2838</v>
      </c>
      <c r="X83" s="4">
        <v>0.2838</v>
      </c>
      <c r="Y83" s="4">
        <v>0.2838</v>
      </c>
      <c r="Z83" s="4">
        <v>0.2838</v>
      </c>
      <c r="AA83" s="4">
        <v>0.2838</v>
      </c>
      <c r="AB83" s="4">
        <v>0.2838</v>
      </c>
      <c r="AC83" s="4">
        <v>0.2838</v>
      </c>
      <c r="AD83" s="4">
        <v>0.2838</v>
      </c>
      <c r="AE83" s="4">
        <v>0.2838</v>
      </c>
      <c r="AF83" s="4">
        <v>0.2838</v>
      </c>
      <c r="AG83">
        <v>0.3201</v>
      </c>
    </row>
    <row r="84" spans="1:33" ht="15.75" customHeight="1" x14ac:dyDescent="0.2"/>
    <row r="85" spans="1:33" ht="15.75" customHeight="1" x14ac:dyDescent="0.25">
      <c r="A85" s="1" t="s">
        <v>304</v>
      </c>
    </row>
    <row r="86" spans="1:33" ht="15.75" customHeight="1" x14ac:dyDescent="0.25">
      <c r="A86" s="4" t="s">
        <v>305</v>
      </c>
      <c r="B86" s="35">
        <f>F5*1000/(8760*B68)+E5+(B27*10^6)*B48/10^6</f>
        <v>34.885957675396519</v>
      </c>
    </row>
    <row r="87" spans="1:33" ht="15.75" customHeight="1" x14ac:dyDescent="0.25">
      <c r="A87" s="4" t="s">
        <v>221</v>
      </c>
      <c r="B87" s="35">
        <f>F9*1000/(8760*B69)+E9+(B28*10^6)*B49/10^6</f>
        <v>27.005557113832573</v>
      </c>
    </row>
    <row r="88" spans="1:33" ht="15.75" customHeight="1" x14ac:dyDescent="0.25">
      <c r="A88" s="4" t="s">
        <v>231</v>
      </c>
      <c r="B88" s="35">
        <f>F10*1000/(8760*B70)+E10+(B29*10^6)*B50/10^6</f>
        <v>25.929011070180437</v>
      </c>
    </row>
    <row r="89" spans="1:33" ht="15.75" customHeight="1" x14ac:dyDescent="0.25">
      <c r="A89" s="4" t="s">
        <v>238</v>
      </c>
      <c r="B89" s="35">
        <f>F13*1000/(8760*B71)+E13+(B30*10^6)*B51/10^6</f>
        <v>15.695487974180708</v>
      </c>
    </row>
    <row r="90" spans="1:33" ht="15.75" customHeight="1" x14ac:dyDescent="0.25">
      <c r="A90" s="4" t="s">
        <v>306</v>
      </c>
      <c r="B90" s="35">
        <f>F14*1000/(8760*B72)+E14+(B31*10^6)*B52/10^6</f>
        <v>9.0767273417156868</v>
      </c>
    </row>
    <row r="91" spans="1:33" ht="15.75" customHeight="1" x14ac:dyDescent="0.25">
      <c r="A91" s="4" t="s">
        <v>307</v>
      </c>
      <c r="B91" s="35">
        <f>F17*1000/(8760*B73)+E17+(B32*10^6)*B53/10^6</f>
        <v>6.3599855667266318</v>
      </c>
    </row>
    <row r="92" spans="1:33" ht="15.75" customHeight="1" x14ac:dyDescent="0.25">
      <c r="A92" s="4" t="s">
        <v>308</v>
      </c>
      <c r="B92" s="35">
        <f>F16*1000/(8760*B74)+E16+(B33*10^6)*B54/10^6</f>
        <v>15.860491837526487</v>
      </c>
    </row>
    <row r="93" spans="1:33" ht="15.75" customHeight="1" x14ac:dyDescent="0.25">
      <c r="A93" s="4" t="s">
        <v>234</v>
      </c>
      <c r="B93" s="35">
        <f>F11*1000/(8760*B75)+E11+(B34*10^6)*B55/10^6</f>
        <v>43.556810067776354</v>
      </c>
    </row>
    <row r="94" spans="1:33" ht="15.75" customHeight="1" x14ac:dyDescent="0.25">
      <c r="A94" s="4" t="s">
        <v>236</v>
      </c>
      <c r="B94" s="35">
        <f>F12*1000/(8760*B76)+E12+(B35*10^6)*B56/10^6</f>
        <v>23.596933382766281</v>
      </c>
    </row>
    <row r="95" spans="1:33" ht="15.75" customHeight="1" x14ac:dyDescent="0.25">
      <c r="A95" s="4" t="s">
        <v>309</v>
      </c>
      <c r="B95" s="35">
        <f>F9*1000/(8760*B77)+E9+(B36*10^6)*B57/10^6</f>
        <v>319.1836936948992</v>
      </c>
    </row>
    <row r="96" spans="1:33" ht="15.75" customHeight="1" x14ac:dyDescent="0.25">
      <c r="A96" s="4" t="s">
        <v>227</v>
      </c>
      <c r="B96" s="35">
        <f>F7*1000/(8760*B78)+E7+(B37*10^6)*B58/10^6</f>
        <v>42.349416383108796</v>
      </c>
    </row>
    <row r="97" spans="1:2" ht="15.75" customHeight="1" x14ac:dyDescent="0.25">
      <c r="A97" s="4" t="s">
        <v>310</v>
      </c>
      <c r="B97" s="35">
        <f>F5*1000/(8760*B79)+E5+(B38*10^6)*B59/10^6</f>
        <v>5639.2325673124942</v>
      </c>
    </row>
    <row r="98" spans="1:2" ht="15.75" customHeight="1" x14ac:dyDescent="0.25">
      <c r="A98" s="4" t="s">
        <v>242</v>
      </c>
      <c r="B98" s="35">
        <f>F15*1000/(8760*B80)+E15+(B39*10^6)*B60/10^6</f>
        <v>28.419468659194685</v>
      </c>
    </row>
    <row r="99" spans="1:2" ht="15.75" customHeight="1" x14ac:dyDescent="0.25">
      <c r="A99" s="4" t="s">
        <v>311</v>
      </c>
      <c r="B99" s="35">
        <f>F9*1000/(8760*B81)+E9+(B40*10^6)*B61/10^6</f>
        <v>792.16778927329176</v>
      </c>
    </row>
    <row r="100" spans="1:2" ht="15.75" customHeight="1" x14ac:dyDescent="0.25">
      <c r="A100" s="4" t="s">
        <v>312</v>
      </c>
      <c r="B100" s="35">
        <f>F9*1000/(8760*B82)+E9+(B41*10^6)*B62/10^6</f>
        <v>801.50368223329178</v>
      </c>
    </row>
    <row r="101" spans="1:2" ht="15.75" customHeight="1" x14ac:dyDescent="0.25">
      <c r="A101" s="4" t="s">
        <v>248</v>
      </c>
      <c r="B101" s="35">
        <f>F18*1000/(8760*B83)+E18+(B42*10^6)*B63/10^6</f>
        <v>14.222812289830447</v>
      </c>
    </row>
    <row r="102" spans="1:2" ht="15.75" customHeight="1" x14ac:dyDescent="0.2"/>
    <row r="103" spans="1:2" ht="15.75" customHeight="1" x14ac:dyDescent="0.25">
      <c r="A103" s="1" t="s">
        <v>313</v>
      </c>
    </row>
    <row r="104" spans="1:2" ht="15.75" customHeight="1" x14ac:dyDescent="0.25">
      <c r="A104" s="4" t="s">
        <v>305</v>
      </c>
      <c r="B104" s="41">
        <f t="shared" ref="B104:B119" si="3">B86/$B$86</f>
        <v>1</v>
      </c>
    </row>
    <row r="105" spans="1:2" ht="15.75" customHeight="1" x14ac:dyDescent="0.25">
      <c r="A105" s="4" t="s">
        <v>221</v>
      </c>
      <c r="B105" s="41">
        <f t="shared" si="3"/>
        <v>0.77410966799625414</v>
      </c>
    </row>
    <row r="106" spans="1:2" ht="15.75" customHeight="1" x14ac:dyDescent="0.25">
      <c r="A106" s="4" t="s">
        <v>231</v>
      </c>
      <c r="B106" s="41">
        <f t="shared" si="3"/>
        <v>0.74325066009201146</v>
      </c>
    </row>
    <row r="107" spans="1:2" ht="15.75" customHeight="1" x14ac:dyDescent="0.25">
      <c r="A107" s="4" t="s">
        <v>238</v>
      </c>
      <c r="B107" s="41">
        <f t="shared" si="3"/>
        <v>0.44990847378256216</v>
      </c>
    </row>
    <row r="108" spans="1:2" ht="15.75" customHeight="1" x14ac:dyDescent="0.25">
      <c r="A108" s="4" t="s">
        <v>306</v>
      </c>
      <c r="B108" s="41">
        <f t="shared" si="3"/>
        <v>0.26018283419856036</v>
      </c>
    </row>
    <row r="109" spans="1:2" ht="15.75" customHeight="1" x14ac:dyDescent="0.25">
      <c r="A109" s="4" t="s">
        <v>307</v>
      </c>
      <c r="B109" s="41">
        <f t="shared" si="3"/>
        <v>0.18230789665871897</v>
      </c>
    </row>
    <row r="110" spans="1:2" ht="15.75" customHeight="1" x14ac:dyDescent="0.25">
      <c r="A110" s="4" t="s">
        <v>308</v>
      </c>
      <c r="B110" s="41">
        <f t="shared" si="3"/>
        <v>0.45463828125642003</v>
      </c>
    </row>
    <row r="111" spans="1:2" ht="15.75" customHeight="1" x14ac:dyDescent="0.25">
      <c r="A111" s="4" t="s">
        <v>234</v>
      </c>
      <c r="B111" s="41">
        <f t="shared" si="3"/>
        <v>1.2485484983115425</v>
      </c>
    </row>
    <row r="112" spans="1:2" ht="15.75" customHeight="1" x14ac:dyDescent="0.25">
      <c r="A112" s="4" t="s">
        <v>236</v>
      </c>
      <c r="B112" s="41">
        <f t="shared" si="3"/>
        <v>0.67640205272071763</v>
      </c>
    </row>
    <row r="113" spans="1:2" ht="15.75" customHeight="1" x14ac:dyDescent="0.25">
      <c r="A113" s="4" t="s">
        <v>309</v>
      </c>
      <c r="B113" s="41">
        <f t="shared" si="3"/>
        <v>9.149345896271754</v>
      </c>
    </row>
    <row r="114" spans="1:2" ht="15.75" customHeight="1" x14ac:dyDescent="0.25">
      <c r="A114" s="4" t="s">
        <v>227</v>
      </c>
      <c r="B114" s="41">
        <f t="shared" si="3"/>
        <v>1.2139387651947968</v>
      </c>
    </row>
    <row r="115" spans="1:2" ht="15.75" customHeight="1" x14ac:dyDescent="0.25">
      <c r="A115" s="4" t="s">
        <v>310</v>
      </c>
      <c r="B115" s="41">
        <f>B97/$B$86</f>
        <v>161.647635412044</v>
      </c>
    </row>
    <row r="116" spans="1:2" ht="15.75" customHeight="1" x14ac:dyDescent="0.25">
      <c r="A116" s="4" t="s">
        <v>242</v>
      </c>
      <c r="B116" s="41">
        <f t="shared" si="3"/>
        <v>0.81463920020855973</v>
      </c>
    </row>
    <row r="117" spans="1:2" ht="15.75" customHeight="1" x14ac:dyDescent="0.25">
      <c r="A117" s="4" t="s">
        <v>311</v>
      </c>
      <c r="B117" s="41">
        <f t="shared" si="3"/>
        <v>22.707353962995022</v>
      </c>
    </row>
    <row r="118" spans="1:2" ht="15.75" customHeight="1" x14ac:dyDescent="0.25">
      <c r="A118" s="4" t="s">
        <v>312</v>
      </c>
      <c r="B118" s="41">
        <f t="shared" si="3"/>
        <v>22.974965735240684</v>
      </c>
    </row>
    <row r="119" spans="1:2" ht="15.75" customHeight="1" x14ac:dyDescent="0.25">
      <c r="A119" s="4" t="s">
        <v>248</v>
      </c>
      <c r="B119" s="41">
        <f t="shared" si="3"/>
        <v>0.40769447759380706</v>
      </c>
    </row>
    <row r="120" spans="1:2" ht="15.75" customHeight="1" x14ac:dyDescent="0.2"/>
    <row r="121" spans="1:2" ht="15.75" customHeight="1" x14ac:dyDescent="0.2"/>
    <row r="122" spans="1:2" ht="15.75" customHeight="1" x14ac:dyDescent="0.2"/>
    <row r="123" spans="1:2" ht="15.75" customHeight="1" x14ac:dyDescent="0.2"/>
    <row r="124" spans="1:2" ht="15.75" customHeight="1" x14ac:dyDescent="0.2"/>
    <row r="125" spans="1:2" ht="15.75" customHeight="1" x14ac:dyDescent="0.2"/>
    <row r="126" spans="1:2" ht="15.75" customHeight="1" x14ac:dyDescent="0.2"/>
    <row r="127" spans="1:2" ht="15.75" customHeight="1" x14ac:dyDescent="0.2"/>
    <row r="128" spans="1:2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B1000"/>
  <sheetViews>
    <sheetView tabSelected="1" workbookViewId="0">
      <selection activeCell="B4" sqref="B4"/>
    </sheetView>
  </sheetViews>
  <sheetFormatPr defaultColWidth="12.625" defaultRowHeight="15" customHeight="1" x14ac:dyDescent="0.2"/>
  <cols>
    <col min="1" max="1" width="23.625" customWidth="1"/>
    <col min="2" max="26" width="7.625" customWidth="1"/>
  </cols>
  <sheetData>
    <row r="1" spans="1:2" ht="14.45" customHeight="1" x14ac:dyDescent="0.25">
      <c r="B1" s="4" t="s">
        <v>314</v>
      </c>
    </row>
    <row r="2" spans="1:2" ht="14.45" customHeight="1" x14ac:dyDescent="0.25">
      <c r="A2" s="4" t="s">
        <v>212</v>
      </c>
      <c r="B2" s="34">
        <v>56</v>
      </c>
    </row>
    <row r="3" spans="1:2" ht="14.45" customHeight="1" x14ac:dyDescent="0.25">
      <c r="A3" s="4" t="s">
        <v>221</v>
      </c>
      <c r="B3" s="34">
        <v>88</v>
      </c>
    </row>
    <row r="4" spans="1:2" ht="14.45" customHeight="1" x14ac:dyDescent="0.25">
      <c r="A4" s="4" t="s">
        <v>231</v>
      </c>
      <c r="B4" s="34">
        <f>Calculations!$B$17*Weighting!B106*Calculations!$B$23</f>
        <v>834.22421781442108</v>
      </c>
    </row>
    <row r="5" spans="1:2" ht="14.45" customHeight="1" x14ac:dyDescent="0.25">
      <c r="A5" s="4" t="s">
        <v>238</v>
      </c>
      <c r="B5" s="34">
        <f>Calculations!$B$17*Weighting!B107*Calculations!$B$23</f>
        <v>504.97707540935681</v>
      </c>
    </row>
    <row r="6" spans="1:2" ht="14.45" customHeight="1" x14ac:dyDescent="0.25">
      <c r="A6" s="4" t="s">
        <v>240</v>
      </c>
      <c r="B6" s="34">
        <f>Calculations!$B$17*Weighting!B108*Calculations!$B$23</f>
        <v>292.02910000936055</v>
      </c>
    </row>
    <row r="7" spans="1:2" ht="14.45" customHeight="1" x14ac:dyDescent="0.25">
      <c r="A7" s="4" t="s">
        <v>246</v>
      </c>
      <c r="B7" s="34">
        <f>Calculations!$B$17*Weighting!B109*Calculations!$B$23</f>
        <v>204.62230396496994</v>
      </c>
    </row>
    <row r="8" spans="1:2" ht="14.45" customHeight="1" x14ac:dyDescent="0.25">
      <c r="A8" s="4" t="s">
        <v>244</v>
      </c>
      <c r="B8" s="34">
        <f>Calculations!$B$17*Weighting!B110*Calculations!$B$23</f>
        <v>510.28580926208343</v>
      </c>
    </row>
    <row r="9" spans="1:2" ht="14.45" customHeight="1" x14ac:dyDescent="0.25">
      <c r="A9" s="4" t="s">
        <v>234</v>
      </c>
      <c r="B9" s="34">
        <f>Calculations!$B$17*Weighting!B111*Calculations!$B$23</f>
        <v>1401.370291791432</v>
      </c>
    </row>
    <row r="10" spans="1:2" ht="14.45" customHeight="1" x14ac:dyDescent="0.25">
      <c r="A10" s="4" t="s">
        <v>236</v>
      </c>
      <c r="B10" s="34">
        <f>Calculations!$B$17*Weighting!B112*Calculations!$B$23</f>
        <v>759.19336995833271</v>
      </c>
    </row>
    <row r="11" spans="1:2" ht="14.45" customHeight="1" x14ac:dyDescent="0.25">
      <c r="A11" s="42" t="s">
        <v>309</v>
      </c>
      <c r="B11" s="34">
        <v>0</v>
      </c>
    </row>
    <row r="12" spans="1:2" ht="14.45" customHeight="1" x14ac:dyDescent="0.25">
      <c r="A12" s="42" t="s">
        <v>227</v>
      </c>
      <c r="B12" s="34">
        <v>0</v>
      </c>
    </row>
    <row r="13" spans="1:2" ht="14.45" customHeight="1" x14ac:dyDescent="0.25">
      <c r="A13" s="4" t="s">
        <v>310</v>
      </c>
      <c r="B13" s="34">
        <v>60</v>
      </c>
    </row>
    <row r="14" spans="1:2" ht="14.45" customHeight="1" x14ac:dyDescent="0.25">
      <c r="A14" s="4" t="s">
        <v>242</v>
      </c>
      <c r="B14" s="34">
        <f>Calculations!$B$17*Weighting!B116*Calculations!$B$23</f>
        <v>914.35068421038545</v>
      </c>
    </row>
    <row r="15" spans="1:2" ht="14.45" customHeight="1" x14ac:dyDescent="0.25">
      <c r="A15" s="4" t="s">
        <v>311</v>
      </c>
      <c r="B15" s="34">
        <v>0</v>
      </c>
    </row>
    <row r="16" spans="1:2" ht="14.45" customHeight="1" x14ac:dyDescent="0.25">
      <c r="A16" s="4" t="s">
        <v>312</v>
      </c>
      <c r="B16" s="34">
        <v>0</v>
      </c>
    </row>
    <row r="17" spans="1:2" ht="14.45" customHeight="1" x14ac:dyDescent="0.25">
      <c r="A17" s="4" t="s">
        <v>248</v>
      </c>
      <c r="B17" s="34">
        <f>Calculations!$B$17*Weighting!B119*Calculations!$B$23</f>
        <v>457.59610443648796</v>
      </c>
    </row>
    <row r="21" spans="1:2" ht="15.75" customHeight="1" x14ac:dyDescent="0.2"/>
    <row r="22" spans="1:2" ht="15.75" customHeight="1" x14ac:dyDescent="0.2"/>
    <row r="23" spans="1:2" ht="15.75" customHeight="1" x14ac:dyDescent="0.2"/>
    <row r="24" spans="1:2" ht="15.75" customHeight="1" x14ac:dyDescent="0.2"/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AEO reference</vt:lpstr>
      <vt:lpstr>AEO $35 carbon price</vt:lpstr>
      <vt:lpstr>data_fig2</vt:lpstr>
      <vt:lpstr>data_fig3</vt:lpstr>
      <vt:lpstr>Pietzcker 2021 Paper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2016-01-11T23:06:44Z</dcterms:created>
  <dcterms:modified xsi:type="dcterms:W3CDTF">2023-08-22T15:52:42Z</dcterms:modified>
</cp:coreProperties>
</file>