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BCpUC\"/>
    </mc:Choice>
  </mc:AlternateContent>
  <xr:revisionPtr revIDLastSave="0" documentId="13_ncr:1_{B3AFD379-624F-49BD-B257-C54ADC826F64}" xr6:coauthVersionLast="47" xr6:coauthVersionMax="47" xr10:uidLastSave="{00000000-0000-0000-0000-000000000000}"/>
  <bookViews>
    <workbookView xWindow="-80" yWindow="180" windowWidth="19180" windowHeight="11260" tabRatio="839" activeTab="3" xr2:uid="{00000000-000D-0000-FFFF-FFFF00000000}"/>
  </bookViews>
  <sheets>
    <sheet name="About" sheetId="2" r:id="rId1"/>
    <sheet name="NREL ATB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D22" i="5" l="1"/>
  <c r="E5" i="5" l="1"/>
  <c r="E6" i="5"/>
  <c r="E7" i="5"/>
  <c r="E8" i="5"/>
  <c r="E9" i="5"/>
  <c r="E10" i="5"/>
  <c r="E11" i="5"/>
  <c r="E4" i="5"/>
  <c r="D23" i="5"/>
  <c r="B3" i="9"/>
  <c r="B2" i="9"/>
  <c r="B3" i="3"/>
  <c r="B2" i="3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AC76" i="8"/>
  <c r="U76" i="8"/>
  <c r="M76" i="8"/>
  <c r="AI75" i="8"/>
  <c r="AA75" i="8"/>
  <c r="S75" i="8"/>
  <c r="K75" i="8"/>
  <c r="AG74" i="8"/>
  <c r="Y74" i="8"/>
  <c r="Q74" i="8"/>
  <c r="I74" i="8"/>
  <c r="AE73" i="8"/>
  <c r="W73" i="8"/>
  <c r="O73" i="8"/>
  <c r="G73" i="8"/>
  <c r="AC72" i="8"/>
  <c r="U72" i="8"/>
  <c r="M72" i="8"/>
  <c r="AI71" i="8"/>
  <c r="AA71" i="8"/>
  <c r="S71" i="8"/>
  <c r="K71" i="8"/>
  <c r="AG70" i="8"/>
  <c r="Y70" i="8"/>
  <c r="Q70" i="8"/>
  <c r="I70" i="8"/>
  <c r="AE69" i="8"/>
  <c r="W69" i="8"/>
  <c r="O69" i="8"/>
  <c r="G69" i="8"/>
  <c r="AC68" i="8"/>
  <c r="U68" i="8"/>
  <c r="M68" i="8"/>
  <c r="AI67" i="8"/>
  <c r="AA67" i="8"/>
  <c r="S67" i="8"/>
  <c r="K67" i="8"/>
  <c r="AG66" i="8"/>
  <c r="Y66" i="8"/>
  <c r="Q66" i="8"/>
  <c r="I66" i="8"/>
  <c r="AE65" i="8"/>
  <c r="W65" i="8"/>
  <c r="O65" i="8"/>
  <c r="G65" i="8"/>
  <c r="AC64" i="8"/>
  <c r="U64" i="8"/>
  <c r="M64" i="8"/>
  <c r="AI63" i="8"/>
  <c r="AA63" i="8"/>
  <c r="S63" i="8"/>
  <c r="K63" i="8"/>
  <c r="AG62" i="8"/>
  <c r="Y62" i="8"/>
  <c r="Q62" i="8"/>
  <c r="I62" i="8"/>
  <c r="AJ57" i="8"/>
  <c r="AJ76" i="8" s="1"/>
  <c r="AI57" i="8"/>
  <c r="AI76" i="8" s="1"/>
  <c r="AH57" i="8"/>
  <c r="AH76" i="8" s="1"/>
  <c r="AG57" i="8"/>
  <c r="AG76" i="8" s="1"/>
  <c r="AF57" i="8"/>
  <c r="AF76" i="8" s="1"/>
  <c r="AE57" i="8"/>
  <c r="AE76" i="8" s="1"/>
  <c r="AD57" i="8"/>
  <c r="AD76" i="8" s="1"/>
  <c r="AC57" i="8"/>
  <c r="AB57" i="8"/>
  <c r="AB76" i="8" s="1"/>
  <c r="AA57" i="8"/>
  <c r="AA76" i="8" s="1"/>
  <c r="Z57" i="8"/>
  <c r="Z76" i="8" s="1"/>
  <c r="Y57" i="8"/>
  <c r="Y76" i="8" s="1"/>
  <c r="X57" i="8"/>
  <c r="X76" i="8" s="1"/>
  <c r="W57" i="8"/>
  <c r="W76" i="8" s="1"/>
  <c r="V57" i="8"/>
  <c r="V76" i="8" s="1"/>
  <c r="U57" i="8"/>
  <c r="T57" i="8"/>
  <c r="T76" i="8" s="1"/>
  <c r="S57" i="8"/>
  <c r="S76" i="8" s="1"/>
  <c r="R57" i="8"/>
  <c r="R76" i="8" s="1"/>
  <c r="Q57" i="8"/>
  <c r="Q76" i="8" s="1"/>
  <c r="P57" i="8"/>
  <c r="P76" i="8" s="1"/>
  <c r="O57" i="8"/>
  <c r="O76" i="8" s="1"/>
  <c r="N57" i="8"/>
  <c r="N76" i="8" s="1"/>
  <c r="M57" i="8"/>
  <c r="L57" i="8"/>
  <c r="L76" i="8" s="1"/>
  <c r="K57" i="8"/>
  <c r="K76" i="8" s="1"/>
  <c r="J57" i="8"/>
  <c r="J76" i="8" s="1"/>
  <c r="I57" i="8"/>
  <c r="I76" i="8" s="1"/>
  <c r="H57" i="8"/>
  <c r="H76" i="8" s="1"/>
  <c r="G57" i="8"/>
  <c r="G76" i="8" s="1"/>
  <c r="AJ56" i="8"/>
  <c r="AJ75" i="8" s="1"/>
  <c r="AI56" i="8"/>
  <c r="AH56" i="8"/>
  <c r="AH75" i="8" s="1"/>
  <c r="AG56" i="8"/>
  <c r="AG75" i="8" s="1"/>
  <c r="AF56" i="8"/>
  <c r="AF75" i="8" s="1"/>
  <c r="AE56" i="8"/>
  <c r="AE75" i="8" s="1"/>
  <c r="AD56" i="8"/>
  <c r="AD75" i="8" s="1"/>
  <c r="AC56" i="8"/>
  <c r="AC75" i="8" s="1"/>
  <c r="AB56" i="8"/>
  <c r="AB75" i="8" s="1"/>
  <c r="AA56" i="8"/>
  <c r="Z56" i="8"/>
  <c r="Z75" i="8" s="1"/>
  <c r="Y56" i="8"/>
  <c r="Y75" i="8" s="1"/>
  <c r="X56" i="8"/>
  <c r="X75" i="8" s="1"/>
  <c r="W56" i="8"/>
  <c r="W75" i="8" s="1"/>
  <c r="V56" i="8"/>
  <c r="V75" i="8" s="1"/>
  <c r="U56" i="8"/>
  <c r="U75" i="8" s="1"/>
  <c r="T56" i="8"/>
  <c r="T75" i="8" s="1"/>
  <c r="S56" i="8"/>
  <c r="R56" i="8"/>
  <c r="R75" i="8" s="1"/>
  <c r="Q56" i="8"/>
  <c r="Q75" i="8" s="1"/>
  <c r="P56" i="8"/>
  <c r="P75" i="8" s="1"/>
  <c r="O56" i="8"/>
  <c r="O75" i="8" s="1"/>
  <c r="N56" i="8"/>
  <c r="N75" i="8" s="1"/>
  <c r="M56" i="8"/>
  <c r="M75" i="8" s="1"/>
  <c r="L56" i="8"/>
  <c r="L75" i="8" s="1"/>
  <c r="K56" i="8"/>
  <c r="J56" i="8"/>
  <c r="J75" i="8" s="1"/>
  <c r="I56" i="8"/>
  <c r="I75" i="8" s="1"/>
  <c r="H56" i="8"/>
  <c r="H75" i="8" s="1"/>
  <c r="G56" i="8"/>
  <c r="G75" i="8" s="1"/>
  <c r="AJ55" i="8"/>
  <c r="AJ74" i="8" s="1"/>
  <c r="AI55" i="8"/>
  <c r="AI74" i="8" s="1"/>
  <c r="AH55" i="8"/>
  <c r="AH74" i="8" s="1"/>
  <c r="AG55" i="8"/>
  <c r="AF55" i="8"/>
  <c r="AF74" i="8" s="1"/>
  <c r="AE55" i="8"/>
  <c r="AE74" i="8" s="1"/>
  <c r="AD55" i="8"/>
  <c r="AD74" i="8" s="1"/>
  <c r="AC55" i="8"/>
  <c r="AC74" i="8" s="1"/>
  <c r="AB55" i="8"/>
  <c r="AB74" i="8" s="1"/>
  <c r="AA55" i="8"/>
  <c r="AA74" i="8" s="1"/>
  <c r="Z55" i="8"/>
  <c r="Z74" i="8" s="1"/>
  <c r="Y55" i="8"/>
  <c r="X55" i="8"/>
  <c r="X74" i="8" s="1"/>
  <c r="W55" i="8"/>
  <c r="W74" i="8" s="1"/>
  <c r="V55" i="8"/>
  <c r="V74" i="8" s="1"/>
  <c r="U55" i="8"/>
  <c r="U74" i="8" s="1"/>
  <c r="T55" i="8"/>
  <c r="T74" i="8" s="1"/>
  <c r="S55" i="8"/>
  <c r="S74" i="8" s="1"/>
  <c r="R55" i="8"/>
  <c r="R74" i="8" s="1"/>
  <c r="Q55" i="8"/>
  <c r="P55" i="8"/>
  <c r="P74" i="8" s="1"/>
  <c r="O55" i="8"/>
  <c r="O74" i="8" s="1"/>
  <c r="N55" i="8"/>
  <c r="N74" i="8" s="1"/>
  <c r="M55" i="8"/>
  <c r="M74" i="8" s="1"/>
  <c r="L55" i="8"/>
  <c r="L74" i="8" s="1"/>
  <c r="K55" i="8"/>
  <c r="K74" i="8" s="1"/>
  <c r="J55" i="8"/>
  <c r="J74" i="8" s="1"/>
  <c r="I55" i="8"/>
  <c r="H55" i="8"/>
  <c r="H74" i="8" s="1"/>
  <c r="G55" i="8"/>
  <c r="G74" i="8" s="1"/>
  <c r="AJ54" i="8"/>
  <c r="AJ73" i="8" s="1"/>
  <c r="AI54" i="8"/>
  <c r="AI73" i="8" s="1"/>
  <c r="AH54" i="8"/>
  <c r="AH73" i="8" s="1"/>
  <c r="AG54" i="8"/>
  <c r="AG73" i="8" s="1"/>
  <c r="AF54" i="8"/>
  <c r="AF73" i="8" s="1"/>
  <c r="AE54" i="8"/>
  <c r="AD54" i="8"/>
  <c r="AD73" i="8" s="1"/>
  <c r="AC54" i="8"/>
  <c r="AC73" i="8" s="1"/>
  <c r="AB54" i="8"/>
  <c r="AB73" i="8" s="1"/>
  <c r="AA54" i="8"/>
  <c r="AA73" i="8" s="1"/>
  <c r="Z54" i="8"/>
  <c r="Z73" i="8" s="1"/>
  <c r="Y54" i="8"/>
  <c r="Y73" i="8" s="1"/>
  <c r="X54" i="8"/>
  <c r="X73" i="8" s="1"/>
  <c r="W54" i="8"/>
  <c r="V54" i="8"/>
  <c r="V73" i="8" s="1"/>
  <c r="U54" i="8"/>
  <c r="U73" i="8" s="1"/>
  <c r="T54" i="8"/>
  <c r="T73" i="8" s="1"/>
  <c r="S54" i="8"/>
  <c r="S73" i="8" s="1"/>
  <c r="R54" i="8"/>
  <c r="R73" i="8" s="1"/>
  <c r="Q54" i="8"/>
  <c r="Q73" i="8" s="1"/>
  <c r="P54" i="8"/>
  <c r="P73" i="8" s="1"/>
  <c r="O54" i="8"/>
  <c r="N54" i="8"/>
  <c r="N73" i="8" s="1"/>
  <c r="M54" i="8"/>
  <c r="M73" i="8" s="1"/>
  <c r="L54" i="8"/>
  <c r="L73" i="8" s="1"/>
  <c r="K54" i="8"/>
  <c r="K73" i="8" s="1"/>
  <c r="J54" i="8"/>
  <c r="J73" i="8" s="1"/>
  <c r="I54" i="8"/>
  <c r="I73" i="8" s="1"/>
  <c r="H54" i="8"/>
  <c r="H73" i="8" s="1"/>
  <c r="G54" i="8"/>
  <c r="AJ53" i="8"/>
  <c r="AJ72" i="8" s="1"/>
  <c r="AI53" i="8"/>
  <c r="AI72" i="8" s="1"/>
  <c r="AH53" i="8"/>
  <c r="AH72" i="8" s="1"/>
  <c r="AG53" i="8"/>
  <c r="AG72" i="8" s="1"/>
  <c r="AF53" i="8"/>
  <c r="AF72" i="8" s="1"/>
  <c r="AE53" i="8"/>
  <c r="AE72" i="8" s="1"/>
  <c r="AD53" i="8"/>
  <c r="AD72" i="8" s="1"/>
  <c r="AC53" i="8"/>
  <c r="AB53" i="8"/>
  <c r="AB72" i="8" s="1"/>
  <c r="AA53" i="8"/>
  <c r="AA72" i="8" s="1"/>
  <c r="Z53" i="8"/>
  <c r="Z72" i="8" s="1"/>
  <c r="Y53" i="8"/>
  <c r="Y72" i="8" s="1"/>
  <c r="X53" i="8"/>
  <c r="X72" i="8" s="1"/>
  <c r="W53" i="8"/>
  <c r="W72" i="8" s="1"/>
  <c r="V53" i="8"/>
  <c r="V72" i="8" s="1"/>
  <c r="U53" i="8"/>
  <c r="T53" i="8"/>
  <c r="T72" i="8" s="1"/>
  <c r="S53" i="8"/>
  <c r="S72" i="8" s="1"/>
  <c r="R53" i="8"/>
  <c r="R72" i="8" s="1"/>
  <c r="Q53" i="8"/>
  <c r="Q72" i="8" s="1"/>
  <c r="P53" i="8"/>
  <c r="P72" i="8" s="1"/>
  <c r="O53" i="8"/>
  <c r="O72" i="8" s="1"/>
  <c r="N53" i="8"/>
  <c r="N72" i="8" s="1"/>
  <c r="M53" i="8"/>
  <c r="L53" i="8"/>
  <c r="L72" i="8" s="1"/>
  <c r="K53" i="8"/>
  <c r="K72" i="8" s="1"/>
  <c r="J53" i="8"/>
  <c r="J72" i="8" s="1"/>
  <c r="I53" i="8"/>
  <c r="I72" i="8" s="1"/>
  <c r="H53" i="8"/>
  <c r="H72" i="8" s="1"/>
  <c r="G53" i="8"/>
  <c r="G72" i="8" s="1"/>
  <c r="AJ52" i="8"/>
  <c r="AJ71" i="8" s="1"/>
  <c r="AI52" i="8"/>
  <c r="AH52" i="8"/>
  <c r="AH71" i="8" s="1"/>
  <c r="AG52" i="8"/>
  <c r="AG71" i="8" s="1"/>
  <c r="AF52" i="8"/>
  <c r="AF71" i="8" s="1"/>
  <c r="AE52" i="8"/>
  <c r="AE71" i="8" s="1"/>
  <c r="AD52" i="8"/>
  <c r="AD71" i="8" s="1"/>
  <c r="AC52" i="8"/>
  <c r="AC71" i="8" s="1"/>
  <c r="AB52" i="8"/>
  <c r="AB71" i="8" s="1"/>
  <c r="AA52" i="8"/>
  <c r="Z52" i="8"/>
  <c r="Z71" i="8" s="1"/>
  <c r="Y52" i="8"/>
  <c r="Y71" i="8" s="1"/>
  <c r="X52" i="8"/>
  <c r="X71" i="8" s="1"/>
  <c r="W52" i="8"/>
  <c r="W71" i="8" s="1"/>
  <c r="V52" i="8"/>
  <c r="V71" i="8" s="1"/>
  <c r="U52" i="8"/>
  <c r="U71" i="8" s="1"/>
  <c r="T52" i="8"/>
  <c r="T71" i="8" s="1"/>
  <c r="S52" i="8"/>
  <c r="R52" i="8"/>
  <c r="R71" i="8" s="1"/>
  <c r="Q52" i="8"/>
  <c r="Q71" i="8" s="1"/>
  <c r="P52" i="8"/>
  <c r="P71" i="8" s="1"/>
  <c r="O52" i="8"/>
  <c r="O71" i="8" s="1"/>
  <c r="N52" i="8"/>
  <c r="N71" i="8" s="1"/>
  <c r="M52" i="8"/>
  <c r="M71" i="8" s="1"/>
  <c r="L52" i="8"/>
  <c r="L71" i="8" s="1"/>
  <c r="K52" i="8"/>
  <c r="J52" i="8"/>
  <c r="J71" i="8" s="1"/>
  <c r="I52" i="8"/>
  <c r="I71" i="8" s="1"/>
  <c r="H52" i="8"/>
  <c r="H71" i="8" s="1"/>
  <c r="G52" i="8"/>
  <c r="G71" i="8" s="1"/>
  <c r="AJ51" i="8"/>
  <c r="AJ70" i="8" s="1"/>
  <c r="AI51" i="8"/>
  <c r="AI70" i="8" s="1"/>
  <c r="AH51" i="8"/>
  <c r="AH70" i="8" s="1"/>
  <c r="AG51" i="8"/>
  <c r="AF51" i="8"/>
  <c r="AF70" i="8" s="1"/>
  <c r="AE51" i="8"/>
  <c r="AE70" i="8" s="1"/>
  <c r="AD51" i="8"/>
  <c r="AD70" i="8" s="1"/>
  <c r="AC51" i="8"/>
  <c r="AC70" i="8" s="1"/>
  <c r="AB51" i="8"/>
  <c r="AB70" i="8" s="1"/>
  <c r="AA51" i="8"/>
  <c r="AA70" i="8" s="1"/>
  <c r="Z51" i="8"/>
  <c r="Z70" i="8" s="1"/>
  <c r="Y51" i="8"/>
  <c r="X51" i="8"/>
  <c r="X70" i="8" s="1"/>
  <c r="W51" i="8"/>
  <c r="W70" i="8" s="1"/>
  <c r="V51" i="8"/>
  <c r="V70" i="8" s="1"/>
  <c r="U51" i="8"/>
  <c r="U70" i="8" s="1"/>
  <c r="T51" i="8"/>
  <c r="T70" i="8" s="1"/>
  <c r="S51" i="8"/>
  <c r="S70" i="8" s="1"/>
  <c r="R51" i="8"/>
  <c r="R70" i="8" s="1"/>
  <c r="Q51" i="8"/>
  <c r="P51" i="8"/>
  <c r="P70" i="8" s="1"/>
  <c r="O51" i="8"/>
  <c r="O70" i="8" s="1"/>
  <c r="N51" i="8"/>
  <c r="N70" i="8" s="1"/>
  <c r="M51" i="8"/>
  <c r="M70" i="8" s="1"/>
  <c r="L51" i="8"/>
  <c r="L70" i="8" s="1"/>
  <c r="K51" i="8"/>
  <c r="K70" i="8" s="1"/>
  <c r="J51" i="8"/>
  <c r="J70" i="8" s="1"/>
  <c r="I51" i="8"/>
  <c r="H51" i="8"/>
  <c r="H70" i="8" s="1"/>
  <c r="G51" i="8"/>
  <c r="G70" i="8" s="1"/>
  <c r="AJ50" i="8"/>
  <c r="AJ69" i="8" s="1"/>
  <c r="AI50" i="8"/>
  <c r="AI69" i="8" s="1"/>
  <c r="AH50" i="8"/>
  <c r="AH69" i="8" s="1"/>
  <c r="AG50" i="8"/>
  <c r="AG69" i="8" s="1"/>
  <c r="AF50" i="8"/>
  <c r="AF69" i="8" s="1"/>
  <c r="AE50" i="8"/>
  <c r="AD50" i="8"/>
  <c r="AD69" i="8" s="1"/>
  <c r="AC50" i="8"/>
  <c r="AC69" i="8" s="1"/>
  <c r="AB50" i="8"/>
  <c r="AB69" i="8" s="1"/>
  <c r="AA50" i="8"/>
  <c r="AA69" i="8" s="1"/>
  <c r="Z50" i="8"/>
  <c r="Z69" i="8" s="1"/>
  <c r="Y50" i="8"/>
  <c r="Y69" i="8" s="1"/>
  <c r="X50" i="8"/>
  <c r="X69" i="8" s="1"/>
  <c r="W50" i="8"/>
  <c r="V50" i="8"/>
  <c r="V69" i="8" s="1"/>
  <c r="U50" i="8"/>
  <c r="U69" i="8" s="1"/>
  <c r="T50" i="8"/>
  <c r="T69" i="8" s="1"/>
  <c r="S50" i="8"/>
  <c r="S69" i="8" s="1"/>
  <c r="R50" i="8"/>
  <c r="R69" i="8" s="1"/>
  <c r="Q50" i="8"/>
  <c r="Q69" i="8" s="1"/>
  <c r="P50" i="8"/>
  <c r="P69" i="8" s="1"/>
  <c r="O50" i="8"/>
  <c r="N50" i="8"/>
  <c r="N69" i="8" s="1"/>
  <c r="M50" i="8"/>
  <c r="M69" i="8" s="1"/>
  <c r="L50" i="8"/>
  <c r="L69" i="8" s="1"/>
  <c r="K50" i="8"/>
  <c r="K69" i="8" s="1"/>
  <c r="J50" i="8"/>
  <c r="J69" i="8" s="1"/>
  <c r="I50" i="8"/>
  <c r="I69" i="8" s="1"/>
  <c r="H50" i="8"/>
  <c r="H69" i="8" s="1"/>
  <c r="G50" i="8"/>
  <c r="AJ49" i="8"/>
  <c r="AJ68" i="8" s="1"/>
  <c r="AI49" i="8"/>
  <c r="AI68" i="8" s="1"/>
  <c r="AH49" i="8"/>
  <c r="AH68" i="8" s="1"/>
  <c r="AG49" i="8"/>
  <c r="AG68" i="8" s="1"/>
  <c r="AF49" i="8"/>
  <c r="AF68" i="8" s="1"/>
  <c r="AE49" i="8"/>
  <c r="AE68" i="8" s="1"/>
  <c r="AD49" i="8"/>
  <c r="AD68" i="8" s="1"/>
  <c r="AC49" i="8"/>
  <c r="AB49" i="8"/>
  <c r="AB68" i="8" s="1"/>
  <c r="AA49" i="8"/>
  <c r="AA68" i="8" s="1"/>
  <c r="Z49" i="8"/>
  <c r="Z68" i="8" s="1"/>
  <c r="Y49" i="8"/>
  <c r="Y68" i="8" s="1"/>
  <c r="X49" i="8"/>
  <c r="X68" i="8" s="1"/>
  <c r="W49" i="8"/>
  <c r="W68" i="8" s="1"/>
  <c r="V49" i="8"/>
  <c r="V68" i="8" s="1"/>
  <c r="U49" i="8"/>
  <c r="T49" i="8"/>
  <c r="T68" i="8" s="1"/>
  <c r="S49" i="8"/>
  <c r="S68" i="8" s="1"/>
  <c r="R49" i="8"/>
  <c r="R68" i="8" s="1"/>
  <c r="Q49" i="8"/>
  <c r="Q68" i="8" s="1"/>
  <c r="P49" i="8"/>
  <c r="P68" i="8" s="1"/>
  <c r="O49" i="8"/>
  <c r="O68" i="8" s="1"/>
  <c r="N49" i="8"/>
  <c r="N68" i="8" s="1"/>
  <c r="M49" i="8"/>
  <c r="L49" i="8"/>
  <c r="L68" i="8" s="1"/>
  <c r="K49" i="8"/>
  <c r="K68" i="8" s="1"/>
  <c r="J49" i="8"/>
  <c r="J68" i="8" s="1"/>
  <c r="I49" i="8"/>
  <c r="I68" i="8" s="1"/>
  <c r="H49" i="8"/>
  <c r="H68" i="8" s="1"/>
  <c r="G49" i="8"/>
  <c r="G68" i="8" s="1"/>
  <c r="AJ48" i="8"/>
  <c r="AJ67" i="8" s="1"/>
  <c r="AI48" i="8"/>
  <c r="AH48" i="8"/>
  <c r="AH67" i="8" s="1"/>
  <c r="AG48" i="8"/>
  <c r="AG67" i="8" s="1"/>
  <c r="AF48" i="8"/>
  <c r="AF67" i="8" s="1"/>
  <c r="AE48" i="8"/>
  <c r="AE67" i="8" s="1"/>
  <c r="AD48" i="8"/>
  <c r="AD67" i="8" s="1"/>
  <c r="AC48" i="8"/>
  <c r="AC67" i="8" s="1"/>
  <c r="AB48" i="8"/>
  <c r="AB67" i="8" s="1"/>
  <c r="AA48" i="8"/>
  <c r="Z48" i="8"/>
  <c r="Z67" i="8" s="1"/>
  <c r="Y48" i="8"/>
  <c r="Y67" i="8" s="1"/>
  <c r="X48" i="8"/>
  <c r="X67" i="8" s="1"/>
  <c r="W48" i="8"/>
  <c r="W67" i="8" s="1"/>
  <c r="V48" i="8"/>
  <c r="V67" i="8" s="1"/>
  <c r="U48" i="8"/>
  <c r="U67" i="8" s="1"/>
  <c r="T48" i="8"/>
  <c r="T67" i="8" s="1"/>
  <c r="S48" i="8"/>
  <c r="R48" i="8"/>
  <c r="R67" i="8" s="1"/>
  <c r="Q48" i="8"/>
  <c r="Q67" i="8" s="1"/>
  <c r="P48" i="8"/>
  <c r="P67" i="8" s="1"/>
  <c r="O48" i="8"/>
  <c r="O67" i="8" s="1"/>
  <c r="N48" i="8"/>
  <c r="N67" i="8" s="1"/>
  <c r="M48" i="8"/>
  <c r="M67" i="8" s="1"/>
  <c r="L48" i="8"/>
  <c r="L67" i="8" s="1"/>
  <c r="K48" i="8"/>
  <c r="J48" i="8"/>
  <c r="J67" i="8" s="1"/>
  <c r="I48" i="8"/>
  <c r="I67" i="8" s="1"/>
  <c r="H48" i="8"/>
  <c r="H67" i="8" s="1"/>
  <c r="G48" i="8"/>
  <c r="G67" i="8" s="1"/>
  <c r="AJ47" i="8"/>
  <c r="AJ66" i="8" s="1"/>
  <c r="AI47" i="8"/>
  <c r="AI66" i="8" s="1"/>
  <c r="AH47" i="8"/>
  <c r="AH66" i="8" s="1"/>
  <c r="AG47" i="8"/>
  <c r="AF47" i="8"/>
  <c r="AF66" i="8" s="1"/>
  <c r="AE47" i="8"/>
  <c r="AE66" i="8" s="1"/>
  <c r="AD47" i="8"/>
  <c r="AD66" i="8" s="1"/>
  <c r="AC47" i="8"/>
  <c r="AC66" i="8" s="1"/>
  <c r="AB47" i="8"/>
  <c r="AB66" i="8" s="1"/>
  <c r="AA47" i="8"/>
  <c r="AA66" i="8" s="1"/>
  <c r="Z47" i="8"/>
  <c r="Z66" i="8" s="1"/>
  <c r="Y47" i="8"/>
  <c r="X47" i="8"/>
  <c r="X66" i="8" s="1"/>
  <c r="W47" i="8"/>
  <c r="W66" i="8" s="1"/>
  <c r="V47" i="8"/>
  <c r="V66" i="8" s="1"/>
  <c r="U47" i="8"/>
  <c r="U66" i="8" s="1"/>
  <c r="T47" i="8"/>
  <c r="T66" i="8" s="1"/>
  <c r="S47" i="8"/>
  <c r="S66" i="8" s="1"/>
  <c r="R47" i="8"/>
  <c r="R66" i="8" s="1"/>
  <c r="Q47" i="8"/>
  <c r="P47" i="8"/>
  <c r="P66" i="8" s="1"/>
  <c r="O47" i="8"/>
  <c r="O66" i="8" s="1"/>
  <c r="N47" i="8"/>
  <c r="N66" i="8" s="1"/>
  <c r="M47" i="8"/>
  <c r="M66" i="8" s="1"/>
  <c r="L47" i="8"/>
  <c r="L66" i="8" s="1"/>
  <c r="K47" i="8"/>
  <c r="K66" i="8" s="1"/>
  <c r="J47" i="8"/>
  <c r="J66" i="8" s="1"/>
  <c r="I47" i="8"/>
  <c r="H47" i="8"/>
  <c r="H66" i="8" s="1"/>
  <c r="G47" i="8"/>
  <c r="G66" i="8" s="1"/>
  <c r="AJ46" i="8"/>
  <c r="AJ65" i="8" s="1"/>
  <c r="AI46" i="8"/>
  <c r="AI65" i="8" s="1"/>
  <c r="AH46" i="8"/>
  <c r="AH65" i="8" s="1"/>
  <c r="AG46" i="8"/>
  <c r="AG65" i="8" s="1"/>
  <c r="AF46" i="8"/>
  <c r="AF65" i="8" s="1"/>
  <c r="AE46" i="8"/>
  <c r="AD46" i="8"/>
  <c r="AD65" i="8" s="1"/>
  <c r="AC46" i="8"/>
  <c r="AC65" i="8" s="1"/>
  <c r="AB46" i="8"/>
  <c r="AB65" i="8" s="1"/>
  <c r="AA46" i="8"/>
  <c r="AA65" i="8" s="1"/>
  <c r="Z46" i="8"/>
  <c r="Z65" i="8" s="1"/>
  <c r="Y46" i="8"/>
  <c r="Y65" i="8" s="1"/>
  <c r="X46" i="8"/>
  <c r="X65" i="8" s="1"/>
  <c r="W46" i="8"/>
  <c r="V46" i="8"/>
  <c r="V65" i="8" s="1"/>
  <c r="U46" i="8"/>
  <c r="U65" i="8" s="1"/>
  <c r="T46" i="8"/>
  <c r="T65" i="8" s="1"/>
  <c r="S46" i="8"/>
  <c r="S65" i="8" s="1"/>
  <c r="R46" i="8"/>
  <c r="R65" i="8" s="1"/>
  <c r="Q46" i="8"/>
  <c r="Q65" i="8" s="1"/>
  <c r="P46" i="8"/>
  <c r="P65" i="8" s="1"/>
  <c r="O46" i="8"/>
  <c r="N46" i="8"/>
  <c r="N65" i="8" s="1"/>
  <c r="M46" i="8"/>
  <c r="M65" i="8" s="1"/>
  <c r="L46" i="8"/>
  <c r="L65" i="8" s="1"/>
  <c r="K46" i="8"/>
  <c r="K65" i="8" s="1"/>
  <c r="J46" i="8"/>
  <c r="J65" i="8" s="1"/>
  <c r="I46" i="8"/>
  <c r="I65" i="8" s="1"/>
  <c r="H46" i="8"/>
  <c r="H65" i="8" s="1"/>
  <c r="G46" i="8"/>
  <c r="AJ45" i="8"/>
  <c r="AJ64" i="8" s="1"/>
  <c r="AI45" i="8"/>
  <c r="AI64" i="8" s="1"/>
  <c r="AH45" i="8"/>
  <c r="AH64" i="8" s="1"/>
  <c r="AG45" i="8"/>
  <c r="AG64" i="8" s="1"/>
  <c r="AF45" i="8"/>
  <c r="AF64" i="8" s="1"/>
  <c r="AE45" i="8"/>
  <c r="AE64" i="8" s="1"/>
  <c r="AD45" i="8"/>
  <c r="AD64" i="8" s="1"/>
  <c r="AC45" i="8"/>
  <c r="AB45" i="8"/>
  <c r="AB64" i="8" s="1"/>
  <c r="AA45" i="8"/>
  <c r="AA64" i="8" s="1"/>
  <c r="Z45" i="8"/>
  <c r="Z64" i="8" s="1"/>
  <c r="Y45" i="8"/>
  <c r="Y64" i="8" s="1"/>
  <c r="X45" i="8"/>
  <c r="X64" i="8" s="1"/>
  <c r="W45" i="8"/>
  <c r="W64" i="8" s="1"/>
  <c r="V45" i="8"/>
  <c r="V64" i="8" s="1"/>
  <c r="U45" i="8"/>
  <c r="T45" i="8"/>
  <c r="T64" i="8" s="1"/>
  <c r="S45" i="8"/>
  <c r="S64" i="8" s="1"/>
  <c r="R45" i="8"/>
  <c r="R64" i="8" s="1"/>
  <c r="Q45" i="8"/>
  <c r="Q64" i="8" s="1"/>
  <c r="P45" i="8"/>
  <c r="P64" i="8" s="1"/>
  <c r="O45" i="8"/>
  <c r="O64" i="8" s="1"/>
  <c r="N45" i="8"/>
  <c r="N64" i="8" s="1"/>
  <c r="M45" i="8"/>
  <c r="L45" i="8"/>
  <c r="L64" i="8" s="1"/>
  <c r="K45" i="8"/>
  <c r="K64" i="8" s="1"/>
  <c r="J45" i="8"/>
  <c r="J64" i="8" s="1"/>
  <c r="I45" i="8"/>
  <c r="I64" i="8" s="1"/>
  <c r="H45" i="8"/>
  <c r="H64" i="8" s="1"/>
  <c r="G45" i="8"/>
  <c r="G64" i="8" s="1"/>
  <c r="AJ44" i="8"/>
  <c r="AJ63" i="8" s="1"/>
  <c r="AI44" i="8"/>
  <c r="AH44" i="8"/>
  <c r="AH63" i="8" s="1"/>
  <c r="AG44" i="8"/>
  <c r="AG63" i="8" s="1"/>
  <c r="AF44" i="8"/>
  <c r="AF63" i="8" s="1"/>
  <c r="AE44" i="8"/>
  <c r="AE63" i="8" s="1"/>
  <c r="AD44" i="8"/>
  <c r="AD63" i="8" s="1"/>
  <c r="AC44" i="8"/>
  <c r="AC63" i="8" s="1"/>
  <c r="AB44" i="8"/>
  <c r="AB63" i="8" s="1"/>
  <c r="AA44" i="8"/>
  <c r="Z44" i="8"/>
  <c r="Z63" i="8" s="1"/>
  <c r="Y44" i="8"/>
  <c r="Y63" i="8" s="1"/>
  <c r="X44" i="8"/>
  <c r="X63" i="8" s="1"/>
  <c r="W44" i="8"/>
  <c r="W63" i="8" s="1"/>
  <c r="V44" i="8"/>
  <c r="V63" i="8" s="1"/>
  <c r="U44" i="8"/>
  <c r="U63" i="8" s="1"/>
  <c r="T44" i="8"/>
  <c r="T63" i="8" s="1"/>
  <c r="S44" i="8"/>
  <c r="R44" i="8"/>
  <c r="R63" i="8" s="1"/>
  <c r="Q44" i="8"/>
  <c r="Q63" i="8" s="1"/>
  <c r="P44" i="8"/>
  <c r="P63" i="8" s="1"/>
  <c r="O44" i="8"/>
  <c r="O63" i="8" s="1"/>
  <c r="N44" i="8"/>
  <c r="N63" i="8" s="1"/>
  <c r="M44" i="8"/>
  <c r="M63" i="8" s="1"/>
  <c r="L44" i="8"/>
  <c r="L63" i="8" s="1"/>
  <c r="K44" i="8"/>
  <c r="J44" i="8"/>
  <c r="J63" i="8" s="1"/>
  <c r="I44" i="8"/>
  <c r="I63" i="8" s="1"/>
  <c r="H44" i="8"/>
  <c r="H63" i="8" s="1"/>
  <c r="G44" i="8"/>
  <c r="G63" i="8" s="1"/>
  <c r="AJ43" i="8"/>
  <c r="AJ62" i="8" s="1"/>
  <c r="AI43" i="8"/>
  <c r="AI62" i="8" s="1"/>
  <c r="AH43" i="8"/>
  <c r="AH62" i="8" s="1"/>
  <c r="AG43" i="8"/>
  <c r="AF43" i="8"/>
  <c r="AF62" i="8" s="1"/>
  <c r="AE43" i="8"/>
  <c r="AE62" i="8" s="1"/>
  <c r="AD43" i="8"/>
  <c r="AD62" i="8" s="1"/>
  <c r="AC43" i="8"/>
  <c r="AC62" i="8" s="1"/>
  <c r="AB43" i="8"/>
  <c r="AB62" i="8" s="1"/>
  <c r="AA43" i="8"/>
  <c r="AA62" i="8" s="1"/>
  <c r="Z43" i="8"/>
  <c r="Z62" i="8" s="1"/>
  <c r="Y43" i="8"/>
  <c r="X43" i="8"/>
  <c r="X62" i="8" s="1"/>
  <c r="W43" i="8"/>
  <c r="W62" i="8" s="1"/>
  <c r="V43" i="8"/>
  <c r="V62" i="8" s="1"/>
  <c r="U43" i="8"/>
  <c r="U62" i="8" s="1"/>
  <c r="T43" i="8"/>
  <c r="T62" i="8" s="1"/>
  <c r="S43" i="8"/>
  <c r="S62" i="8" s="1"/>
  <c r="R43" i="8"/>
  <c r="R62" i="8" s="1"/>
  <c r="Q43" i="8"/>
  <c r="P43" i="8"/>
  <c r="P62" i="8" s="1"/>
  <c r="O43" i="8"/>
  <c r="O62" i="8" s="1"/>
  <c r="N43" i="8"/>
  <c r="N62" i="8" s="1"/>
  <c r="M43" i="8"/>
  <c r="M62" i="8" s="1"/>
  <c r="L43" i="8"/>
  <c r="L62" i="8" s="1"/>
  <c r="K43" i="8"/>
  <c r="K62" i="8" s="1"/>
  <c r="J43" i="8"/>
  <c r="J62" i="8" s="1"/>
  <c r="I43" i="8"/>
  <c r="H43" i="8"/>
  <c r="H62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<sst xmlns="http://schemas.openxmlformats.org/spreadsheetml/2006/main" count="343" uniqueCount="144">
  <si>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</si>
  <si>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</si>
  <si>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</si>
  <si>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</si>
  <si>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</si>
  <si>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</si>
  <si>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</si>
  <si>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</si>
  <si>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</si>
  <si>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</si>
  <si>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</si>
  <si>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</si>
  <si>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</si>
  <si>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</si>
  <si>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</si>
  <si>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</si>
  <si>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</si>
  <si>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</si>
  <si>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</si>
  <si>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</si>
  <si>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</si>
  <si>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</si>
  <si>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</si>
  <si>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</si>
  <si>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</si>
  <si>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</si>
  <si>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</si>
  <si>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</si>
  <si>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</si>
  <si>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</si>
  <si>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</si>
  <si>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</si>
  <si>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</si>
  <si>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</si>
  <si>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</si>
  <si>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</si>
  <si>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</si>
  <si>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</si>
  <si>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</si>
  <si>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</si>
  <si>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</si>
  <si>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</si>
  <si>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</si>
  <si>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</si>
  <si>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</si>
  <si>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</si>
  <si>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</si>
  <si>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</si>
  <si>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</si>
  <si>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</si>
  <si>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</si>
  <si>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</si>
  <si>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</si>
  <si>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</si>
  <si>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</si>
  <si>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</si>
  <si>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</si>
  <si>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</si>
  <si>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</si>
  <si>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</si>
  <si>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</si>
  <si>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</si>
  <si>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</si>
  <si>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</si>
  <si>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</si>
  <si>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</si>
  <si>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</si>
  <si>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</si>
  <si>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</si>
  <si>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</si>
  <si>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https://atb.nrel.gov/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</si>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</sst>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A2" sqref="A2"/>
    </sheetView>
  </sheetViews>
  <sheetFormatPr defaultRowHeight="14.5" x14ac:dyDescent="0.35"/>
  <cols>
    <col min="1" max="1" width="28.6328125" customWidth="1"/>
    <col min="2" max="2" width="67.1796875" customWidth="1"/>
  </cols>
  <sheetData>
    <row r="1" spans="1:2" x14ac:dyDescent="0.35">
      <c r="A1" s="1" t="s">
        <v>16</v>
      </c>
    </row>
    <row r="2" spans="1:2" x14ac:dyDescent="0.35">
      <c r="A2" s="1" t="s">
        <v>143</v>
      </c>
    </row>
    <row r="4" spans="1:2" x14ac:dyDescent="0.35">
      <c r="A4" s="1" t="s">
        <v>2</v>
      </c>
      <c r="B4" s="2" t="s">
        <v>3</v>
      </c>
    </row>
    <row r="5" spans="1:2" x14ac:dyDescent="0.35">
      <c r="B5" t="s">
        <v>4</v>
      </c>
    </row>
    <row r="6" spans="1:2" x14ac:dyDescent="0.35">
      <c r="B6" s="4">
        <v>2014</v>
      </c>
    </row>
    <row r="7" spans="1:2" x14ac:dyDescent="0.35">
      <c r="B7" t="s">
        <v>5</v>
      </c>
    </row>
    <row r="8" spans="1:2" x14ac:dyDescent="0.35">
      <c r="B8" s="3" t="s">
        <v>7</v>
      </c>
    </row>
    <row r="9" spans="1:2" x14ac:dyDescent="0.35">
      <c r="B9" t="s">
        <v>6</v>
      </c>
    </row>
    <row r="11" spans="1:2" x14ac:dyDescent="0.35">
      <c r="B11" s="2" t="s">
        <v>8</v>
      </c>
    </row>
    <row r="12" spans="1:2" x14ac:dyDescent="0.35">
      <c r="B12" t="s">
        <v>9</v>
      </c>
    </row>
    <row r="13" spans="1:2" x14ac:dyDescent="0.35">
      <c r="B13" s="4">
        <v>2013</v>
      </c>
    </row>
    <row r="14" spans="1:2" x14ac:dyDescent="0.35">
      <c r="B14" t="s">
        <v>10</v>
      </c>
    </row>
    <row r="15" spans="1:2" x14ac:dyDescent="0.35">
      <c r="B15" s="3" t="s">
        <v>11</v>
      </c>
    </row>
    <row r="16" spans="1:2" x14ac:dyDescent="0.35">
      <c r="B16" t="s">
        <v>12</v>
      </c>
    </row>
    <row r="18" spans="1:2" x14ac:dyDescent="0.35">
      <c r="B18" s="2" t="s">
        <v>68</v>
      </c>
    </row>
    <row r="19" spans="1:2" x14ac:dyDescent="0.35">
      <c r="B19" t="s">
        <v>48</v>
      </c>
    </row>
    <row r="20" spans="1:2" x14ac:dyDescent="0.35">
      <c r="B20" s="4">
        <v>2022</v>
      </c>
    </row>
    <row r="21" spans="1:2" x14ac:dyDescent="0.35">
      <c r="B21" t="s">
        <v>69</v>
      </c>
    </row>
    <row r="22" spans="1:2" x14ac:dyDescent="0.35">
      <c r="B22" s="3" t="s">
        <v>70</v>
      </c>
    </row>
    <row r="23" spans="1:2" x14ac:dyDescent="0.35">
      <c r="B23" t="s">
        <v>71</v>
      </c>
    </row>
    <row r="25" spans="1:2" x14ac:dyDescent="0.35">
      <c r="B25" s="2" t="s">
        <v>45</v>
      </c>
    </row>
    <row r="26" spans="1:2" x14ac:dyDescent="0.35">
      <c r="B26" t="s">
        <v>48</v>
      </c>
    </row>
    <row r="27" spans="1:2" x14ac:dyDescent="0.35">
      <c r="B27" s="4">
        <v>2018</v>
      </c>
    </row>
    <row r="28" spans="1:2" x14ac:dyDescent="0.35">
      <c r="B28" t="s">
        <v>49</v>
      </c>
    </row>
    <row r="29" spans="1:2" x14ac:dyDescent="0.35">
      <c r="B29" s="3" t="s">
        <v>46</v>
      </c>
    </row>
    <row r="30" spans="1:2" x14ac:dyDescent="0.35">
      <c r="B30" t="s">
        <v>47</v>
      </c>
    </row>
    <row r="32" spans="1:2" x14ac:dyDescent="0.35">
      <c r="A32" s="1" t="s">
        <v>14</v>
      </c>
    </row>
    <row r="33" spans="1:2" x14ac:dyDescent="0.35">
      <c r="A33" t="s">
        <v>17</v>
      </c>
    </row>
    <row r="34" spans="1:2" x14ac:dyDescent="0.35">
      <c r="A34" t="s">
        <v>18</v>
      </c>
    </row>
    <row r="35" spans="1:2" x14ac:dyDescent="0.35">
      <c r="A35" t="s">
        <v>19</v>
      </c>
    </row>
    <row r="37" spans="1:2" x14ac:dyDescent="0.35">
      <c r="A37" s="1" t="s">
        <v>20</v>
      </c>
    </row>
    <row r="38" spans="1:2" x14ac:dyDescent="0.35">
      <c r="A38" t="s">
        <v>56</v>
      </c>
    </row>
    <row r="39" spans="1:2" x14ac:dyDescent="0.35">
      <c r="A39" t="s">
        <v>57</v>
      </c>
    </row>
    <row r="40" spans="1:2" x14ac:dyDescent="0.35">
      <c r="A40" t="s">
        <v>58</v>
      </c>
    </row>
    <row r="42" spans="1:2" x14ac:dyDescent="0.35">
      <c r="A42" t="s">
        <v>50</v>
      </c>
    </row>
    <row r="43" spans="1:2" x14ac:dyDescent="0.35">
      <c r="A43" t="s">
        <v>51</v>
      </c>
    </row>
    <row r="44" spans="1:2" x14ac:dyDescent="0.35">
      <c r="A44" t="s">
        <v>52</v>
      </c>
    </row>
    <row r="46" spans="1:2" x14ac:dyDescent="0.35">
      <c r="A46" s="1" t="s">
        <v>59</v>
      </c>
    </row>
    <row r="47" spans="1:2" x14ac:dyDescent="0.35">
      <c r="A47" t="s">
        <v>61</v>
      </c>
    </row>
    <row r="48" spans="1:2" x14ac:dyDescent="0.35">
      <c r="A48">
        <v>1.0549999999999999</v>
      </c>
      <c r="B48" t="s">
        <v>60</v>
      </c>
    </row>
    <row r="49" spans="1:2" x14ac:dyDescent="0.35">
      <c r="A49" s="38">
        <v>0.9143273584567535</v>
      </c>
      <c r="B49" t="s">
        <v>64</v>
      </c>
    </row>
    <row r="50" spans="1:2" x14ac:dyDescent="0.35">
      <c r="A50" s="38">
        <v>0.89805481563188172</v>
      </c>
      <c r="B50" t="s">
        <v>73</v>
      </c>
    </row>
    <row r="51" spans="1:2" x14ac:dyDescent="0.35">
      <c r="A51" s="38">
        <v>0.88711067149387013</v>
      </c>
      <c r="B51" t="s">
        <v>72</v>
      </c>
    </row>
    <row r="52" spans="1:2" x14ac:dyDescent="0.35">
      <c r="A52" t="s">
        <v>15</v>
      </c>
    </row>
    <row r="54" spans="1:2" x14ac:dyDescent="0.35">
      <c r="A54" t="s">
        <v>142</v>
      </c>
      <c r="B54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32" workbookViewId="0">
      <selection sqref="A1:XFD1048576"/>
    </sheetView>
  </sheetViews>
  <sheetFormatPr defaultColWidth="8.453125" defaultRowHeight="14.5" x14ac:dyDescent="0.35"/>
  <cols>
    <col min="1" max="1" width="4.453125" customWidth="1"/>
    <col min="4" max="4" width="36.453125" customWidth="1"/>
    <col min="5" max="5" width="34.453125" bestFit="1" customWidth="1"/>
    <col min="6" max="6" width="25.453125" customWidth="1"/>
    <col min="7" max="7" width="12.453125" customWidth="1"/>
    <col min="12" max="12" width="10" customWidth="1"/>
    <col min="13" max="13" width="10.453125" customWidth="1"/>
  </cols>
  <sheetData>
    <row r="1" spans="1:108" s="40" customFormat="1" ht="18" x14ac:dyDescent="0.4">
      <c r="A1" s="162" t="s">
        <v>74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M1" s="3" t="s">
        <v>75</v>
      </c>
    </row>
    <row r="2" spans="1:108" s="40" customFormat="1" ht="14.25" customHeight="1" x14ac:dyDescent="0.35">
      <c r="A2"/>
      <c r="B2"/>
      <c r="C2"/>
      <c r="D2"/>
      <c r="E2"/>
      <c r="F2"/>
      <c r="G2" s="41"/>
      <c r="H2" s="41"/>
      <c r="I2" s="41"/>
      <c r="J2" s="41"/>
      <c r="K2" s="41"/>
      <c r="L2" s="42" t="s">
        <v>76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35">
      <c r="A3"/>
      <c r="B3"/>
      <c r="C3"/>
      <c r="D3"/>
      <c r="E3"/>
      <c r="F3"/>
      <c r="L3" s="43" t="s">
        <v>77</v>
      </c>
    </row>
    <row r="4" spans="1:108" s="40" customFormat="1" ht="14.25" customHeight="1" x14ac:dyDescent="0.3">
      <c r="D4" s="44"/>
      <c r="L4" s="163" t="s">
        <v>78</v>
      </c>
    </row>
    <row r="5" spans="1:108" ht="14.75" customHeight="1" x14ac:dyDescent="0.35">
      <c r="L5" s="164"/>
    </row>
    <row r="6" spans="1:108" s="40" customFormat="1" ht="14.25" customHeight="1" x14ac:dyDescent="0.25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3">
      <c r="B7" s="49" t="s">
        <v>79</v>
      </c>
      <c r="C7" s="158" t="s">
        <v>80</v>
      </c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3">
      <c r="O8" s="52"/>
    </row>
    <row r="9" spans="1:108" s="40" customFormat="1" ht="14.25" customHeight="1" thickBot="1" x14ac:dyDescent="0.4">
      <c r="A9"/>
      <c r="B9" s="165" t="s">
        <v>81</v>
      </c>
      <c r="D9" s="166" t="s">
        <v>82</v>
      </c>
      <c r="E9" s="167"/>
      <c r="F9" s="168"/>
      <c r="G9" s="169">
        <v>2021</v>
      </c>
      <c r="H9" s="170"/>
      <c r="I9" s="170"/>
      <c r="J9" s="170"/>
      <c r="K9" s="171"/>
      <c r="L9" s="171"/>
    </row>
    <row r="10" spans="1:108" s="40" customFormat="1" ht="14.25" customHeight="1" thickBot="1" x14ac:dyDescent="0.3">
      <c r="B10" s="165"/>
      <c r="D10" s="53" t="s">
        <v>83</v>
      </c>
      <c r="J10" s="52"/>
    </row>
    <row r="11" spans="1:108" s="40" customFormat="1" ht="13.5" customHeight="1" thickBot="1" x14ac:dyDescent="0.4">
      <c r="B11" s="165"/>
      <c r="D11" s="172" t="s">
        <v>84</v>
      </c>
      <c r="E11" s="173"/>
      <c r="F11" s="173"/>
      <c r="G11" s="173"/>
      <c r="H11" s="173"/>
      <c r="I11" s="173"/>
      <c r="J11" s="173"/>
      <c r="K11" s="173"/>
      <c r="L11" s="173"/>
      <c r="W11" s="54"/>
      <c r="X11" s="55"/>
      <c r="Y11" s="55"/>
      <c r="Z11" s="55"/>
      <c r="AA11" s="55"/>
    </row>
    <row r="12" spans="1:108" s="40" customFormat="1" ht="17.25" customHeight="1" thickBot="1" x14ac:dyDescent="0.4">
      <c r="B12" s="165"/>
      <c r="D12" s="174" t="s">
        <v>85</v>
      </c>
      <c r="E12" s="175"/>
      <c r="F12" s="175"/>
      <c r="G12" s="175"/>
      <c r="H12" s="175"/>
      <c r="I12" s="175"/>
      <c r="J12" s="175"/>
      <c r="K12" s="175"/>
      <c r="L12" s="176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4">
      <c r="B13" s="165"/>
      <c r="D13" s="177"/>
      <c r="E13" s="178"/>
      <c r="F13" s="178"/>
      <c r="G13" s="178"/>
      <c r="H13" s="178"/>
      <c r="I13" s="178"/>
      <c r="J13" s="178"/>
      <c r="K13" s="178"/>
      <c r="L13" s="179"/>
      <c r="W13" s="54"/>
      <c r="X13" s="55"/>
      <c r="Y13" s="55"/>
      <c r="Z13" s="55"/>
      <c r="AA13" s="55"/>
    </row>
    <row r="14" spans="1:108" ht="37.25" customHeight="1" x14ac:dyDescent="0.35">
      <c r="B14" s="165"/>
    </row>
    <row r="15" spans="1:108" x14ac:dyDescent="0.35">
      <c r="B15" s="165"/>
      <c r="C15" s="180" t="s">
        <v>86</v>
      </c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57"/>
    </row>
    <row r="16" spans="1:108" x14ac:dyDescent="0.35">
      <c r="B16" s="165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</row>
    <row r="17" spans="2:39" ht="15" customHeight="1" x14ac:dyDescent="0.35">
      <c r="B17" s="165"/>
      <c r="C17" s="58"/>
      <c r="D17" s="155" t="s">
        <v>87</v>
      </c>
      <c r="E17" s="1" t="s">
        <v>88</v>
      </c>
    </row>
    <row r="18" spans="2:39" ht="15" customHeight="1" x14ac:dyDescent="0.35">
      <c r="B18" s="165"/>
      <c r="C18" s="58"/>
      <c r="D18" s="156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35">
      <c r="B19" s="165"/>
      <c r="C19" s="58"/>
      <c r="D19" s="156"/>
      <c r="E19" t="s">
        <v>89</v>
      </c>
      <c r="F19" s="59">
        <v>322.051049922</v>
      </c>
      <c r="G19" s="59">
        <v>361.97092399999997</v>
      </c>
      <c r="H19" s="59">
        <v>260.46296609248913</v>
      </c>
      <c r="I19" s="59">
        <v>245.91306679398286</v>
      </c>
      <c r="J19" s="59">
        <v>233.48491792420046</v>
      </c>
      <c r="K19" s="59">
        <v>223.49180282747199</v>
      </c>
      <c r="L19" s="59">
        <v>213.51187271131411</v>
      </c>
      <c r="M19" s="59">
        <v>203.50908203235855</v>
      </c>
      <c r="N19" s="59">
        <v>193.49964350847449</v>
      </c>
      <c r="O19" s="59">
        <v>183.80197439594465</v>
      </c>
      <c r="P19" s="59">
        <v>180.6176403340036</v>
      </c>
      <c r="Q19" s="59">
        <v>177.43329945954218</v>
      </c>
      <c r="R19" s="59">
        <v>173.94616536815829</v>
      </c>
      <c r="S19" s="59">
        <v>170.76210506652853</v>
      </c>
      <c r="T19" s="59">
        <v>167.9016398571724</v>
      </c>
      <c r="U19" s="59">
        <v>164.41300003407912</v>
      </c>
      <c r="V19" s="59">
        <v>161.22933590038411</v>
      </c>
      <c r="W19" s="59">
        <v>158.04569166603403</v>
      </c>
      <c r="X19" s="59">
        <v>154.86206859048517</v>
      </c>
      <c r="Y19" s="59">
        <v>151.36970111493505</v>
      </c>
      <c r="Z19" s="59">
        <v>148.18634580401607</v>
      </c>
      <c r="AA19" s="59">
        <v>145.33341323330785</v>
      </c>
      <c r="AB19" s="59">
        <v>142.15041151532489</v>
      </c>
      <c r="AC19" s="59">
        <v>138.65616148927256</v>
      </c>
      <c r="AD19" s="59">
        <v>135.47346296789331</v>
      </c>
      <c r="AE19" s="59">
        <v>132.2908377214282</v>
      </c>
      <c r="AF19" s="59">
        <v>129.10829145962941</v>
      </c>
      <c r="AG19" s="59">
        <v>125.60865800826926</v>
      </c>
      <c r="AH19" s="59">
        <v>122.42634566786236</v>
      </c>
      <c r="AI19" s="59">
        <v>119.58492181070594</v>
      </c>
    </row>
    <row r="20" spans="2:39" ht="15" customHeight="1" x14ac:dyDescent="0.35">
      <c r="B20" s="165"/>
      <c r="C20" s="58"/>
      <c r="D20" s="157"/>
      <c r="E20" t="s">
        <v>90</v>
      </c>
      <c r="F20" s="59">
        <v>322.051049922</v>
      </c>
      <c r="G20" s="59">
        <v>361.97092399999997</v>
      </c>
      <c r="H20" s="59">
        <v>346.56710630758812</v>
      </c>
      <c r="I20" s="59">
        <v>329.40171900524172</v>
      </c>
      <c r="J20" s="59">
        <v>286.97036539931014</v>
      </c>
      <c r="K20" s="59">
        <v>275.12638406031789</v>
      </c>
      <c r="L20" s="59">
        <v>263.25962797168745</v>
      </c>
      <c r="M20" s="59">
        <v>251.36734402479217</v>
      </c>
      <c r="N20" s="59">
        <v>239.44631673642476</v>
      </c>
      <c r="O20" s="59">
        <v>227.49276692697981</v>
      </c>
      <c r="P20" s="59">
        <v>223.34988752774942</v>
      </c>
      <c r="Q20" s="59">
        <v>219.21087331391499</v>
      </c>
      <c r="R20" s="59">
        <v>215.07587486868053</v>
      </c>
      <c r="S20" s="59">
        <v>210.94505070023285</v>
      </c>
      <c r="T20" s="59">
        <v>206.81856777004194</v>
      </c>
      <c r="U20" s="59">
        <v>202.69660206399644</v>
      </c>
      <c r="V20" s="59">
        <v>198.57933921047771</v>
      </c>
      <c r="W20" s="59">
        <v>194.46697514993704</v>
      </c>
      <c r="X20" s="59">
        <v>190.35971686105407</v>
      </c>
      <c r="Y20" s="59">
        <v>186.25778314913273</v>
      </c>
      <c r="Z20" s="59">
        <v>182.16140550304982</v>
      </c>
      <c r="AA20" s="59">
        <v>178.07082902781096</v>
      </c>
      <c r="AB20" s="59">
        <v>173.98631346061495</v>
      </c>
      <c r="AC20" s="59">
        <v>169.90813427927998</v>
      </c>
      <c r="AD20" s="59">
        <v>165.83658391298076</v>
      </c>
      <c r="AE20" s="59">
        <v>161.77197306648384</v>
      </c>
      <c r="AF20" s="59">
        <v>157.71463217049217</v>
      </c>
      <c r="AG20" s="59">
        <v>153.66491297233569</v>
      </c>
      <c r="AH20" s="59">
        <v>149.62319028311214</v>
      </c>
      <c r="AI20" s="59">
        <v>145.58986389952975</v>
      </c>
    </row>
    <row r="21" spans="2:39" ht="15" customHeight="1" x14ac:dyDescent="0.35">
      <c r="B21" s="165"/>
      <c r="C21" s="58"/>
      <c r="D21" s="157"/>
      <c r="E21" t="s">
        <v>91</v>
      </c>
      <c r="F21" s="59">
        <v>322.051049922</v>
      </c>
      <c r="G21" s="59">
        <v>361.97092399999997</v>
      </c>
      <c r="H21" s="59">
        <v>375.50474243086495</v>
      </c>
      <c r="I21" s="59">
        <v>378.0324932334558</v>
      </c>
      <c r="J21" s="59">
        <v>372.50804025003765</v>
      </c>
      <c r="K21" s="59">
        <v>356.95913036150495</v>
      </c>
      <c r="L21" s="59">
        <v>341.43017488460595</v>
      </c>
      <c r="M21" s="59">
        <v>325.92328088864576</v>
      </c>
      <c r="N21" s="59">
        <v>310.44086292463334</v>
      </c>
      <c r="O21" s="59">
        <v>294.98570123694282</v>
      </c>
      <c r="P21" s="59">
        <v>292.96599828221531</v>
      </c>
      <c r="Q21" s="59">
        <v>290.94629532748792</v>
      </c>
      <c r="R21" s="59">
        <v>288.92659237276047</v>
      </c>
      <c r="S21" s="59">
        <v>286.90688941803302</v>
      </c>
      <c r="T21" s="59">
        <v>284.88718646330557</v>
      </c>
      <c r="U21" s="59">
        <v>282.86748350857812</v>
      </c>
      <c r="V21" s="59">
        <v>280.84778055385073</v>
      </c>
      <c r="W21" s="59">
        <v>278.82807759912328</v>
      </c>
      <c r="X21" s="59">
        <v>276.80837464439577</v>
      </c>
      <c r="Y21" s="59">
        <v>274.78867168966838</v>
      </c>
      <c r="Z21" s="59">
        <v>272.76896873494093</v>
      </c>
      <c r="AA21" s="59">
        <v>270.74926578021348</v>
      </c>
      <c r="AB21" s="59">
        <v>268.72956282548603</v>
      </c>
      <c r="AC21" s="59">
        <v>266.70985987075858</v>
      </c>
      <c r="AD21" s="59">
        <v>264.69015691603119</v>
      </c>
      <c r="AE21" s="59">
        <v>262.67045396130374</v>
      </c>
      <c r="AF21" s="59">
        <v>260.65075100657623</v>
      </c>
      <c r="AG21" s="59">
        <v>258.63104805184884</v>
      </c>
      <c r="AH21" s="59">
        <v>256.61134509712139</v>
      </c>
      <c r="AI21" s="59">
        <v>254.59164214239408</v>
      </c>
    </row>
    <row r="22" spans="2:39" ht="15" customHeight="1" x14ac:dyDescent="0.35">
      <c r="B22" s="165"/>
      <c r="C22" s="58"/>
      <c r="D22" s="157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35">
      <c r="B23" s="165"/>
      <c r="C23" s="58"/>
      <c r="D23" s="157"/>
      <c r="E23" s="1" t="s">
        <v>92</v>
      </c>
      <c r="F23" s="60"/>
    </row>
    <row r="24" spans="2:39" ht="15" customHeight="1" x14ac:dyDescent="0.35">
      <c r="B24" s="165"/>
      <c r="C24" s="58"/>
      <c r="D24" s="157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35">
      <c r="B25" s="165"/>
      <c r="C25" s="58"/>
      <c r="D25" s="157"/>
      <c r="E25" t="s">
        <v>89</v>
      </c>
      <c r="F25" s="59">
        <v>299.04780031199999</v>
      </c>
      <c r="G25" s="59">
        <v>336.11630399999996</v>
      </c>
      <c r="H25" s="59">
        <v>241.55706684354092</v>
      </c>
      <c r="I25" s="59">
        <v>227.71642303271068</v>
      </c>
      <c r="J25" s="59">
        <v>215.79816278027403</v>
      </c>
      <c r="K25" s="59">
        <v>206.96845207579779</v>
      </c>
      <c r="L25" s="59">
        <v>198.08668245529319</v>
      </c>
      <c r="M25" s="59">
        <v>189.29517433443038</v>
      </c>
      <c r="N25" s="59">
        <v>180.52991423107929</v>
      </c>
      <c r="O25" s="59">
        <v>170.5336794198688</v>
      </c>
      <c r="P25" s="59">
        <v>167.39040957520382</v>
      </c>
      <c r="Q25" s="59">
        <v>164.24716662875272</v>
      </c>
      <c r="R25" s="59">
        <v>162.29945723424237</v>
      </c>
      <c r="S25" s="59">
        <v>159.15510648809385</v>
      </c>
      <c r="T25" s="59">
        <v>154.73308910862875</v>
      </c>
      <c r="U25" s="59">
        <v>152.79132486968388</v>
      </c>
      <c r="V25" s="59">
        <v>149.64540991393068</v>
      </c>
      <c r="W25" s="59">
        <v>146.49941638860182</v>
      </c>
      <c r="X25" s="59">
        <v>143.35333932092348</v>
      </c>
      <c r="Y25" s="59">
        <v>141.42629315798911</v>
      </c>
      <c r="Z25" s="59">
        <v>138.27915886187515</v>
      </c>
      <c r="AA25" s="59">
        <v>133.82739998975114</v>
      </c>
      <c r="AB25" s="59">
        <v>130.678869585022</v>
      </c>
      <c r="AC25" s="59">
        <v>128.75925639007653</v>
      </c>
      <c r="AD25" s="59">
        <v>125.60952885908335</v>
      </c>
      <c r="AE25" s="59">
        <v>122.45951201309413</v>
      </c>
      <c r="AF25" s="59">
        <v>119.30918330800962</v>
      </c>
      <c r="AG25" s="59">
        <v>117.41082575955872</v>
      </c>
      <c r="AH25" s="59">
        <v>114.25957345098209</v>
      </c>
      <c r="AI25" s="59">
        <v>109.76237415145857</v>
      </c>
    </row>
    <row r="26" spans="2:39" ht="15" customHeight="1" x14ac:dyDescent="0.35">
      <c r="B26" s="165"/>
      <c r="C26" s="58"/>
      <c r="D26" s="157"/>
      <c r="E26" t="s">
        <v>90</v>
      </c>
      <c r="F26" s="59">
        <v>299.04780031199999</v>
      </c>
      <c r="G26" s="59">
        <v>336.11630399999996</v>
      </c>
      <c r="H26" s="59">
        <v>329.23390439489356</v>
      </c>
      <c r="I26" s="59">
        <v>321.16779158024906</v>
      </c>
      <c r="J26" s="59">
        <v>288.29566636476085</v>
      </c>
      <c r="K26" s="59">
        <v>289.21290387285478</v>
      </c>
      <c r="L26" s="59">
        <v>290.21783251452075</v>
      </c>
      <c r="M26" s="59">
        <v>291.32105276704891</v>
      </c>
      <c r="N26" s="59">
        <v>292.53494541933458</v>
      </c>
      <c r="O26" s="59">
        <v>293.87406169801454</v>
      </c>
      <c r="P26" s="59">
        <v>291.87849149960039</v>
      </c>
      <c r="Q26" s="59">
        <v>289.86803892073334</v>
      </c>
      <c r="R26" s="59">
        <v>287.84212416088559</v>
      </c>
      <c r="S26" s="59">
        <v>285.80013690544092</v>
      </c>
      <c r="T26" s="59">
        <v>283.74143429154498</v>
      </c>
      <c r="U26" s="59">
        <v>281.66533870902339</v>
      </c>
      <c r="V26" s="59">
        <v>279.57113542057101</v>
      </c>
      <c r="W26" s="59">
        <v>277.45806998363395</v>
      </c>
      <c r="X26" s="59">
        <v>275.32534545443269</v>
      </c>
      <c r="Y26" s="59">
        <v>273.17211935235042</v>
      </c>
      <c r="Z26" s="59">
        <v>270.99750036036534</v>
      </c>
      <c r="AA26" s="59">
        <v>268.80054473436911</v>
      </c>
      <c r="AB26" s="59">
        <v>266.58025239094701</v>
      </c>
      <c r="AC26" s="59">
        <v>264.33556263952983</v>
      </c>
      <c r="AD26" s="59">
        <v>262.06534952061321</v>
      </c>
      <c r="AE26" s="59">
        <v>259.76841670696535</v>
      </c>
      <c r="AF26" s="59">
        <v>257.44349191926972</v>
      </c>
      <c r="AG26" s="59">
        <v>255.08922080138251</v>
      </c>
      <c r="AH26" s="59">
        <v>252.70416019320058</v>
      </c>
      <c r="AI26" s="59">
        <v>250.28677073086246</v>
      </c>
    </row>
    <row r="27" spans="2:39" ht="15" customHeight="1" x14ac:dyDescent="0.35">
      <c r="B27" s="165"/>
      <c r="C27" s="58"/>
      <c r="D27" s="157"/>
      <c r="E27" t="s">
        <v>91</v>
      </c>
      <c r="F27" s="59">
        <v>299.04780031199999</v>
      </c>
      <c r="G27" s="59">
        <v>336.11630399999996</v>
      </c>
      <c r="H27" s="59">
        <v>348.06088805249044</v>
      </c>
      <c r="I27" s="59">
        <v>351.15773517914357</v>
      </c>
      <c r="J27" s="59">
        <v>346.81857167699422</v>
      </c>
      <c r="K27" s="59">
        <v>340.22430052793209</v>
      </c>
      <c r="L27" s="59">
        <v>333.55111699751626</v>
      </c>
      <c r="M27" s="59">
        <v>326.79068839924105</v>
      </c>
      <c r="N27" s="59">
        <v>319.93346606920551</v>
      </c>
      <c r="O27" s="59">
        <v>312.96845516033903</v>
      </c>
      <c r="P27" s="59">
        <v>310.82562819966529</v>
      </c>
      <c r="Q27" s="59">
        <v>308.68280123899126</v>
      </c>
      <c r="R27" s="59">
        <v>306.5399742783174</v>
      </c>
      <c r="S27" s="59">
        <v>304.39714731764343</v>
      </c>
      <c r="T27" s="59">
        <v>302.25432035696957</v>
      </c>
      <c r="U27" s="59">
        <v>300.11149339629554</v>
      </c>
      <c r="V27" s="59">
        <v>297.96866643562174</v>
      </c>
      <c r="W27" s="59">
        <v>295.82583947494777</v>
      </c>
      <c r="X27" s="59">
        <v>293.68301251427397</v>
      </c>
      <c r="Y27" s="59">
        <v>291.54018555359988</v>
      </c>
      <c r="Z27" s="59">
        <v>289.39735859292608</v>
      </c>
      <c r="AA27" s="59">
        <v>287.25453163225211</v>
      </c>
      <c r="AB27" s="59">
        <v>285.11170467157825</v>
      </c>
      <c r="AC27" s="59">
        <v>282.96887771090445</v>
      </c>
      <c r="AD27" s="59">
        <v>280.82605075023048</v>
      </c>
      <c r="AE27" s="59">
        <v>278.68322378955668</v>
      </c>
      <c r="AF27" s="59">
        <v>276.54039682888259</v>
      </c>
      <c r="AG27" s="59">
        <v>274.39756986820862</v>
      </c>
      <c r="AH27" s="59">
        <v>272.25474290753482</v>
      </c>
      <c r="AI27" s="59">
        <v>270.11191594686102</v>
      </c>
    </row>
    <row r="28" spans="2:39" ht="15" customHeight="1" x14ac:dyDescent="0.35">
      <c r="B28" s="165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35">
      <c r="B29" s="165"/>
      <c r="C29" s="58"/>
      <c r="D29" s="58"/>
      <c r="E29" s="1" t="s">
        <v>93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4">
      <c r="B30" s="165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4">
      <c r="B31" s="165"/>
      <c r="C31" s="58"/>
      <c r="D31" s="156" t="s">
        <v>94</v>
      </c>
      <c r="E31" s="61" t="s">
        <v>95</v>
      </c>
      <c r="F31" s="62" t="s">
        <v>96</v>
      </c>
      <c r="G31" s="62" t="s">
        <v>97</v>
      </c>
      <c r="H31" s="62" t="s">
        <v>98</v>
      </c>
      <c r="I31" s="63" t="s">
        <v>99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35">
      <c r="B32" s="165"/>
      <c r="C32" s="58"/>
      <c r="D32" s="156"/>
      <c r="E32" s="66" t="s">
        <v>100</v>
      </c>
      <c r="F32" s="67" t="s">
        <v>101</v>
      </c>
      <c r="G32" s="67" t="s">
        <v>102</v>
      </c>
      <c r="H32" s="67" t="s">
        <v>103</v>
      </c>
      <c r="I32" s="68" t="s">
        <v>104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35">
      <c r="B33" s="165"/>
      <c r="C33" s="58"/>
      <c r="D33" s="156"/>
      <c r="E33" s="69" t="s">
        <v>105</v>
      </c>
      <c r="F33" s="70" t="s">
        <v>106</v>
      </c>
      <c r="G33" s="70" t="s">
        <v>102</v>
      </c>
      <c r="H33" s="70" t="s">
        <v>103</v>
      </c>
      <c r="I33" s="71" t="s">
        <v>104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35">
      <c r="B34" s="165"/>
      <c r="C34" s="58"/>
      <c r="D34" s="156"/>
      <c r="E34" s="72" t="s">
        <v>107</v>
      </c>
      <c r="F34" s="73" t="s">
        <v>108</v>
      </c>
      <c r="G34" s="73" t="s">
        <v>102</v>
      </c>
      <c r="H34" s="73" t="s">
        <v>103</v>
      </c>
      <c r="I34" s="74" t="s">
        <v>104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35">
      <c r="B35" s="165"/>
      <c r="C35" s="58"/>
      <c r="D35" s="156"/>
      <c r="E35" s="69" t="s">
        <v>109</v>
      </c>
      <c r="F35" s="70" t="s">
        <v>110</v>
      </c>
      <c r="G35" s="70" t="s">
        <v>102</v>
      </c>
      <c r="H35" s="70" t="s">
        <v>103</v>
      </c>
      <c r="I35" s="71" t="s">
        <v>104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4">
      <c r="B36" s="165"/>
      <c r="C36" s="58"/>
      <c r="D36" s="156"/>
      <c r="E36" s="75" t="s">
        <v>111</v>
      </c>
      <c r="F36" s="76" t="s">
        <v>112</v>
      </c>
      <c r="G36" s="76" t="s">
        <v>102</v>
      </c>
      <c r="H36" s="76" t="s">
        <v>103</v>
      </c>
      <c r="I36" s="77" t="s">
        <v>104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3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3">
      <c r="C38" s="158" t="s">
        <v>113</v>
      </c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3"/>
    <row r="40" spans="2:74" ht="15" thickBot="1" x14ac:dyDescent="0.4">
      <c r="D40" s="53" t="s">
        <v>114</v>
      </c>
    </row>
    <row r="41" spans="2:74" x14ac:dyDescent="0.35">
      <c r="D41" t="s">
        <v>115</v>
      </c>
    </row>
    <row r="42" spans="2:74" x14ac:dyDescent="0.3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35">
      <c r="B43" s="160" t="s">
        <v>67</v>
      </c>
      <c r="D43" s="155" t="s">
        <v>116</v>
      </c>
      <c r="E43" s="79" t="s">
        <v>100</v>
      </c>
      <c r="F43" s="80" t="s">
        <v>89</v>
      </c>
      <c r="G43" s="81">
        <f>F19*2+F25</f>
        <v>943.14990015600006</v>
      </c>
      <c r="H43" s="81">
        <f t="shared" ref="H43:AJ43" si="0">G19*2+G25</f>
        <v>1060.0581519999998</v>
      </c>
      <c r="I43" s="81">
        <f t="shared" si="0"/>
        <v>762.4829990285192</v>
      </c>
      <c r="J43" s="81">
        <f t="shared" si="0"/>
        <v>719.54255662067635</v>
      </c>
      <c r="K43" s="81">
        <f t="shared" si="0"/>
        <v>682.76799862867495</v>
      </c>
      <c r="L43" s="81">
        <f t="shared" si="0"/>
        <v>653.95205773074179</v>
      </c>
      <c r="M43" s="81">
        <f t="shared" si="0"/>
        <v>625.11042787792144</v>
      </c>
      <c r="N43" s="81">
        <f t="shared" si="0"/>
        <v>596.31333839914748</v>
      </c>
      <c r="O43" s="81">
        <f t="shared" si="0"/>
        <v>567.52920124802824</v>
      </c>
      <c r="P43" s="81">
        <f t="shared" si="0"/>
        <v>538.13762821175806</v>
      </c>
      <c r="Q43" s="81">
        <f t="shared" si="0"/>
        <v>528.62569024321101</v>
      </c>
      <c r="R43" s="81">
        <f t="shared" si="0"/>
        <v>519.11376554783715</v>
      </c>
      <c r="S43" s="81">
        <f t="shared" si="0"/>
        <v>510.19178797055895</v>
      </c>
      <c r="T43" s="81">
        <f t="shared" si="0"/>
        <v>500.67931662115092</v>
      </c>
      <c r="U43" s="81">
        <f t="shared" si="0"/>
        <v>490.53636882297354</v>
      </c>
      <c r="V43" s="81">
        <f t="shared" si="0"/>
        <v>481.61732493784211</v>
      </c>
      <c r="W43" s="81">
        <f t="shared" si="0"/>
        <v>472.10408171469891</v>
      </c>
      <c r="X43" s="81">
        <f t="shared" si="0"/>
        <v>462.59079972066991</v>
      </c>
      <c r="Y43" s="81">
        <f t="shared" si="0"/>
        <v>453.07747650189378</v>
      </c>
      <c r="Z43" s="81">
        <f t="shared" si="0"/>
        <v>444.16569538785922</v>
      </c>
      <c r="AA43" s="81">
        <f t="shared" si="0"/>
        <v>434.65185046990729</v>
      </c>
      <c r="AB43" s="81">
        <f t="shared" si="0"/>
        <v>424.49422645636685</v>
      </c>
      <c r="AC43" s="81">
        <f t="shared" si="0"/>
        <v>414.97969261567175</v>
      </c>
      <c r="AD43" s="81">
        <f t="shared" si="0"/>
        <v>406.07157936862166</v>
      </c>
      <c r="AE43" s="81">
        <f t="shared" si="0"/>
        <v>396.55645479486998</v>
      </c>
      <c r="AF43" s="81">
        <f t="shared" si="0"/>
        <v>387.04118745595053</v>
      </c>
      <c r="AG43" s="81">
        <f t="shared" si="0"/>
        <v>377.52576622726843</v>
      </c>
      <c r="AH43" s="81">
        <f t="shared" si="0"/>
        <v>368.62814177609721</v>
      </c>
      <c r="AI43" s="81">
        <f t="shared" si="0"/>
        <v>359.11226478670682</v>
      </c>
      <c r="AJ43" s="81">
        <f t="shared" si="0"/>
        <v>348.93221777287044</v>
      </c>
    </row>
    <row r="44" spans="2:74" x14ac:dyDescent="0.35">
      <c r="B44" s="160"/>
      <c r="D44" s="156"/>
      <c r="E44" s="82" t="s">
        <v>100</v>
      </c>
      <c r="F44" s="80" t="s">
        <v>90</v>
      </c>
      <c r="G44" s="81">
        <f t="shared" ref="G44:AJ45" si="1">F20*2+F26</f>
        <v>943.14990015600006</v>
      </c>
      <c r="H44" s="81">
        <f t="shared" si="1"/>
        <v>1060.0581519999998</v>
      </c>
      <c r="I44" s="81">
        <f t="shared" si="1"/>
        <v>1022.3681170100698</v>
      </c>
      <c r="J44" s="81">
        <f t="shared" si="1"/>
        <v>979.97122959073249</v>
      </c>
      <c r="K44" s="81">
        <f t="shared" si="1"/>
        <v>862.23639716338107</v>
      </c>
      <c r="L44" s="81">
        <f t="shared" si="1"/>
        <v>839.46567199349056</v>
      </c>
      <c r="M44" s="81">
        <f t="shared" si="1"/>
        <v>816.73708845789565</v>
      </c>
      <c r="N44" s="81">
        <f t="shared" si="1"/>
        <v>794.05574081663326</v>
      </c>
      <c r="O44" s="81">
        <f t="shared" si="1"/>
        <v>771.4275788921841</v>
      </c>
      <c r="P44" s="81">
        <f t="shared" si="1"/>
        <v>748.85959555197417</v>
      </c>
      <c r="Q44" s="81">
        <f t="shared" si="1"/>
        <v>738.57826655509916</v>
      </c>
      <c r="R44" s="81">
        <f t="shared" si="1"/>
        <v>728.28978554856326</v>
      </c>
      <c r="S44" s="81">
        <f t="shared" si="1"/>
        <v>717.99387389824665</v>
      </c>
      <c r="T44" s="81">
        <f t="shared" si="1"/>
        <v>707.69023830590663</v>
      </c>
      <c r="U44" s="81">
        <f t="shared" si="1"/>
        <v>697.37856983162885</v>
      </c>
      <c r="V44" s="81">
        <f t="shared" si="1"/>
        <v>687.05854283701626</v>
      </c>
      <c r="W44" s="81">
        <f t="shared" si="1"/>
        <v>676.72981384152649</v>
      </c>
      <c r="X44" s="81">
        <f t="shared" si="1"/>
        <v>666.39202028350803</v>
      </c>
      <c r="Y44" s="81">
        <f t="shared" si="1"/>
        <v>656.04477917654083</v>
      </c>
      <c r="Z44" s="81">
        <f t="shared" si="1"/>
        <v>645.68768565061589</v>
      </c>
      <c r="AA44" s="81">
        <f t="shared" si="1"/>
        <v>635.32031136646492</v>
      </c>
      <c r="AB44" s="81">
        <f t="shared" si="1"/>
        <v>624.94220278999103</v>
      </c>
      <c r="AC44" s="81">
        <f t="shared" si="1"/>
        <v>614.55287931217686</v>
      </c>
      <c r="AD44" s="81">
        <f t="shared" si="1"/>
        <v>604.15183119808978</v>
      </c>
      <c r="AE44" s="81">
        <f t="shared" si="1"/>
        <v>593.73851734657478</v>
      </c>
      <c r="AF44" s="81">
        <f t="shared" si="1"/>
        <v>583.31236283993303</v>
      </c>
      <c r="AG44" s="81">
        <f t="shared" si="1"/>
        <v>572.87275626025405</v>
      </c>
      <c r="AH44" s="81">
        <f t="shared" si="1"/>
        <v>562.41904674605394</v>
      </c>
      <c r="AI44" s="81">
        <f t="shared" si="1"/>
        <v>551.95054075942483</v>
      </c>
      <c r="AJ44" s="81">
        <f t="shared" si="1"/>
        <v>541.46649852992198</v>
      </c>
    </row>
    <row r="45" spans="2:74" x14ac:dyDescent="0.35">
      <c r="B45" s="160"/>
      <c r="D45" s="156"/>
      <c r="E45" s="83" t="s">
        <v>100</v>
      </c>
      <c r="F45" s="80" t="s">
        <v>91</v>
      </c>
      <c r="G45" s="81">
        <f t="shared" si="1"/>
        <v>943.14990015600006</v>
      </c>
      <c r="H45" s="81">
        <f t="shared" si="1"/>
        <v>1060.0581519999998</v>
      </c>
      <c r="I45" s="81">
        <f t="shared" si="1"/>
        <v>1099.0703729142203</v>
      </c>
      <c r="J45" s="81">
        <f t="shared" si="1"/>
        <v>1107.2227216460551</v>
      </c>
      <c r="K45" s="81">
        <f t="shared" si="1"/>
        <v>1091.8346521770695</v>
      </c>
      <c r="L45" s="81">
        <f t="shared" si="1"/>
        <v>1054.142561250942</v>
      </c>
      <c r="M45" s="81">
        <f t="shared" si="1"/>
        <v>1016.4114667667282</v>
      </c>
      <c r="N45" s="81">
        <f t="shared" si="1"/>
        <v>978.63725017653258</v>
      </c>
      <c r="O45" s="81">
        <f t="shared" si="1"/>
        <v>940.81519191847224</v>
      </c>
      <c r="P45" s="81">
        <f t="shared" si="1"/>
        <v>902.93985763422461</v>
      </c>
      <c r="Q45" s="81">
        <f t="shared" si="1"/>
        <v>896.75762476409591</v>
      </c>
      <c r="R45" s="81">
        <f t="shared" si="1"/>
        <v>890.57539189396709</v>
      </c>
      <c r="S45" s="81">
        <f t="shared" si="1"/>
        <v>884.39315902383828</v>
      </c>
      <c r="T45" s="81">
        <f t="shared" si="1"/>
        <v>878.21092615370947</v>
      </c>
      <c r="U45" s="81">
        <f t="shared" si="1"/>
        <v>872.02869328358065</v>
      </c>
      <c r="V45" s="81">
        <f t="shared" si="1"/>
        <v>865.84646041345172</v>
      </c>
      <c r="W45" s="81">
        <f t="shared" si="1"/>
        <v>859.66422754332325</v>
      </c>
      <c r="X45" s="81">
        <f t="shared" si="1"/>
        <v>853.48199467319432</v>
      </c>
      <c r="Y45" s="81">
        <f t="shared" si="1"/>
        <v>847.29976180306551</v>
      </c>
      <c r="Z45" s="81">
        <f t="shared" si="1"/>
        <v>841.11752893293669</v>
      </c>
      <c r="AA45" s="81">
        <f t="shared" si="1"/>
        <v>834.93529606280799</v>
      </c>
      <c r="AB45" s="81">
        <f t="shared" si="1"/>
        <v>828.75306319267906</v>
      </c>
      <c r="AC45" s="81">
        <f t="shared" si="1"/>
        <v>822.57083032255036</v>
      </c>
      <c r="AD45" s="81">
        <f t="shared" si="1"/>
        <v>816.38859745242166</v>
      </c>
      <c r="AE45" s="81">
        <f t="shared" si="1"/>
        <v>810.20636458229285</v>
      </c>
      <c r="AF45" s="81">
        <f t="shared" si="1"/>
        <v>804.02413171216415</v>
      </c>
      <c r="AG45" s="81">
        <f t="shared" si="1"/>
        <v>797.84189884203511</v>
      </c>
      <c r="AH45" s="81">
        <f t="shared" si="1"/>
        <v>791.65966597190629</v>
      </c>
      <c r="AI45" s="81">
        <f t="shared" si="1"/>
        <v>785.47743310177759</v>
      </c>
      <c r="AJ45" s="81">
        <f t="shared" si="1"/>
        <v>779.29520023164923</v>
      </c>
    </row>
    <row r="46" spans="2:74" x14ac:dyDescent="0.35">
      <c r="B46" s="160"/>
      <c r="D46" s="157"/>
      <c r="E46" s="79" t="s">
        <v>105</v>
      </c>
      <c r="F46" s="80" t="s">
        <v>89</v>
      </c>
      <c r="G46" s="81">
        <f>F19*4+F25</f>
        <v>1587.252</v>
      </c>
      <c r="H46" s="81">
        <f t="shared" ref="H46:AJ47" si="2">G19*4+G25</f>
        <v>1783.9999999999998</v>
      </c>
      <c r="I46" s="81">
        <f t="shared" si="2"/>
        <v>1283.4089312134975</v>
      </c>
      <c r="J46" s="81">
        <f t="shared" si="2"/>
        <v>1211.3686902086422</v>
      </c>
      <c r="K46" s="81">
        <f t="shared" si="2"/>
        <v>1149.7378344770759</v>
      </c>
      <c r="L46" s="81">
        <f t="shared" si="2"/>
        <v>1100.9356633856858</v>
      </c>
      <c r="M46" s="81">
        <f t="shared" si="2"/>
        <v>1052.1341733005497</v>
      </c>
      <c r="N46" s="81">
        <f t="shared" si="2"/>
        <v>1003.3315024638646</v>
      </c>
      <c r="O46" s="81">
        <f t="shared" si="2"/>
        <v>954.52848826497723</v>
      </c>
      <c r="P46" s="81">
        <f t="shared" si="2"/>
        <v>905.74157700364742</v>
      </c>
      <c r="Q46" s="81">
        <f t="shared" si="2"/>
        <v>889.86097091121815</v>
      </c>
      <c r="R46" s="81">
        <f t="shared" si="2"/>
        <v>873.9803644669214</v>
      </c>
      <c r="S46" s="81">
        <f t="shared" si="2"/>
        <v>858.08411870687553</v>
      </c>
      <c r="T46" s="81">
        <f t="shared" si="2"/>
        <v>842.20352675420804</v>
      </c>
      <c r="U46" s="81">
        <f>T19*4+T25</f>
        <v>826.33964853731834</v>
      </c>
      <c r="V46" s="81">
        <f t="shared" si="2"/>
        <v>810.44332500600035</v>
      </c>
      <c r="W46" s="81">
        <f t="shared" si="2"/>
        <v>794.56275351546719</v>
      </c>
      <c r="X46" s="81">
        <f t="shared" si="2"/>
        <v>778.68218305273797</v>
      </c>
      <c r="Y46" s="81">
        <f t="shared" si="2"/>
        <v>762.80161368286417</v>
      </c>
      <c r="Z46" s="81">
        <f t="shared" si="2"/>
        <v>746.90509761772933</v>
      </c>
      <c r="AA46" s="81">
        <f t="shared" si="2"/>
        <v>731.02454207793949</v>
      </c>
      <c r="AB46" s="81">
        <f t="shared" si="2"/>
        <v>715.16105292298255</v>
      </c>
      <c r="AC46" s="81">
        <f t="shared" si="2"/>
        <v>699.28051564632153</v>
      </c>
      <c r="AD46" s="81">
        <f t="shared" si="2"/>
        <v>683.38390234716678</v>
      </c>
      <c r="AE46" s="81">
        <f t="shared" si="2"/>
        <v>667.50338073065654</v>
      </c>
      <c r="AF46" s="81">
        <f t="shared" si="2"/>
        <v>651.62286289880694</v>
      </c>
      <c r="AG46" s="81">
        <f t="shared" si="2"/>
        <v>635.74234914652732</v>
      </c>
      <c r="AH46" s="81">
        <f t="shared" si="2"/>
        <v>619.84545779263578</v>
      </c>
      <c r="AI46" s="81">
        <f t="shared" si="2"/>
        <v>603.96495612243154</v>
      </c>
      <c r="AJ46" s="81">
        <f t="shared" si="2"/>
        <v>588.10206139428237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35">
      <c r="B47" s="160"/>
      <c r="D47" s="157"/>
      <c r="E47" s="79" t="s">
        <v>105</v>
      </c>
      <c r="F47" s="80" t="s">
        <v>90</v>
      </c>
      <c r="G47" s="81">
        <f>F20*4+F26</f>
        <v>1587.252</v>
      </c>
      <c r="H47" s="81">
        <f t="shared" si="2"/>
        <v>1783.9999999999998</v>
      </c>
      <c r="I47" s="81">
        <f t="shared" si="2"/>
        <v>1715.5023296252461</v>
      </c>
      <c r="J47" s="81">
        <f t="shared" si="2"/>
        <v>1638.7746676012159</v>
      </c>
      <c r="K47" s="81">
        <f t="shared" si="2"/>
        <v>1436.1771279620014</v>
      </c>
      <c r="L47" s="81">
        <f t="shared" si="2"/>
        <v>1389.7184401141262</v>
      </c>
      <c r="M47" s="81">
        <f t="shared" si="2"/>
        <v>1343.2563444012706</v>
      </c>
      <c r="N47" s="81">
        <f t="shared" si="2"/>
        <v>1296.7904288662176</v>
      </c>
      <c r="O47" s="81">
        <f t="shared" si="2"/>
        <v>1250.3202123650335</v>
      </c>
      <c r="P47" s="81">
        <f t="shared" si="2"/>
        <v>1203.8451294059337</v>
      </c>
      <c r="Q47" s="81">
        <f t="shared" si="2"/>
        <v>1185.2780416105979</v>
      </c>
      <c r="R47" s="81">
        <f t="shared" si="2"/>
        <v>1166.7115321763933</v>
      </c>
      <c r="S47" s="81">
        <f t="shared" si="2"/>
        <v>1148.1456236356078</v>
      </c>
      <c r="T47" s="81">
        <f t="shared" si="2"/>
        <v>1129.5803397063723</v>
      </c>
      <c r="U47" s="81">
        <f t="shared" si="2"/>
        <v>1111.0157053717128</v>
      </c>
      <c r="V47" s="81">
        <f t="shared" si="2"/>
        <v>1092.4517469650091</v>
      </c>
      <c r="W47" s="81">
        <f t="shared" si="2"/>
        <v>1073.8884922624818</v>
      </c>
      <c r="X47" s="81">
        <f t="shared" si="2"/>
        <v>1055.3259705833821</v>
      </c>
      <c r="Y47" s="81">
        <f t="shared" si="2"/>
        <v>1036.764212898649</v>
      </c>
      <c r="Z47" s="81">
        <f t="shared" si="2"/>
        <v>1018.2032519488814</v>
      </c>
      <c r="AA47" s="81">
        <f t="shared" si="2"/>
        <v>999.64312237256468</v>
      </c>
      <c r="AB47" s="81">
        <f t="shared" si="2"/>
        <v>981.08386084561289</v>
      </c>
      <c r="AC47" s="81">
        <f t="shared" si="2"/>
        <v>962.52550623340676</v>
      </c>
      <c r="AD47" s="81">
        <f t="shared" si="2"/>
        <v>943.96809975664974</v>
      </c>
      <c r="AE47" s="81">
        <f t="shared" si="2"/>
        <v>925.41168517253618</v>
      </c>
      <c r="AF47" s="81">
        <f t="shared" si="2"/>
        <v>906.85630897290071</v>
      </c>
      <c r="AG47" s="81">
        <f t="shared" si="2"/>
        <v>888.30202060123838</v>
      </c>
      <c r="AH47" s="81">
        <f t="shared" si="2"/>
        <v>869.74887269072519</v>
      </c>
      <c r="AI47" s="81">
        <f t="shared" si="2"/>
        <v>851.1969213256491</v>
      </c>
      <c r="AJ47" s="81">
        <f t="shared" si="2"/>
        <v>832.64622632898147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35">
      <c r="B48" s="160"/>
      <c r="D48" s="157"/>
      <c r="E48" s="79" t="s">
        <v>105</v>
      </c>
      <c r="F48" s="80" t="s">
        <v>91</v>
      </c>
      <c r="G48" s="81">
        <f t="shared" ref="G48:AJ48" si="3">F21*4+F27</f>
        <v>1587.252</v>
      </c>
      <c r="H48" s="81">
        <f t="shared" si="3"/>
        <v>1783.9999999999998</v>
      </c>
      <c r="I48" s="81">
        <f t="shared" si="3"/>
        <v>1850.0798577759501</v>
      </c>
      <c r="J48" s="81">
        <f t="shared" si="3"/>
        <v>1863.2877081129668</v>
      </c>
      <c r="K48" s="81">
        <f t="shared" si="3"/>
        <v>1836.8507326771448</v>
      </c>
      <c r="L48" s="81">
        <f t="shared" si="3"/>
        <v>1768.060821973952</v>
      </c>
      <c r="M48" s="81">
        <f t="shared" si="3"/>
        <v>1699.2718165359402</v>
      </c>
      <c r="N48" s="81">
        <f t="shared" si="3"/>
        <v>1630.483811953824</v>
      </c>
      <c r="O48" s="81">
        <f t="shared" si="3"/>
        <v>1561.6969177677388</v>
      </c>
      <c r="P48" s="81">
        <f t="shared" si="3"/>
        <v>1492.9112601081104</v>
      </c>
      <c r="Q48" s="81">
        <f t="shared" si="3"/>
        <v>1482.6896213285265</v>
      </c>
      <c r="R48" s="81">
        <f t="shared" si="3"/>
        <v>1472.4679825489429</v>
      </c>
      <c r="S48" s="81">
        <f t="shared" si="3"/>
        <v>1462.2463437693593</v>
      </c>
      <c r="T48" s="81">
        <f t="shared" si="3"/>
        <v>1452.0247049897755</v>
      </c>
      <c r="U48" s="81">
        <f t="shared" si="3"/>
        <v>1441.8030662101919</v>
      </c>
      <c r="V48" s="81">
        <f t="shared" si="3"/>
        <v>1431.5814274306081</v>
      </c>
      <c r="W48" s="81">
        <f t="shared" si="3"/>
        <v>1421.3597886510247</v>
      </c>
      <c r="X48" s="81">
        <f t="shared" si="3"/>
        <v>1411.1381498714409</v>
      </c>
      <c r="Y48" s="81">
        <f t="shared" si="3"/>
        <v>1400.916511091857</v>
      </c>
      <c r="Z48" s="81">
        <f t="shared" si="3"/>
        <v>1390.6948723122734</v>
      </c>
      <c r="AA48" s="81">
        <f t="shared" si="3"/>
        <v>1380.4732335326898</v>
      </c>
      <c r="AB48" s="81">
        <f t="shared" si="3"/>
        <v>1370.251594753106</v>
      </c>
      <c r="AC48" s="81">
        <f t="shared" si="3"/>
        <v>1360.0299559735224</v>
      </c>
      <c r="AD48" s="81">
        <f t="shared" si="3"/>
        <v>1349.8083171939388</v>
      </c>
      <c r="AE48" s="81">
        <f t="shared" si="3"/>
        <v>1339.5866784143552</v>
      </c>
      <c r="AF48" s="81">
        <f t="shared" si="3"/>
        <v>1329.3650396347716</v>
      </c>
      <c r="AG48" s="81">
        <f t="shared" si="3"/>
        <v>1319.1434008551876</v>
      </c>
      <c r="AH48" s="81">
        <f t="shared" si="3"/>
        <v>1308.921762075604</v>
      </c>
      <c r="AI48" s="81">
        <f t="shared" si="3"/>
        <v>1298.7001232960204</v>
      </c>
      <c r="AJ48" s="81">
        <f t="shared" si="3"/>
        <v>1288.4784845164372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35">
      <c r="B49" s="160"/>
      <c r="D49" s="157"/>
      <c r="E49" s="79" t="s">
        <v>107</v>
      </c>
      <c r="F49" s="80" t="s">
        <v>89</v>
      </c>
      <c r="G49" s="81">
        <f t="shared" ref="G49:AJ51" si="4">F19*6+F25</f>
        <v>2231.3540998440003</v>
      </c>
      <c r="H49" s="81">
        <f t="shared" si="4"/>
        <v>2507.9418479999999</v>
      </c>
      <c r="I49" s="81">
        <f t="shared" si="4"/>
        <v>1804.3348633984758</v>
      </c>
      <c r="J49" s="81">
        <f t="shared" si="4"/>
        <v>1703.194823796608</v>
      </c>
      <c r="K49" s="81">
        <f t="shared" si="4"/>
        <v>1616.7076703254768</v>
      </c>
      <c r="L49" s="81">
        <f t="shared" si="4"/>
        <v>1547.9192690406298</v>
      </c>
      <c r="M49" s="81">
        <f t="shared" si="4"/>
        <v>1479.1579187231778</v>
      </c>
      <c r="N49" s="81">
        <f t="shared" si="4"/>
        <v>1410.3496665285818</v>
      </c>
      <c r="O49" s="81">
        <f t="shared" si="4"/>
        <v>1341.5277752819263</v>
      </c>
      <c r="P49" s="81">
        <f t="shared" si="4"/>
        <v>1273.3455257955368</v>
      </c>
      <c r="Q49" s="81">
        <f t="shared" si="4"/>
        <v>1251.0962515792255</v>
      </c>
      <c r="R49" s="81">
        <f t="shared" si="4"/>
        <v>1228.8469633860057</v>
      </c>
      <c r="S49" s="81">
        <f t="shared" si="4"/>
        <v>1205.976449443192</v>
      </c>
      <c r="T49" s="81">
        <f t="shared" si="4"/>
        <v>1183.7277368872651</v>
      </c>
      <c r="U49" s="81">
        <f t="shared" si="4"/>
        <v>1162.1429282516631</v>
      </c>
      <c r="V49" s="81">
        <f t="shared" si="4"/>
        <v>1139.2693250741586</v>
      </c>
      <c r="W49" s="81">
        <f t="shared" si="4"/>
        <v>1117.0214253162353</v>
      </c>
      <c r="X49" s="81">
        <f t="shared" si="4"/>
        <v>1094.7735663848059</v>
      </c>
      <c r="Y49" s="81">
        <f t="shared" si="4"/>
        <v>1072.5257508638344</v>
      </c>
      <c r="Z49" s="81">
        <f t="shared" si="4"/>
        <v>1049.6444998475995</v>
      </c>
      <c r="AA49" s="81">
        <f t="shared" si="4"/>
        <v>1027.3972336859715</v>
      </c>
      <c r="AB49" s="81">
        <f t="shared" si="4"/>
        <v>1005.8278793895983</v>
      </c>
      <c r="AC49" s="81">
        <f t="shared" si="4"/>
        <v>983.58133867697131</v>
      </c>
      <c r="AD49" s="81">
        <f t="shared" si="4"/>
        <v>960.69622532571191</v>
      </c>
      <c r="AE49" s="81">
        <f t="shared" si="4"/>
        <v>938.45030666644334</v>
      </c>
      <c r="AF49" s="81">
        <f t="shared" si="4"/>
        <v>916.20453834166335</v>
      </c>
      <c r="AG49" s="81">
        <f t="shared" si="4"/>
        <v>893.95893206578614</v>
      </c>
      <c r="AH49" s="81">
        <f t="shared" si="4"/>
        <v>871.06277380917436</v>
      </c>
      <c r="AI49" s="81">
        <f t="shared" si="4"/>
        <v>848.81764745815622</v>
      </c>
      <c r="AJ49" s="81">
        <f t="shared" si="4"/>
        <v>827.27190501569407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35">
      <c r="B50" s="160"/>
      <c r="D50" s="157"/>
      <c r="E50" s="79" t="s">
        <v>107</v>
      </c>
      <c r="F50" s="80" t="s">
        <v>90</v>
      </c>
      <c r="G50" s="81">
        <f t="shared" si="4"/>
        <v>2231.3540998440003</v>
      </c>
      <c r="H50" s="81">
        <f t="shared" si="4"/>
        <v>2507.9418479999999</v>
      </c>
      <c r="I50" s="81">
        <f t="shared" si="4"/>
        <v>2408.6365422404224</v>
      </c>
      <c r="J50" s="81">
        <f t="shared" si="4"/>
        <v>2297.5781056116994</v>
      </c>
      <c r="K50" s="81">
        <f t="shared" si="4"/>
        <v>2010.1178587606216</v>
      </c>
      <c r="L50" s="81">
        <f t="shared" si="4"/>
        <v>1939.9712082347623</v>
      </c>
      <c r="M50" s="81">
        <f t="shared" si="4"/>
        <v>1869.7756003446455</v>
      </c>
      <c r="N50" s="81">
        <f t="shared" si="4"/>
        <v>1799.5251169158021</v>
      </c>
      <c r="O50" s="81">
        <f t="shared" si="4"/>
        <v>1729.2128458378834</v>
      </c>
      <c r="P50" s="81">
        <f t="shared" si="4"/>
        <v>1658.8306632598933</v>
      </c>
      <c r="Q50" s="81">
        <f t="shared" si="4"/>
        <v>1631.9778166660969</v>
      </c>
      <c r="R50" s="81">
        <f t="shared" si="4"/>
        <v>1605.1332788042232</v>
      </c>
      <c r="S50" s="81">
        <f t="shared" si="4"/>
        <v>1578.2973733729687</v>
      </c>
      <c r="T50" s="81">
        <f t="shared" si="4"/>
        <v>1551.4704411068381</v>
      </c>
      <c r="U50" s="81">
        <f t="shared" si="4"/>
        <v>1524.6528409117966</v>
      </c>
      <c r="V50" s="81">
        <f t="shared" si="4"/>
        <v>1497.844951093002</v>
      </c>
      <c r="W50" s="81">
        <f t="shared" si="4"/>
        <v>1471.0471706834373</v>
      </c>
      <c r="X50" s="81">
        <f t="shared" si="4"/>
        <v>1444.2599208832562</v>
      </c>
      <c r="Y50" s="81">
        <f t="shared" si="4"/>
        <v>1417.4836466207571</v>
      </c>
      <c r="Z50" s="81">
        <f t="shared" si="4"/>
        <v>1390.7188182471468</v>
      </c>
      <c r="AA50" s="81">
        <f t="shared" si="4"/>
        <v>1363.9659333786644</v>
      </c>
      <c r="AB50" s="81">
        <f t="shared" si="4"/>
        <v>1337.2255189012349</v>
      </c>
      <c r="AC50" s="81">
        <f t="shared" si="4"/>
        <v>1310.4981331546367</v>
      </c>
      <c r="AD50" s="81">
        <f t="shared" si="4"/>
        <v>1283.7843683152096</v>
      </c>
      <c r="AE50" s="81">
        <f t="shared" si="4"/>
        <v>1257.0848529984978</v>
      </c>
      <c r="AF50" s="81">
        <f t="shared" si="4"/>
        <v>1230.4002551058684</v>
      </c>
      <c r="AG50" s="81">
        <f t="shared" si="4"/>
        <v>1203.7312849422228</v>
      </c>
      <c r="AH50" s="81">
        <f t="shared" si="4"/>
        <v>1177.0786986353967</v>
      </c>
      <c r="AI50" s="81">
        <f t="shared" si="4"/>
        <v>1150.4433018918735</v>
      </c>
      <c r="AJ50" s="81">
        <f t="shared" si="4"/>
        <v>1123.8259541280408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35">
      <c r="B51" s="160"/>
      <c r="D51" s="157"/>
      <c r="E51" s="79" t="s">
        <v>107</v>
      </c>
      <c r="F51" s="80" t="s">
        <v>91</v>
      </c>
      <c r="G51" s="81">
        <f t="shared" si="4"/>
        <v>2231.3540998440003</v>
      </c>
      <c r="H51" s="81">
        <f t="shared" si="4"/>
        <v>2507.9418479999999</v>
      </c>
      <c r="I51" s="81">
        <f t="shared" si="4"/>
        <v>2601.0893426376801</v>
      </c>
      <c r="J51" s="81">
        <f t="shared" si="4"/>
        <v>2619.3526945798781</v>
      </c>
      <c r="K51" s="81">
        <f t="shared" si="4"/>
        <v>2581.8668131772201</v>
      </c>
      <c r="L51" s="81">
        <f t="shared" si="4"/>
        <v>2481.9790826969615</v>
      </c>
      <c r="M51" s="81">
        <f t="shared" si="4"/>
        <v>2382.1321663051517</v>
      </c>
      <c r="N51" s="81">
        <f t="shared" si="4"/>
        <v>2282.3303737311157</v>
      </c>
      <c r="O51" s="81">
        <f t="shared" si="4"/>
        <v>2182.5786436170056</v>
      </c>
      <c r="P51" s="81">
        <f t="shared" si="4"/>
        <v>2082.8826625819961</v>
      </c>
      <c r="Q51" s="81">
        <f t="shared" si="4"/>
        <v>2068.6216178929571</v>
      </c>
      <c r="R51" s="81">
        <f t="shared" si="4"/>
        <v>2054.3605732039186</v>
      </c>
      <c r="S51" s="81">
        <f t="shared" si="4"/>
        <v>2040.0995285148801</v>
      </c>
      <c r="T51" s="81">
        <f t="shared" si="4"/>
        <v>2025.8384838258416</v>
      </c>
      <c r="U51" s="81">
        <f t="shared" si="4"/>
        <v>2011.5774391368029</v>
      </c>
      <c r="V51" s="81">
        <f t="shared" si="4"/>
        <v>1997.3163944477644</v>
      </c>
      <c r="W51" s="81">
        <f t="shared" si="4"/>
        <v>1983.0553497587262</v>
      </c>
      <c r="X51" s="81">
        <f t="shared" si="4"/>
        <v>1968.7943050696874</v>
      </c>
      <c r="Y51" s="81">
        <f t="shared" si="4"/>
        <v>1954.5332603806485</v>
      </c>
      <c r="Z51" s="81">
        <f t="shared" si="4"/>
        <v>1940.2722156916102</v>
      </c>
      <c r="AA51" s="81">
        <f t="shared" si="4"/>
        <v>1926.0111710025717</v>
      </c>
      <c r="AB51" s="81">
        <f t="shared" si="4"/>
        <v>1911.750126313533</v>
      </c>
      <c r="AC51" s="81">
        <f t="shared" si="4"/>
        <v>1897.4890816244945</v>
      </c>
      <c r="AD51" s="81">
        <f t="shared" si="4"/>
        <v>1883.228036935456</v>
      </c>
      <c r="AE51" s="81">
        <f t="shared" si="4"/>
        <v>1868.9669922464177</v>
      </c>
      <c r="AF51" s="81">
        <f t="shared" si="4"/>
        <v>1854.705947557379</v>
      </c>
      <c r="AG51" s="81">
        <f t="shared" si="4"/>
        <v>1840.44490286834</v>
      </c>
      <c r="AH51" s="81">
        <f t="shared" si="4"/>
        <v>1826.1838581793015</v>
      </c>
      <c r="AI51" s="81">
        <f t="shared" si="4"/>
        <v>1811.9228134902633</v>
      </c>
      <c r="AJ51" s="81">
        <f t="shared" si="4"/>
        <v>1797.6617688012254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35">
      <c r="B52" s="160"/>
      <c r="D52" s="157"/>
      <c r="E52" s="79" t="s">
        <v>109</v>
      </c>
      <c r="F52" s="80" t="s">
        <v>89</v>
      </c>
      <c r="G52" s="81">
        <f t="shared" ref="G52:AJ54" si="5">F19*8+F25</f>
        <v>2875.4561996880002</v>
      </c>
      <c r="H52" s="81">
        <f t="shared" si="5"/>
        <v>3231.8836959999999</v>
      </c>
      <c r="I52" s="81">
        <f t="shared" si="5"/>
        <v>2325.2607955834537</v>
      </c>
      <c r="J52" s="81">
        <f t="shared" si="5"/>
        <v>2195.0209573845736</v>
      </c>
      <c r="K52" s="81">
        <f t="shared" si="5"/>
        <v>2083.6775061738776</v>
      </c>
      <c r="L52" s="81">
        <f t="shared" si="5"/>
        <v>1994.9028746955737</v>
      </c>
      <c r="M52" s="81">
        <f t="shared" si="5"/>
        <v>1906.1816641458061</v>
      </c>
      <c r="N52" s="81">
        <f t="shared" si="5"/>
        <v>1817.3678305932988</v>
      </c>
      <c r="O52" s="81">
        <f t="shared" si="5"/>
        <v>1728.5270622988753</v>
      </c>
      <c r="P52" s="81">
        <f t="shared" si="5"/>
        <v>1640.949474587426</v>
      </c>
      <c r="Q52" s="81">
        <f t="shared" si="5"/>
        <v>1612.3315322472326</v>
      </c>
      <c r="R52" s="81">
        <f t="shared" si="5"/>
        <v>1583.7135623050901</v>
      </c>
      <c r="S52" s="81">
        <f t="shared" si="5"/>
        <v>1553.8687801795086</v>
      </c>
      <c r="T52" s="81">
        <f t="shared" si="5"/>
        <v>1525.2519470203222</v>
      </c>
      <c r="U52" s="81">
        <f t="shared" si="5"/>
        <v>1497.9462079660079</v>
      </c>
      <c r="V52" s="81">
        <f t="shared" si="5"/>
        <v>1468.0953251423168</v>
      </c>
      <c r="W52" s="81">
        <f t="shared" si="5"/>
        <v>1439.4800971170037</v>
      </c>
      <c r="X52" s="81">
        <f t="shared" si="5"/>
        <v>1410.864949716874</v>
      </c>
      <c r="Y52" s="81">
        <f t="shared" si="5"/>
        <v>1382.2498880448047</v>
      </c>
      <c r="Z52" s="81">
        <f t="shared" si="5"/>
        <v>1352.3839020774694</v>
      </c>
      <c r="AA52" s="81">
        <f t="shared" si="5"/>
        <v>1323.7699252940038</v>
      </c>
      <c r="AB52" s="81">
        <f t="shared" si="5"/>
        <v>1296.4947058562138</v>
      </c>
      <c r="AC52" s="81">
        <f t="shared" si="5"/>
        <v>1267.8821617076212</v>
      </c>
      <c r="AD52" s="81">
        <f t="shared" si="5"/>
        <v>1238.0085483042571</v>
      </c>
      <c r="AE52" s="81">
        <f t="shared" si="5"/>
        <v>1209.3972326022299</v>
      </c>
      <c r="AF52" s="81">
        <f t="shared" si="5"/>
        <v>1180.7862137845198</v>
      </c>
      <c r="AG52" s="81">
        <f t="shared" si="5"/>
        <v>1152.1755149850449</v>
      </c>
      <c r="AH52" s="81">
        <f t="shared" si="5"/>
        <v>1122.2800898257128</v>
      </c>
      <c r="AI52" s="81">
        <f t="shared" si="5"/>
        <v>1093.670338793881</v>
      </c>
      <c r="AJ52" s="81">
        <f t="shared" si="5"/>
        <v>1066.441748637106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35">
      <c r="B53" s="160"/>
      <c r="D53" s="157"/>
      <c r="E53" s="79" t="s">
        <v>109</v>
      </c>
      <c r="F53" s="80" t="s">
        <v>90</v>
      </c>
      <c r="G53" s="81">
        <f t="shared" si="5"/>
        <v>2875.4561996880002</v>
      </c>
      <c r="H53" s="81">
        <f t="shared" si="5"/>
        <v>3231.8836959999999</v>
      </c>
      <c r="I53" s="81">
        <f t="shared" si="5"/>
        <v>3101.7707548555986</v>
      </c>
      <c r="J53" s="81">
        <f t="shared" si="5"/>
        <v>2956.381543622183</v>
      </c>
      <c r="K53" s="81">
        <f t="shared" si="5"/>
        <v>2584.0585895592421</v>
      </c>
      <c r="L53" s="81">
        <f t="shared" si="5"/>
        <v>2490.223976355398</v>
      </c>
      <c r="M53" s="81">
        <f t="shared" si="5"/>
        <v>2396.2948562880201</v>
      </c>
      <c r="N53" s="81">
        <f t="shared" si="5"/>
        <v>2302.2598049653861</v>
      </c>
      <c r="O53" s="81">
        <f t="shared" si="5"/>
        <v>2208.1054793107328</v>
      </c>
      <c r="P53" s="81">
        <f t="shared" si="5"/>
        <v>2113.8161971138529</v>
      </c>
      <c r="Q53" s="81">
        <f t="shared" si="5"/>
        <v>2078.6775917215955</v>
      </c>
      <c r="R53" s="81">
        <f t="shared" si="5"/>
        <v>2043.5550254320533</v>
      </c>
      <c r="S53" s="81">
        <f t="shared" si="5"/>
        <v>2008.4491231103298</v>
      </c>
      <c r="T53" s="81">
        <f t="shared" si="5"/>
        <v>1973.3605425073038</v>
      </c>
      <c r="U53" s="81">
        <f t="shared" si="5"/>
        <v>1938.2899764518804</v>
      </c>
      <c r="V53" s="81">
        <f t="shared" si="5"/>
        <v>1903.2381552209949</v>
      </c>
      <c r="W53" s="81">
        <f t="shared" si="5"/>
        <v>1868.2058491043927</v>
      </c>
      <c r="X53" s="81">
        <f t="shared" si="5"/>
        <v>1833.1938711831303</v>
      </c>
      <c r="Y53" s="81">
        <f t="shared" si="5"/>
        <v>1798.2030803428652</v>
      </c>
      <c r="Z53" s="81">
        <f t="shared" si="5"/>
        <v>1763.2343845454122</v>
      </c>
      <c r="AA53" s="81">
        <f t="shared" si="5"/>
        <v>1728.288744384764</v>
      </c>
      <c r="AB53" s="81">
        <f t="shared" si="5"/>
        <v>1693.3671769568568</v>
      </c>
      <c r="AC53" s="81">
        <f t="shared" si="5"/>
        <v>1658.4707600758666</v>
      </c>
      <c r="AD53" s="81">
        <f t="shared" si="5"/>
        <v>1623.6006368737696</v>
      </c>
      <c r="AE53" s="81">
        <f t="shared" si="5"/>
        <v>1588.7580208244592</v>
      </c>
      <c r="AF53" s="81">
        <f t="shared" si="5"/>
        <v>1553.9442012388361</v>
      </c>
      <c r="AG53" s="81">
        <f t="shared" si="5"/>
        <v>1519.160549283207</v>
      </c>
      <c r="AH53" s="81">
        <f t="shared" si="5"/>
        <v>1484.4085245800679</v>
      </c>
      <c r="AI53" s="81">
        <f t="shared" si="5"/>
        <v>1449.6896824580976</v>
      </c>
      <c r="AJ53" s="81">
        <f t="shared" si="5"/>
        <v>1415.0056819271003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35">
      <c r="B54" s="160"/>
      <c r="D54" s="157"/>
      <c r="E54" s="79" t="s">
        <v>109</v>
      </c>
      <c r="F54" s="80" t="s">
        <v>91</v>
      </c>
      <c r="G54" s="81">
        <f t="shared" si="5"/>
        <v>2875.4561996880002</v>
      </c>
      <c r="H54" s="81">
        <f t="shared" si="5"/>
        <v>3231.8836959999999</v>
      </c>
      <c r="I54" s="81">
        <f t="shared" si="5"/>
        <v>3352.0988274994102</v>
      </c>
      <c r="J54" s="81">
        <f t="shared" si="5"/>
        <v>3375.4176810467898</v>
      </c>
      <c r="K54" s="81">
        <f t="shared" si="5"/>
        <v>3326.8828936772952</v>
      </c>
      <c r="L54" s="81">
        <f t="shared" si="5"/>
        <v>3195.8973434199715</v>
      </c>
      <c r="M54" s="81">
        <f t="shared" si="5"/>
        <v>3064.9925160743637</v>
      </c>
      <c r="N54" s="81">
        <f t="shared" si="5"/>
        <v>2934.176935508407</v>
      </c>
      <c r="O54" s="81">
        <f t="shared" si="5"/>
        <v>2803.4603694662724</v>
      </c>
      <c r="P54" s="81">
        <f t="shared" si="5"/>
        <v>2672.8540650558816</v>
      </c>
      <c r="Q54" s="81">
        <f t="shared" si="5"/>
        <v>2654.553614457388</v>
      </c>
      <c r="R54" s="81">
        <f t="shared" si="5"/>
        <v>2636.2531638588944</v>
      </c>
      <c r="S54" s="81">
        <f t="shared" si="5"/>
        <v>2617.9527132604012</v>
      </c>
      <c r="T54" s="81">
        <f t="shared" si="5"/>
        <v>2599.6522626619076</v>
      </c>
      <c r="U54" s="81">
        <f t="shared" si="5"/>
        <v>2581.3518120634139</v>
      </c>
      <c r="V54" s="81">
        <f t="shared" si="5"/>
        <v>2563.0513614649203</v>
      </c>
      <c r="W54" s="81">
        <f t="shared" si="5"/>
        <v>2544.7509108664276</v>
      </c>
      <c r="X54" s="81">
        <f t="shared" si="5"/>
        <v>2526.450460267934</v>
      </c>
      <c r="Y54" s="81">
        <f t="shared" si="5"/>
        <v>2508.1500096694399</v>
      </c>
      <c r="Z54" s="81">
        <f t="shared" si="5"/>
        <v>2489.8495590709467</v>
      </c>
      <c r="AA54" s="81">
        <f t="shared" si="5"/>
        <v>2471.5491084724536</v>
      </c>
      <c r="AB54" s="81">
        <f t="shared" si="5"/>
        <v>2453.2486578739599</v>
      </c>
      <c r="AC54" s="81">
        <f t="shared" si="5"/>
        <v>2434.9482072754663</v>
      </c>
      <c r="AD54" s="81">
        <f t="shared" si="5"/>
        <v>2416.6477566769731</v>
      </c>
      <c r="AE54" s="81">
        <f t="shared" si="5"/>
        <v>2398.34730607848</v>
      </c>
      <c r="AF54" s="81">
        <f t="shared" si="5"/>
        <v>2380.0468554799863</v>
      </c>
      <c r="AG54" s="81">
        <f t="shared" si="5"/>
        <v>2361.7464048814923</v>
      </c>
      <c r="AH54" s="81">
        <f t="shared" si="5"/>
        <v>2343.4459542829991</v>
      </c>
      <c r="AI54" s="81">
        <f t="shared" si="5"/>
        <v>2325.1455036845059</v>
      </c>
      <c r="AJ54" s="81">
        <f t="shared" si="5"/>
        <v>2306.8450530860136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35">
      <c r="B55" s="160"/>
      <c r="D55" s="157"/>
      <c r="E55" s="79" t="s">
        <v>111</v>
      </c>
      <c r="F55" s="80" t="s">
        <v>89</v>
      </c>
      <c r="G55" s="81">
        <f t="shared" ref="G55:AJ57" si="6">F19*10+F25</f>
        <v>3519.5582995320001</v>
      </c>
      <c r="H55" s="81">
        <f t="shared" si="6"/>
        <v>3955.8255439999998</v>
      </c>
      <c r="I55" s="81">
        <f t="shared" si="6"/>
        <v>2846.1867277684319</v>
      </c>
      <c r="J55" s="81">
        <f t="shared" si="6"/>
        <v>2686.8470909725393</v>
      </c>
      <c r="K55" s="81">
        <f t="shared" si="6"/>
        <v>2550.6473420222787</v>
      </c>
      <c r="L55" s="81">
        <f t="shared" si="6"/>
        <v>2441.8864803505176</v>
      </c>
      <c r="M55" s="81">
        <f t="shared" si="6"/>
        <v>2333.2054095684343</v>
      </c>
      <c r="N55" s="81">
        <f t="shared" si="6"/>
        <v>2224.385994658016</v>
      </c>
      <c r="O55" s="81">
        <f t="shared" si="6"/>
        <v>2115.5263493158241</v>
      </c>
      <c r="P55" s="81">
        <f t="shared" si="6"/>
        <v>2008.5534233793153</v>
      </c>
      <c r="Q55" s="81">
        <f t="shared" si="6"/>
        <v>1973.5668129152398</v>
      </c>
      <c r="R55" s="81">
        <f t="shared" si="6"/>
        <v>1938.5801612241746</v>
      </c>
      <c r="S55" s="81">
        <f t="shared" si="6"/>
        <v>1901.7611109158252</v>
      </c>
      <c r="T55" s="81">
        <f t="shared" si="6"/>
        <v>1866.7761571533792</v>
      </c>
      <c r="U55" s="81">
        <f t="shared" si="6"/>
        <v>1833.7494876803528</v>
      </c>
      <c r="V55" s="81">
        <f t="shared" si="6"/>
        <v>1796.9213252104751</v>
      </c>
      <c r="W55" s="81">
        <f t="shared" si="6"/>
        <v>1761.9387689177718</v>
      </c>
      <c r="X55" s="81">
        <f t="shared" si="6"/>
        <v>1726.956333048942</v>
      </c>
      <c r="Y55" s="81">
        <f t="shared" si="6"/>
        <v>1691.974025225775</v>
      </c>
      <c r="Z55" s="81">
        <f t="shared" si="6"/>
        <v>1655.1233043073398</v>
      </c>
      <c r="AA55" s="81">
        <f t="shared" si="6"/>
        <v>1620.142616902036</v>
      </c>
      <c r="AB55" s="81">
        <f t="shared" si="6"/>
        <v>1587.1615323228298</v>
      </c>
      <c r="AC55" s="81">
        <f t="shared" si="6"/>
        <v>1552.182984738271</v>
      </c>
      <c r="AD55" s="81">
        <f t="shared" si="6"/>
        <v>1515.3208712828023</v>
      </c>
      <c r="AE55" s="81">
        <f t="shared" si="6"/>
        <v>1480.3441585380165</v>
      </c>
      <c r="AF55" s="81">
        <f t="shared" si="6"/>
        <v>1445.3678892273763</v>
      </c>
      <c r="AG55" s="81">
        <f t="shared" si="6"/>
        <v>1410.3920979043037</v>
      </c>
      <c r="AH55" s="81">
        <f t="shared" si="6"/>
        <v>1373.4974058422513</v>
      </c>
      <c r="AI55" s="81">
        <f t="shared" si="6"/>
        <v>1338.5230301296058</v>
      </c>
      <c r="AJ55" s="81">
        <f t="shared" si="6"/>
        <v>1305.6115922585179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35">
      <c r="B56" s="160"/>
      <c r="D56" s="157"/>
      <c r="E56" s="79" t="s">
        <v>111</v>
      </c>
      <c r="F56" s="80" t="s">
        <v>90</v>
      </c>
      <c r="G56" s="81">
        <f t="shared" si="6"/>
        <v>3519.5582995320001</v>
      </c>
      <c r="H56" s="81">
        <f t="shared" si="6"/>
        <v>3955.8255439999998</v>
      </c>
      <c r="I56" s="81">
        <f t="shared" si="6"/>
        <v>3794.9049674707749</v>
      </c>
      <c r="J56" s="81">
        <f t="shared" si="6"/>
        <v>3615.1849816326667</v>
      </c>
      <c r="K56" s="81">
        <f t="shared" si="6"/>
        <v>3157.9993203578624</v>
      </c>
      <c r="L56" s="81">
        <f t="shared" si="6"/>
        <v>3040.4767444760337</v>
      </c>
      <c r="M56" s="81">
        <f t="shared" si="6"/>
        <v>2922.8141122313955</v>
      </c>
      <c r="N56" s="81">
        <f t="shared" si="6"/>
        <v>2804.9944930149709</v>
      </c>
      <c r="O56" s="81">
        <f t="shared" si="6"/>
        <v>2686.9981127835822</v>
      </c>
      <c r="P56" s="81">
        <f t="shared" si="6"/>
        <v>2568.8017309678125</v>
      </c>
      <c r="Q56" s="81">
        <f t="shared" si="6"/>
        <v>2525.3773667770947</v>
      </c>
      <c r="R56" s="81">
        <f t="shared" si="6"/>
        <v>2481.9767720598834</v>
      </c>
      <c r="S56" s="81">
        <f t="shared" si="6"/>
        <v>2438.6008728476909</v>
      </c>
      <c r="T56" s="81">
        <f t="shared" si="6"/>
        <v>2395.2506439077697</v>
      </c>
      <c r="U56" s="81">
        <f t="shared" si="6"/>
        <v>2351.9271119919645</v>
      </c>
      <c r="V56" s="81">
        <f t="shared" si="6"/>
        <v>2308.6313593489876</v>
      </c>
      <c r="W56" s="81">
        <f t="shared" si="6"/>
        <v>2265.364527525348</v>
      </c>
      <c r="X56" s="81">
        <f t="shared" si="6"/>
        <v>2222.1278214830045</v>
      </c>
      <c r="Y56" s="81">
        <f t="shared" si="6"/>
        <v>2178.9225140649733</v>
      </c>
      <c r="Z56" s="81">
        <f t="shared" si="6"/>
        <v>2135.7499508436777</v>
      </c>
      <c r="AA56" s="81">
        <f t="shared" si="6"/>
        <v>2092.6115553908635</v>
      </c>
      <c r="AB56" s="81">
        <f t="shared" si="6"/>
        <v>2049.5088350124788</v>
      </c>
      <c r="AC56" s="81">
        <f t="shared" si="6"/>
        <v>2006.4433869970965</v>
      </c>
      <c r="AD56" s="81">
        <f t="shared" si="6"/>
        <v>1963.4169054323295</v>
      </c>
      <c r="AE56" s="81">
        <f t="shared" si="6"/>
        <v>1920.4311886504208</v>
      </c>
      <c r="AF56" s="81">
        <f t="shared" si="6"/>
        <v>1877.4881473718037</v>
      </c>
      <c r="AG56" s="81">
        <f t="shared" si="6"/>
        <v>1834.5898136241915</v>
      </c>
      <c r="AH56" s="81">
        <f t="shared" si="6"/>
        <v>1791.7383505247394</v>
      </c>
      <c r="AI56" s="81">
        <f t="shared" si="6"/>
        <v>1748.9360630243218</v>
      </c>
      <c r="AJ56" s="81">
        <f t="shared" si="6"/>
        <v>1706.1854097261598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35">
      <c r="B57" s="160"/>
      <c r="D57" s="157"/>
      <c r="E57" s="79" t="s">
        <v>111</v>
      </c>
      <c r="F57" s="80" t="s">
        <v>91</v>
      </c>
      <c r="G57" s="81">
        <f t="shared" si="6"/>
        <v>3519.5582995320001</v>
      </c>
      <c r="H57" s="81">
        <f t="shared" si="6"/>
        <v>3955.8255439999998</v>
      </c>
      <c r="I57" s="81">
        <f t="shared" si="6"/>
        <v>4103.1083123611397</v>
      </c>
      <c r="J57" s="81">
        <f t="shared" si="6"/>
        <v>4131.4826675137019</v>
      </c>
      <c r="K57" s="81">
        <f t="shared" si="6"/>
        <v>4071.8989741773703</v>
      </c>
      <c r="L57" s="81">
        <f t="shared" si="6"/>
        <v>3909.8156041429816</v>
      </c>
      <c r="M57" s="81">
        <f t="shared" si="6"/>
        <v>3747.8528658435757</v>
      </c>
      <c r="N57" s="81">
        <f t="shared" si="6"/>
        <v>3586.0234972856988</v>
      </c>
      <c r="O57" s="81">
        <f t="shared" si="6"/>
        <v>3424.3420953155392</v>
      </c>
      <c r="P57" s="81">
        <f t="shared" si="6"/>
        <v>3262.8254675297671</v>
      </c>
      <c r="Q57" s="81">
        <f t="shared" si="6"/>
        <v>3240.4856110218188</v>
      </c>
      <c r="R57" s="81">
        <f t="shared" si="6"/>
        <v>3218.1457545138701</v>
      </c>
      <c r="S57" s="81">
        <f t="shared" si="6"/>
        <v>3195.8058980059222</v>
      </c>
      <c r="T57" s="81">
        <f t="shared" si="6"/>
        <v>3173.4660414979735</v>
      </c>
      <c r="U57" s="81">
        <f t="shared" si="6"/>
        <v>3151.1261849900252</v>
      </c>
      <c r="V57" s="81">
        <f t="shared" si="6"/>
        <v>3128.7863284820764</v>
      </c>
      <c r="W57" s="81">
        <f t="shared" si="6"/>
        <v>3106.4464719741291</v>
      </c>
      <c r="X57" s="81">
        <f t="shared" si="6"/>
        <v>3084.1066154661808</v>
      </c>
      <c r="Y57" s="81">
        <f t="shared" si="6"/>
        <v>3061.7667589582315</v>
      </c>
      <c r="Z57" s="81">
        <f t="shared" si="6"/>
        <v>3039.4269024502833</v>
      </c>
      <c r="AA57" s="81">
        <f t="shared" si="6"/>
        <v>3017.0870459423354</v>
      </c>
      <c r="AB57" s="81">
        <f t="shared" si="6"/>
        <v>2994.7471894343871</v>
      </c>
      <c r="AC57" s="81">
        <f t="shared" si="6"/>
        <v>2972.4073329264384</v>
      </c>
      <c r="AD57" s="81">
        <f t="shared" si="6"/>
        <v>2950.0674764184901</v>
      </c>
      <c r="AE57" s="81">
        <f t="shared" si="6"/>
        <v>2927.7276199105422</v>
      </c>
      <c r="AF57" s="81">
        <f t="shared" si="6"/>
        <v>2905.3877634025939</v>
      </c>
      <c r="AG57" s="81">
        <f t="shared" si="6"/>
        <v>2883.0479068946447</v>
      </c>
      <c r="AH57" s="81">
        <f t="shared" si="6"/>
        <v>2860.7080503866973</v>
      </c>
      <c r="AI57" s="81">
        <f t="shared" si="6"/>
        <v>2838.3681938787486</v>
      </c>
      <c r="AJ57" s="81">
        <f t="shared" si="6"/>
        <v>2816.0283373708016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35">
      <c r="B58" s="160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35">
      <c r="B59" s="160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35">
      <c r="B60" s="160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35">
      <c r="B61" s="160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35">
      <c r="B62" s="160"/>
      <c r="D62" s="155" t="s">
        <v>117</v>
      </c>
      <c r="E62" s="79" t="s">
        <v>100</v>
      </c>
      <c r="F62" s="80" t="s">
        <v>89</v>
      </c>
      <c r="G62" s="81">
        <f t="shared" ref="G62:AJ70" si="7">0.025*G43</f>
        <v>23.578747503900004</v>
      </c>
      <c r="H62" s="81">
        <f t="shared" si="7"/>
        <v>26.501453799999997</v>
      </c>
      <c r="I62" s="81">
        <f t="shared" si="7"/>
        <v>19.062074975712981</v>
      </c>
      <c r="J62" s="81">
        <f t="shared" si="7"/>
        <v>17.988563915516909</v>
      </c>
      <c r="K62" s="81">
        <f t="shared" si="7"/>
        <v>17.069199965716873</v>
      </c>
      <c r="L62" s="81">
        <f t="shared" si="7"/>
        <v>16.348801443268545</v>
      </c>
      <c r="M62" s="81">
        <f t="shared" si="7"/>
        <v>15.627760696948037</v>
      </c>
      <c r="N62" s="81">
        <f t="shared" si="7"/>
        <v>14.907833459978688</v>
      </c>
      <c r="O62" s="81">
        <f t="shared" si="7"/>
        <v>14.188230031200707</v>
      </c>
      <c r="P62" s="81">
        <f t="shared" si="7"/>
        <v>13.453440705293952</v>
      </c>
      <c r="Q62" s="81">
        <f t="shared" si="7"/>
        <v>13.215642256080276</v>
      </c>
      <c r="R62" s="81">
        <f t="shared" si="7"/>
        <v>12.977844138695929</v>
      </c>
      <c r="S62" s="81">
        <f t="shared" si="7"/>
        <v>12.754794699263975</v>
      </c>
      <c r="T62" s="81">
        <f t="shared" si="7"/>
        <v>12.516982915528773</v>
      </c>
      <c r="U62" s="81">
        <f t="shared" si="7"/>
        <v>12.263409220574339</v>
      </c>
      <c r="V62" s="81">
        <f t="shared" si="7"/>
        <v>12.040433123446054</v>
      </c>
      <c r="W62" s="81">
        <f t="shared" si="7"/>
        <v>11.802602042867473</v>
      </c>
      <c r="X62" s="81">
        <f t="shared" si="7"/>
        <v>11.564769993016748</v>
      </c>
      <c r="Y62" s="81">
        <f t="shared" si="7"/>
        <v>11.326936912547346</v>
      </c>
      <c r="Z62" s="81">
        <f t="shared" si="7"/>
        <v>11.10414238469648</v>
      </c>
      <c r="AA62" s="81">
        <f t="shared" si="7"/>
        <v>10.866296261747683</v>
      </c>
      <c r="AB62" s="81">
        <f t="shared" si="7"/>
        <v>10.612355661409172</v>
      </c>
      <c r="AC62" s="81">
        <f t="shared" si="7"/>
        <v>10.374492315391795</v>
      </c>
      <c r="AD62" s="81">
        <f t="shared" si="7"/>
        <v>10.151789484215541</v>
      </c>
      <c r="AE62" s="81">
        <f t="shared" si="7"/>
        <v>9.9139113698717498</v>
      </c>
      <c r="AF62" s="81">
        <f t="shared" si="7"/>
        <v>9.6760296863987634</v>
      </c>
      <c r="AG62" s="81">
        <f t="shared" si="7"/>
        <v>9.4381441556817105</v>
      </c>
      <c r="AH62" s="81">
        <f t="shared" si="7"/>
        <v>9.2157035444024302</v>
      </c>
      <c r="AI62" s="81">
        <f t="shared" si="7"/>
        <v>8.9778066196676711</v>
      </c>
      <c r="AJ62" s="81">
        <f t="shared" si="7"/>
        <v>8.7233054443217615</v>
      </c>
    </row>
    <row r="63" spans="2:74" x14ac:dyDescent="0.35">
      <c r="B63" s="160"/>
      <c r="D63" s="156"/>
      <c r="E63" s="82" t="s">
        <v>100</v>
      </c>
      <c r="F63" s="80" t="s">
        <v>90</v>
      </c>
      <c r="G63" s="81">
        <f t="shared" si="7"/>
        <v>23.578747503900004</v>
      </c>
      <c r="H63" s="81">
        <f t="shared" si="7"/>
        <v>26.501453799999997</v>
      </c>
      <c r="I63" s="81">
        <f t="shared" si="7"/>
        <v>25.559202925251746</v>
      </c>
      <c r="J63" s="81">
        <f t="shared" si="7"/>
        <v>24.499280739768313</v>
      </c>
      <c r="K63" s="81">
        <f t="shared" si="7"/>
        <v>21.555909929084528</v>
      </c>
      <c r="L63" s="81">
        <f t="shared" si="7"/>
        <v>20.986641799837265</v>
      </c>
      <c r="M63" s="81">
        <f t="shared" si="7"/>
        <v>20.418427211447394</v>
      </c>
      <c r="N63" s="81">
        <f t="shared" si="7"/>
        <v>19.851393520415833</v>
      </c>
      <c r="O63" s="81">
        <f t="shared" si="7"/>
        <v>19.285689472304604</v>
      </c>
      <c r="P63" s="81">
        <f t="shared" si="7"/>
        <v>18.721489888799354</v>
      </c>
      <c r="Q63" s="81">
        <f t="shared" si="7"/>
        <v>18.464456663877481</v>
      </c>
      <c r="R63" s="81">
        <f t="shared" si="7"/>
        <v>18.207244638714084</v>
      </c>
      <c r="S63" s="81">
        <f t="shared" si="7"/>
        <v>17.949846847456168</v>
      </c>
      <c r="T63" s="81">
        <f t="shared" si="7"/>
        <v>17.692255957647667</v>
      </c>
      <c r="U63" s="81">
        <f t="shared" si="7"/>
        <v>17.434464245790721</v>
      </c>
      <c r="V63" s="81">
        <f t="shared" si="7"/>
        <v>17.176463570925407</v>
      </c>
      <c r="W63" s="81">
        <f t="shared" si="7"/>
        <v>16.918245346038162</v>
      </c>
      <c r="X63" s="81">
        <f t="shared" si="7"/>
        <v>16.659800507087702</v>
      </c>
      <c r="Y63" s="81">
        <f t="shared" si="7"/>
        <v>16.40111947941352</v>
      </c>
      <c r="Z63" s="81">
        <f t="shared" si="7"/>
        <v>16.142192141265397</v>
      </c>
      <c r="AA63" s="81">
        <f t="shared" si="7"/>
        <v>15.883007784161624</v>
      </c>
      <c r="AB63" s="81">
        <f t="shared" si="7"/>
        <v>15.623555069749777</v>
      </c>
      <c r="AC63" s="81">
        <f t="shared" si="7"/>
        <v>15.363821982804422</v>
      </c>
      <c r="AD63" s="81">
        <f t="shared" si="7"/>
        <v>15.103795779952245</v>
      </c>
      <c r="AE63" s="81">
        <f t="shared" si="7"/>
        <v>14.84346293366437</v>
      </c>
      <c r="AF63" s="81">
        <f t="shared" si="7"/>
        <v>14.582809070998326</v>
      </c>
      <c r="AG63" s="81">
        <f t="shared" si="7"/>
        <v>14.321818906506351</v>
      </c>
      <c r="AH63" s="81">
        <f t="shared" si="7"/>
        <v>14.060476168651348</v>
      </c>
      <c r="AI63" s="81">
        <f t="shared" si="7"/>
        <v>13.798763518985622</v>
      </c>
      <c r="AJ63" s="81">
        <f t="shared" si="7"/>
        <v>13.536662463248049</v>
      </c>
    </row>
    <row r="64" spans="2:74" x14ac:dyDescent="0.35">
      <c r="B64" s="160"/>
      <c r="D64" s="156"/>
      <c r="E64" s="83" t="s">
        <v>100</v>
      </c>
      <c r="F64" s="80" t="s">
        <v>91</v>
      </c>
      <c r="G64" s="81">
        <f t="shared" si="7"/>
        <v>23.578747503900004</v>
      </c>
      <c r="H64" s="81">
        <f t="shared" si="7"/>
        <v>26.501453799999997</v>
      </c>
      <c r="I64" s="81">
        <f t="shared" si="7"/>
        <v>27.476759322855511</v>
      </c>
      <c r="J64" s="81">
        <f t="shared" si="7"/>
        <v>27.680568041151378</v>
      </c>
      <c r="K64" s="81">
        <f t="shared" si="7"/>
        <v>27.295866304426738</v>
      </c>
      <c r="L64" s="81">
        <f t="shared" si="7"/>
        <v>26.35356403127355</v>
      </c>
      <c r="M64" s="81">
        <f t="shared" si="7"/>
        <v>25.410286669168205</v>
      </c>
      <c r="N64" s="81">
        <f t="shared" si="7"/>
        <v>24.465931254413317</v>
      </c>
      <c r="O64" s="81">
        <f t="shared" si="7"/>
        <v>23.520379797961809</v>
      </c>
      <c r="P64" s="81">
        <f t="shared" si="7"/>
        <v>22.573496440855617</v>
      </c>
      <c r="Q64" s="81">
        <f t="shared" si="7"/>
        <v>22.418940619102401</v>
      </c>
      <c r="R64" s="81">
        <f t="shared" si="7"/>
        <v>22.26438479734918</v>
      </c>
      <c r="S64" s="81">
        <f t="shared" si="7"/>
        <v>22.10982897559596</v>
      </c>
      <c r="T64" s="81">
        <f t="shared" si="7"/>
        <v>21.955273153842739</v>
      </c>
      <c r="U64" s="81">
        <f t="shared" si="7"/>
        <v>21.800717332089519</v>
      </c>
      <c r="V64" s="81">
        <f t="shared" si="7"/>
        <v>21.646161510336295</v>
      </c>
      <c r="W64" s="81">
        <f t="shared" si="7"/>
        <v>21.491605688583082</v>
      </c>
      <c r="X64" s="81">
        <f t="shared" si="7"/>
        <v>21.337049866829858</v>
      </c>
      <c r="Y64" s="81">
        <f t="shared" si="7"/>
        <v>21.182494045076638</v>
      </c>
      <c r="Z64" s="81">
        <f t="shared" si="7"/>
        <v>21.027938223323417</v>
      </c>
      <c r="AA64" s="81">
        <f t="shared" si="7"/>
        <v>20.873382401570201</v>
      </c>
      <c r="AB64" s="81">
        <f t="shared" si="7"/>
        <v>20.718826579816977</v>
      </c>
      <c r="AC64" s="81">
        <f t="shared" si="7"/>
        <v>20.56427075806376</v>
      </c>
      <c r="AD64" s="81">
        <f t="shared" si="7"/>
        <v>20.409714936310543</v>
      </c>
      <c r="AE64" s="81">
        <f t="shared" si="7"/>
        <v>20.255159114557323</v>
      </c>
      <c r="AF64" s="81">
        <f t="shared" si="7"/>
        <v>20.100603292804106</v>
      </c>
      <c r="AG64" s="81">
        <f t="shared" si="7"/>
        <v>19.946047471050878</v>
      </c>
      <c r="AH64" s="81">
        <f t="shared" si="7"/>
        <v>19.791491649297658</v>
      </c>
      <c r="AI64" s="81">
        <f t="shared" si="7"/>
        <v>19.636935827544441</v>
      </c>
      <c r="AJ64" s="81">
        <f t="shared" si="7"/>
        <v>19.482380005791232</v>
      </c>
    </row>
    <row r="65" spans="2:74" x14ac:dyDescent="0.35">
      <c r="B65" s="160"/>
      <c r="D65" s="157"/>
      <c r="E65" s="79" t="s">
        <v>105</v>
      </c>
      <c r="F65" s="80" t="s">
        <v>89</v>
      </c>
      <c r="G65" s="81">
        <f t="shared" si="7"/>
        <v>39.6813</v>
      </c>
      <c r="H65" s="81">
        <f t="shared" si="7"/>
        <v>44.599999999999994</v>
      </c>
      <c r="I65" s="81">
        <f t="shared" si="7"/>
        <v>32.085223280337438</v>
      </c>
      <c r="J65" s="81">
        <f t="shared" si="7"/>
        <v>30.284217255216056</v>
      </c>
      <c r="K65" s="81">
        <f t="shared" si="7"/>
        <v>28.743445861926901</v>
      </c>
      <c r="L65" s="81">
        <f t="shared" si="7"/>
        <v>27.523391584642145</v>
      </c>
      <c r="M65" s="81">
        <f t="shared" si="7"/>
        <v>26.303354332513745</v>
      </c>
      <c r="N65" s="81">
        <f t="shared" si="7"/>
        <v>25.083287561596617</v>
      </c>
      <c r="O65" s="81">
        <f t="shared" si="7"/>
        <v>23.863212206624432</v>
      </c>
      <c r="P65" s="81">
        <f t="shared" si="7"/>
        <v>22.643539425091188</v>
      </c>
      <c r="Q65" s="81">
        <f t="shared" si="7"/>
        <v>22.246524272780455</v>
      </c>
      <c r="R65" s="81">
        <f t="shared" si="7"/>
        <v>21.849509111673036</v>
      </c>
      <c r="S65" s="81">
        <f t="shared" si="7"/>
        <v>21.452102967671891</v>
      </c>
      <c r="T65" s="81">
        <f t="shared" si="7"/>
        <v>21.055088168855203</v>
      </c>
      <c r="U65" s="81">
        <f t="shared" si="7"/>
        <v>20.65849121343296</v>
      </c>
      <c r="V65" s="81">
        <f t="shared" si="7"/>
        <v>20.261083125150009</v>
      </c>
      <c r="W65" s="81">
        <f t="shared" si="7"/>
        <v>19.864068837886681</v>
      </c>
      <c r="X65" s="81">
        <f t="shared" si="7"/>
        <v>19.46705457631845</v>
      </c>
      <c r="Y65" s="81">
        <f t="shared" si="7"/>
        <v>19.070040342071604</v>
      </c>
      <c r="Z65" s="81">
        <f t="shared" si="7"/>
        <v>18.672627440443232</v>
      </c>
      <c r="AA65" s="81">
        <f t="shared" si="7"/>
        <v>18.275613551948489</v>
      </c>
      <c r="AB65" s="81">
        <f t="shared" si="7"/>
        <v>17.879026323074566</v>
      </c>
      <c r="AC65" s="81">
        <f t="shared" si="7"/>
        <v>17.482012891158039</v>
      </c>
      <c r="AD65" s="81">
        <f t="shared" si="7"/>
        <v>17.084597558679171</v>
      </c>
      <c r="AE65" s="81">
        <f t="shared" si="7"/>
        <v>16.687584518266416</v>
      </c>
      <c r="AF65" s="81">
        <f t="shared" si="7"/>
        <v>16.290571572470174</v>
      </c>
      <c r="AG65" s="81">
        <f t="shared" si="7"/>
        <v>15.893558728663184</v>
      </c>
      <c r="AH65" s="81">
        <f t="shared" si="7"/>
        <v>15.496136444815896</v>
      </c>
      <c r="AI65" s="81">
        <f t="shared" si="7"/>
        <v>15.099123903060789</v>
      </c>
      <c r="AJ65" s="81">
        <f t="shared" si="7"/>
        <v>14.70255153485706</v>
      </c>
    </row>
    <row r="66" spans="2:74" x14ac:dyDescent="0.35">
      <c r="B66" s="160"/>
      <c r="D66" s="157"/>
      <c r="E66" s="79" t="s">
        <v>105</v>
      </c>
      <c r="F66" s="80" t="s">
        <v>90</v>
      </c>
      <c r="G66" s="81">
        <f t="shared" si="7"/>
        <v>39.6813</v>
      </c>
      <c r="H66" s="81">
        <f t="shared" si="7"/>
        <v>44.599999999999994</v>
      </c>
      <c r="I66" s="81">
        <f t="shared" si="7"/>
        <v>42.887558240631158</v>
      </c>
      <c r="J66" s="81">
        <f t="shared" si="7"/>
        <v>40.969366690030398</v>
      </c>
      <c r="K66" s="81">
        <f t="shared" si="7"/>
        <v>35.904428199050038</v>
      </c>
      <c r="L66" s="81">
        <f t="shared" si="7"/>
        <v>34.742961002853157</v>
      </c>
      <c r="M66" s="81">
        <f t="shared" si="7"/>
        <v>33.581408610031765</v>
      </c>
      <c r="N66" s="81">
        <f t="shared" si="7"/>
        <v>32.419760721655443</v>
      </c>
      <c r="O66" s="81">
        <f t="shared" si="7"/>
        <v>31.258005309125839</v>
      </c>
      <c r="P66" s="81">
        <f t="shared" si="7"/>
        <v>30.096128235148342</v>
      </c>
      <c r="Q66" s="81">
        <f t="shared" si="7"/>
        <v>29.631951040264951</v>
      </c>
      <c r="R66" s="81">
        <f t="shared" si="7"/>
        <v>29.167788304409836</v>
      </c>
      <c r="S66" s="81">
        <f t="shared" si="7"/>
        <v>28.703640590890195</v>
      </c>
      <c r="T66" s="81">
        <f t="shared" si="7"/>
        <v>28.239508492659311</v>
      </c>
      <c r="U66" s="81">
        <f t="shared" si="7"/>
        <v>27.775392634292821</v>
      </c>
      <c r="V66" s="81">
        <f t="shared" si="7"/>
        <v>27.311293674125228</v>
      </c>
      <c r="W66" s="81">
        <f t="shared" si="7"/>
        <v>26.847212306562046</v>
      </c>
      <c r="X66" s="81">
        <f t="shared" si="7"/>
        <v>26.383149264584553</v>
      </c>
      <c r="Y66" s="81">
        <f t="shared" si="7"/>
        <v>25.919105322466226</v>
      </c>
      <c r="Z66" s="81">
        <f t="shared" si="7"/>
        <v>25.455081298722035</v>
      </c>
      <c r="AA66" s="81">
        <f t="shared" si="7"/>
        <v>24.99107805931412</v>
      </c>
      <c r="AB66" s="81">
        <f t="shared" si="7"/>
        <v>24.527096521140322</v>
      </c>
      <c r="AC66" s="81">
        <f t="shared" si="7"/>
        <v>24.06313765583517</v>
      </c>
      <c r="AD66" s="81">
        <f t="shared" si="7"/>
        <v>23.599202493916245</v>
      </c>
      <c r="AE66" s="81">
        <f t="shared" si="7"/>
        <v>23.135292129313406</v>
      </c>
      <c r="AF66" s="81">
        <f t="shared" si="7"/>
        <v>22.67140772432252</v>
      </c>
      <c r="AG66" s="81">
        <f t="shared" si="7"/>
        <v>22.20755051503096</v>
      </c>
      <c r="AH66" s="81">
        <f t="shared" si="7"/>
        <v>21.743721817268131</v>
      </c>
      <c r="AI66" s="81">
        <f t="shared" si="7"/>
        <v>21.27992303314123</v>
      </c>
      <c r="AJ66" s="81">
        <f t="shared" si="7"/>
        <v>20.816155658224538</v>
      </c>
    </row>
    <row r="67" spans="2:74" x14ac:dyDescent="0.35">
      <c r="B67" s="160"/>
      <c r="D67" s="157"/>
      <c r="E67" s="79" t="s">
        <v>105</v>
      </c>
      <c r="F67" s="80" t="s">
        <v>91</v>
      </c>
      <c r="G67" s="81">
        <f t="shared" si="7"/>
        <v>39.6813</v>
      </c>
      <c r="H67" s="81">
        <f t="shared" si="7"/>
        <v>44.599999999999994</v>
      </c>
      <c r="I67" s="81">
        <f t="shared" si="7"/>
        <v>46.251996444398756</v>
      </c>
      <c r="J67" s="81">
        <f t="shared" si="7"/>
        <v>46.582192702824173</v>
      </c>
      <c r="K67" s="81">
        <f t="shared" si="7"/>
        <v>45.921268316928625</v>
      </c>
      <c r="L67" s="81">
        <f t="shared" si="7"/>
        <v>44.2015205493488</v>
      </c>
      <c r="M67" s="81">
        <f t="shared" si="7"/>
        <v>42.481795413398508</v>
      </c>
      <c r="N67" s="81">
        <f t="shared" si="7"/>
        <v>40.762095298845601</v>
      </c>
      <c r="O67" s="81">
        <f t="shared" si="7"/>
        <v>39.042422944193476</v>
      </c>
      <c r="P67" s="81">
        <f t="shared" si="7"/>
        <v>37.32278150270276</v>
      </c>
      <c r="Q67" s="81">
        <f t="shared" si="7"/>
        <v>37.067240533213166</v>
      </c>
      <c r="R67" s="81">
        <f t="shared" si="7"/>
        <v>36.811699563723572</v>
      </c>
      <c r="S67" s="81">
        <f t="shared" si="7"/>
        <v>36.556158594233985</v>
      </c>
      <c r="T67" s="81">
        <f t="shared" si="7"/>
        <v>36.30061762474439</v>
      </c>
      <c r="U67" s="81">
        <f t="shared" si="7"/>
        <v>36.045076655254796</v>
      </c>
      <c r="V67" s="81">
        <f t="shared" si="7"/>
        <v>35.789535685765202</v>
      </c>
      <c r="W67" s="81">
        <f t="shared" si="7"/>
        <v>35.533994716275622</v>
      </c>
      <c r="X67" s="81">
        <f t="shared" si="7"/>
        <v>35.27845374678602</v>
      </c>
      <c r="Y67" s="81">
        <f t="shared" si="7"/>
        <v>35.022912777296426</v>
      </c>
      <c r="Z67" s="81">
        <f t="shared" si="7"/>
        <v>34.767371807806839</v>
      </c>
      <c r="AA67" s="81">
        <f t="shared" si="7"/>
        <v>34.511830838317245</v>
      </c>
      <c r="AB67" s="81">
        <f t="shared" si="7"/>
        <v>34.25628986882765</v>
      </c>
      <c r="AC67" s="81">
        <f t="shared" si="7"/>
        <v>34.000748899338063</v>
      </c>
      <c r="AD67" s="81">
        <f t="shared" si="7"/>
        <v>33.745207929848469</v>
      </c>
      <c r="AE67" s="81">
        <f t="shared" si="7"/>
        <v>33.489666960358882</v>
      </c>
      <c r="AF67" s="81">
        <f t="shared" si="7"/>
        <v>33.234125990869295</v>
      </c>
      <c r="AG67" s="81">
        <f t="shared" si="7"/>
        <v>32.978585021379693</v>
      </c>
      <c r="AH67" s="81">
        <f t="shared" si="7"/>
        <v>32.723044051890099</v>
      </c>
      <c r="AI67" s="81">
        <f t="shared" si="7"/>
        <v>32.467503082400512</v>
      </c>
      <c r="AJ67" s="81">
        <f t="shared" si="7"/>
        <v>32.211962112910932</v>
      </c>
    </row>
    <row r="68" spans="2:74" x14ac:dyDescent="0.35">
      <c r="B68" s="160"/>
      <c r="D68" s="157"/>
      <c r="E68" s="79" t="s">
        <v>107</v>
      </c>
      <c r="F68" s="80" t="s">
        <v>89</v>
      </c>
      <c r="G68" s="81">
        <f t="shared" si="7"/>
        <v>55.78385249610001</v>
      </c>
      <c r="H68" s="81">
        <f t="shared" si="7"/>
        <v>62.698546200000003</v>
      </c>
      <c r="I68" s="81">
        <f t="shared" si="7"/>
        <v>45.108371584961901</v>
      </c>
      <c r="J68" s="81">
        <f t="shared" si="7"/>
        <v>42.579870594915207</v>
      </c>
      <c r="K68" s="81">
        <f t="shared" si="7"/>
        <v>40.417691758136925</v>
      </c>
      <c r="L68" s="81">
        <f t="shared" si="7"/>
        <v>38.697981726015747</v>
      </c>
      <c r="M68" s="81">
        <f t="shared" si="7"/>
        <v>36.978947968079446</v>
      </c>
      <c r="N68" s="81">
        <f t="shared" si="7"/>
        <v>35.258741663214543</v>
      </c>
      <c r="O68" s="81">
        <f t="shared" si="7"/>
        <v>33.538194382048161</v>
      </c>
      <c r="P68" s="81">
        <f t="shared" si="7"/>
        <v>31.833638144888422</v>
      </c>
      <c r="Q68" s="81">
        <f t="shared" si="7"/>
        <v>31.277406289480638</v>
      </c>
      <c r="R68" s="81">
        <f t="shared" si="7"/>
        <v>30.721174084650144</v>
      </c>
      <c r="S68" s="81">
        <f t="shared" si="7"/>
        <v>30.1494112360798</v>
      </c>
      <c r="T68" s="81">
        <f t="shared" si="7"/>
        <v>29.593193422181628</v>
      </c>
      <c r="U68" s="81">
        <f t="shared" si="7"/>
        <v>29.053573206291578</v>
      </c>
      <c r="V68" s="81">
        <f t="shared" si="7"/>
        <v>28.481733126853968</v>
      </c>
      <c r="W68" s="81">
        <f t="shared" si="7"/>
        <v>27.925535632905884</v>
      </c>
      <c r="X68" s="81">
        <f t="shared" si="7"/>
        <v>27.36933915962015</v>
      </c>
      <c r="Y68" s="81">
        <f t="shared" si="7"/>
        <v>26.813143771595861</v>
      </c>
      <c r="Z68" s="81">
        <f t="shared" si="7"/>
        <v>26.241112496189988</v>
      </c>
      <c r="AA68" s="81">
        <f t="shared" si="7"/>
        <v>25.684930842149289</v>
      </c>
      <c r="AB68" s="81">
        <f t="shared" si="7"/>
        <v>25.145696984739956</v>
      </c>
      <c r="AC68" s="81">
        <f t="shared" si="7"/>
        <v>24.589533466924284</v>
      </c>
      <c r="AD68" s="81">
        <f t="shared" si="7"/>
        <v>24.017405633142801</v>
      </c>
      <c r="AE68" s="81">
        <f t="shared" si="7"/>
        <v>23.461257666661083</v>
      </c>
      <c r="AF68" s="81">
        <f t="shared" si="7"/>
        <v>22.905113458541585</v>
      </c>
      <c r="AG68" s="81">
        <f t="shared" si="7"/>
        <v>22.348973301644655</v>
      </c>
      <c r="AH68" s="81">
        <f t="shared" si="7"/>
        <v>21.776569345229362</v>
      </c>
      <c r="AI68" s="81">
        <f t="shared" si="7"/>
        <v>21.220441186453908</v>
      </c>
      <c r="AJ68" s="81">
        <f t="shared" si="7"/>
        <v>20.681797625392353</v>
      </c>
    </row>
    <row r="69" spans="2:74" x14ac:dyDescent="0.35">
      <c r="B69" s="160"/>
      <c r="D69" s="157"/>
      <c r="E69" s="79" t="s">
        <v>107</v>
      </c>
      <c r="F69" s="80" t="s">
        <v>90</v>
      </c>
      <c r="G69" s="81">
        <f t="shared" si="7"/>
        <v>55.78385249610001</v>
      </c>
      <c r="H69" s="81">
        <f t="shared" si="7"/>
        <v>62.698546200000003</v>
      </c>
      <c r="I69" s="81">
        <f t="shared" si="7"/>
        <v>60.215913556010563</v>
      </c>
      <c r="J69" s="81">
        <f t="shared" si="7"/>
        <v>57.439452640292487</v>
      </c>
      <c r="K69" s="81">
        <f t="shared" si="7"/>
        <v>50.252946469015541</v>
      </c>
      <c r="L69" s="81">
        <f t="shared" si="7"/>
        <v>48.499280205869063</v>
      </c>
      <c r="M69" s="81">
        <f t="shared" si="7"/>
        <v>46.744390008616136</v>
      </c>
      <c r="N69" s="81">
        <f t="shared" si="7"/>
        <v>44.988127922895053</v>
      </c>
      <c r="O69" s="81">
        <f t="shared" si="7"/>
        <v>43.230321145947087</v>
      </c>
      <c r="P69" s="81">
        <f t="shared" si="7"/>
        <v>41.470766581497337</v>
      </c>
      <c r="Q69" s="81">
        <f t="shared" si="7"/>
        <v>40.799445416652425</v>
      </c>
      <c r="R69" s="81">
        <f t="shared" si="7"/>
        <v>40.128331970105585</v>
      </c>
      <c r="S69" s="81">
        <f t="shared" si="7"/>
        <v>39.457434334324219</v>
      </c>
      <c r="T69" s="81">
        <f t="shared" si="7"/>
        <v>38.786761027670956</v>
      </c>
      <c r="U69" s="81">
        <f t="shared" si="7"/>
        <v>38.116321022794914</v>
      </c>
      <c r="V69" s="81">
        <f t="shared" si="7"/>
        <v>37.446123777325049</v>
      </c>
      <c r="W69" s="81">
        <f t="shared" si="7"/>
        <v>36.776179267085936</v>
      </c>
      <c r="X69" s="81">
        <f t="shared" si="7"/>
        <v>36.106498022081404</v>
      </c>
      <c r="Y69" s="81">
        <f t="shared" si="7"/>
        <v>35.437091165518929</v>
      </c>
      <c r="Z69" s="81">
        <f t="shared" si="7"/>
        <v>34.767970456178674</v>
      </c>
      <c r="AA69" s="81">
        <f t="shared" si="7"/>
        <v>34.099148334466612</v>
      </c>
      <c r="AB69" s="81">
        <f t="shared" si="7"/>
        <v>33.430637972530874</v>
      </c>
      <c r="AC69" s="81">
        <f t="shared" si="7"/>
        <v>32.762453328865917</v>
      </c>
      <c r="AD69" s="81">
        <f t="shared" si="7"/>
        <v>32.094609207880239</v>
      </c>
      <c r="AE69" s="81">
        <f t="shared" si="7"/>
        <v>31.427121324962446</v>
      </c>
      <c r="AF69" s="81">
        <f t="shared" si="7"/>
        <v>30.760006377646711</v>
      </c>
      <c r="AG69" s="81">
        <f t="shared" si="7"/>
        <v>30.093282123555571</v>
      </c>
      <c r="AH69" s="81">
        <f t="shared" si="7"/>
        <v>29.426967465884918</v>
      </c>
      <c r="AI69" s="81">
        <f t="shared" si="7"/>
        <v>28.761082547296837</v>
      </c>
      <c r="AJ69" s="81">
        <f t="shared" si="7"/>
        <v>28.095648853201023</v>
      </c>
    </row>
    <row r="70" spans="2:74" x14ac:dyDescent="0.35">
      <c r="B70" s="160"/>
      <c r="D70" s="157"/>
      <c r="E70" s="79" t="s">
        <v>107</v>
      </c>
      <c r="F70" s="80" t="s">
        <v>91</v>
      </c>
      <c r="G70" s="81">
        <f t="shared" si="7"/>
        <v>55.78385249610001</v>
      </c>
      <c r="H70" s="81">
        <f t="shared" si="7"/>
        <v>62.698546200000003</v>
      </c>
      <c r="I70" s="81">
        <f t="shared" si="7"/>
        <v>65.027233565942012</v>
      </c>
      <c r="J70" s="81">
        <f t="shared" si="7"/>
        <v>65.483817364496957</v>
      </c>
      <c r="K70" s="81">
        <f t="shared" si="7"/>
        <v>64.546670329430512</v>
      </c>
      <c r="L70" s="81">
        <f t="shared" si="7"/>
        <v>62.049477067424043</v>
      </c>
      <c r="M70" s="81">
        <f t="shared" si="7"/>
        <v>59.553304157628794</v>
      </c>
      <c r="N70" s="81">
        <f t="shared" si="7"/>
        <v>57.058259343277896</v>
      </c>
      <c r="O70" s="81">
        <f t="shared" si="7"/>
        <v>54.564466090425142</v>
      </c>
      <c r="P70" s="81">
        <f t="shared" si="7"/>
        <v>52.072066564549907</v>
      </c>
      <c r="Q70" s="81">
        <f t="shared" si="7"/>
        <v>51.715540447323932</v>
      </c>
      <c r="R70" s="81">
        <f t="shared" si="7"/>
        <v>51.35901433009797</v>
      </c>
      <c r="S70" s="81">
        <f t="shared" si="7"/>
        <v>51.002488212872009</v>
      </c>
      <c r="T70" s="81">
        <f t="shared" si="7"/>
        <v>50.645962095646041</v>
      </c>
      <c r="U70" s="81">
        <f t="shared" si="7"/>
        <v>50.289435978420073</v>
      </c>
      <c r="V70" s="81">
        <f t="shared" ref="V70:AJ70" si="8">0.025*V51</f>
        <v>49.932909861194112</v>
      </c>
      <c r="W70" s="81">
        <f t="shared" si="8"/>
        <v>49.576383743968158</v>
      </c>
      <c r="X70" s="81">
        <f t="shared" si="8"/>
        <v>49.21985762674219</v>
      </c>
      <c r="Y70" s="81">
        <f t="shared" si="8"/>
        <v>48.863331509516215</v>
      </c>
      <c r="Z70" s="81">
        <f t="shared" si="8"/>
        <v>48.506805392290261</v>
      </c>
      <c r="AA70" s="81">
        <f t="shared" si="8"/>
        <v>48.150279275064293</v>
      </c>
      <c r="AB70" s="81">
        <f t="shared" si="8"/>
        <v>47.793753157838324</v>
      </c>
      <c r="AC70" s="81">
        <f t="shared" si="8"/>
        <v>47.437227040612363</v>
      </c>
      <c r="AD70" s="81">
        <f t="shared" si="8"/>
        <v>47.080700923386402</v>
      </c>
      <c r="AE70" s="81">
        <f t="shared" si="8"/>
        <v>46.724174806160448</v>
      </c>
      <c r="AF70" s="81">
        <f t="shared" si="8"/>
        <v>46.36764868893448</v>
      </c>
      <c r="AG70" s="81">
        <f t="shared" si="8"/>
        <v>46.011122571708505</v>
      </c>
      <c r="AH70" s="81">
        <f t="shared" si="8"/>
        <v>45.654596454482544</v>
      </c>
      <c r="AI70" s="81">
        <f t="shared" si="8"/>
        <v>45.298070337256583</v>
      </c>
      <c r="AJ70" s="81">
        <f t="shared" si="8"/>
        <v>44.941544220030636</v>
      </c>
    </row>
    <row r="71" spans="2:74" x14ac:dyDescent="0.35">
      <c r="B71" s="160"/>
      <c r="D71" s="157"/>
      <c r="E71" s="79" t="s">
        <v>109</v>
      </c>
      <c r="F71" s="80" t="s">
        <v>89</v>
      </c>
      <c r="G71" s="81">
        <f t="shared" ref="G71:AJ76" si="9">0.025*G52</f>
        <v>71.886404992200013</v>
      </c>
      <c r="H71" s="81">
        <f t="shared" si="9"/>
        <v>80.797092399999997</v>
      </c>
      <c r="I71" s="81">
        <f t="shared" si="9"/>
        <v>58.131519889586343</v>
      </c>
      <c r="J71" s="81">
        <f t="shared" si="9"/>
        <v>54.875523934614343</v>
      </c>
      <c r="K71" s="81">
        <f t="shared" si="9"/>
        <v>52.091937654346943</v>
      </c>
      <c r="L71" s="81">
        <f t="shared" si="9"/>
        <v>49.872571867389347</v>
      </c>
      <c r="M71" s="81">
        <f t="shared" si="9"/>
        <v>47.654541603645157</v>
      </c>
      <c r="N71" s="81">
        <f t="shared" si="9"/>
        <v>45.434195764832474</v>
      </c>
      <c r="O71" s="81">
        <f t="shared" si="9"/>
        <v>43.213176557471883</v>
      </c>
      <c r="P71" s="81">
        <f t="shared" si="9"/>
        <v>41.023736864685652</v>
      </c>
      <c r="Q71" s="81">
        <f t="shared" si="9"/>
        <v>40.30828830618082</v>
      </c>
      <c r="R71" s="81">
        <f t="shared" si="9"/>
        <v>39.592839057627259</v>
      </c>
      <c r="S71" s="81">
        <f t="shared" si="9"/>
        <v>38.846719504487716</v>
      </c>
      <c r="T71" s="81">
        <f t="shared" si="9"/>
        <v>38.131298675508056</v>
      </c>
      <c r="U71" s="81">
        <f t="shared" si="9"/>
        <v>37.448655199150203</v>
      </c>
      <c r="V71" s="81">
        <f t="shared" si="9"/>
        <v>36.702383128557919</v>
      </c>
      <c r="W71" s="81">
        <f t="shared" si="9"/>
        <v>35.987002427925091</v>
      </c>
      <c r="X71" s="81">
        <f t="shared" si="9"/>
        <v>35.271623742921854</v>
      </c>
      <c r="Y71" s="81">
        <f t="shared" si="9"/>
        <v>34.556247201120122</v>
      </c>
      <c r="Z71" s="81">
        <f t="shared" si="9"/>
        <v>33.80959755193674</v>
      </c>
      <c r="AA71" s="81">
        <f t="shared" si="9"/>
        <v>33.094248132350096</v>
      </c>
      <c r="AB71" s="81">
        <f t="shared" si="9"/>
        <v>32.41236764640535</v>
      </c>
      <c r="AC71" s="81">
        <f t="shared" si="9"/>
        <v>31.697054042690532</v>
      </c>
      <c r="AD71" s="81">
        <f t="shared" si="9"/>
        <v>30.95021370760643</v>
      </c>
      <c r="AE71" s="81">
        <f t="shared" si="9"/>
        <v>30.234930815055748</v>
      </c>
      <c r="AF71" s="81">
        <f t="shared" si="9"/>
        <v>29.519655344612996</v>
      </c>
      <c r="AG71" s="81">
        <f t="shared" si="9"/>
        <v>28.804387874626123</v>
      </c>
      <c r="AH71" s="81">
        <f t="shared" si="9"/>
        <v>28.057002245642821</v>
      </c>
      <c r="AI71" s="81">
        <f t="shared" si="9"/>
        <v>27.341758469847026</v>
      </c>
      <c r="AJ71" s="81">
        <f t="shared" si="9"/>
        <v>26.661043715927651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35">
      <c r="B72" s="160"/>
      <c r="D72" s="157"/>
      <c r="E72" s="79" t="s">
        <v>109</v>
      </c>
      <c r="F72" s="80" t="s">
        <v>90</v>
      </c>
      <c r="G72" s="81">
        <f t="shared" si="9"/>
        <v>71.886404992200013</v>
      </c>
      <c r="H72" s="81">
        <f t="shared" si="9"/>
        <v>80.797092399999997</v>
      </c>
      <c r="I72" s="81">
        <f t="shared" si="9"/>
        <v>77.544268871389974</v>
      </c>
      <c r="J72" s="81">
        <f t="shared" si="9"/>
        <v>73.909538590554575</v>
      </c>
      <c r="K72" s="81">
        <f t="shared" si="9"/>
        <v>64.601464738981051</v>
      </c>
      <c r="L72" s="81">
        <f t="shared" si="9"/>
        <v>62.255599408884954</v>
      </c>
      <c r="M72" s="81">
        <f t="shared" si="9"/>
        <v>59.907371407200507</v>
      </c>
      <c r="N72" s="81">
        <f t="shared" si="9"/>
        <v>57.556495124134656</v>
      </c>
      <c r="O72" s="81">
        <f t="shared" si="9"/>
        <v>55.202636982768325</v>
      </c>
      <c r="P72" s="81">
        <f t="shared" si="9"/>
        <v>52.845404927846324</v>
      </c>
      <c r="Q72" s="81">
        <f t="shared" si="9"/>
        <v>51.966939793039892</v>
      </c>
      <c r="R72" s="81">
        <f t="shared" si="9"/>
        <v>51.088875635801337</v>
      </c>
      <c r="S72" s="81">
        <f t="shared" si="9"/>
        <v>50.21122807775825</v>
      </c>
      <c r="T72" s="81">
        <f t="shared" si="9"/>
        <v>49.3340135626826</v>
      </c>
      <c r="U72" s="81">
        <f t="shared" si="9"/>
        <v>48.457249411297013</v>
      </c>
      <c r="V72" s="81">
        <f t="shared" si="9"/>
        <v>47.580953880524874</v>
      </c>
      <c r="W72" s="81">
        <f t="shared" si="9"/>
        <v>46.705146227609816</v>
      </c>
      <c r="X72" s="81">
        <f t="shared" si="9"/>
        <v>45.829846779578261</v>
      </c>
      <c r="Y72" s="81">
        <f t="shared" si="9"/>
        <v>44.955077008571635</v>
      </c>
      <c r="Z72" s="81">
        <f t="shared" si="9"/>
        <v>44.080859613635312</v>
      </c>
      <c r="AA72" s="81">
        <f t="shared" si="9"/>
        <v>43.207218609619105</v>
      </c>
      <c r="AB72" s="81">
        <f t="shared" si="9"/>
        <v>42.334179423921427</v>
      </c>
      <c r="AC72" s="81">
        <f t="shared" si="9"/>
        <v>41.46176900189667</v>
      </c>
      <c r="AD72" s="81">
        <f t="shared" si="9"/>
        <v>40.590015921844241</v>
      </c>
      <c r="AE72" s="81">
        <f t="shared" si="9"/>
        <v>39.718950520611486</v>
      </c>
      <c r="AF72" s="81">
        <f t="shared" si="9"/>
        <v>38.848605030970901</v>
      </c>
      <c r="AG72" s="81">
        <f t="shared" si="9"/>
        <v>37.979013732080176</v>
      </c>
      <c r="AH72" s="81">
        <f t="shared" si="9"/>
        <v>37.110213114501697</v>
      </c>
      <c r="AI72" s="81">
        <f t="shared" si="9"/>
        <v>36.242242061452444</v>
      </c>
      <c r="AJ72" s="81">
        <f t="shared" si="9"/>
        <v>35.375142048177509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35">
      <c r="B73" s="160"/>
      <c r="D73" s="157"/>
      <c r="E73" s="79" t="s">
        <v>109</v>
      </c>
      <c r="F73" s="80" t="s">
        <v>91</v>
      </c>
      <c r="G73" s="81">
        <f t="shared" si="9"/>
        <v>71.886404992200013</v>
      </c>
      <c r="H73" s="81">
        <f t="shared" si="9"/>
        <v>80.797092399999997</v>
      </c>
      <c r="I73" s="81">
        <f t="shared" si="9"/>
        <v>83.802470687485254</v>
      </c>
      <c r="J73" s="81">
        <f t="shared" si="9"/>
        <v>84.385442026169756</v>
      </c>
      <c r="K73" s="81">
        <f t="shared" si="9"/>
        <v>83.172072341932392</v>
      </c>
      <c r="L73" s="81">
        <f t="shared" si="9"/>
        <v>79.8974335854993</v>
      </c>
      <c r="M73" s="81">
        <f t="shared" si="9"/>
        <v>76.624812901859102</v>
      </c>
      <c r="N73" s="81">
        <f t="shared" si="9"/>
        <v>73.354423387710185</v>
      </c>
      <c r="O73" s="81">
        <f t="shared" si="9"/>
        <v>70.086509236656809</v>
      </c>
      <c r="P73" s="81">
        <f t="shared" si="9"/>
        <v>66.821351626397046</v>
      </c>
      <c r="Q73" s="81">
        <f t="shared" si="9"/>
        <v>66.363840361434697</v>
      </c>
      <c r="R73" s="81">
        <f t="shared" si="9"/>
        <v>65.906329096472362</v>
      </c>
      <c r="S73" s="81">
        <f t="shared" si="9"/>
        <v>65.448817831510027</v>
      </c>
      <c r="T73" s="81">
        <f t="shared" si="9"/>
        <v>64.991306566547692</v>
      </c>
      <c r="U73" s="81">
        <f t="shared" si="9"/>
        <v>64.533795301585357</v>
      </c>
      <c r="V73" s="81">
        <f t="shared" si="9"/>
        <v>64.076284036623008</v>
      </c>
      <c r="W73" s="81">
        <f t="shared" si="9"/>
        <v>63.618772771660694</v>
      </c>
      <c r="X73" s="81">
        <f t="shared" si="9"/>
        <v>63.161261506698352</v>
      </c>
      <c r="Y73" s="81">
        <f t="shared" si="9"/>
        <v>62.703750241736003</v>
      </c>
      <c r="Z73" s="81">
        <f t="shared" si="9"/>
        <v>62.246238976773668</v>
      </c>
      <c r="AA73" s="81">
        <f t="shared" si="9"/>
        <v>61.78872771181134</v>
      </c>
      <c r="AB73" s="81">
        <f t="shared" si="9"/>
        <v>61.331216446848998</v>
      </c>
      <c r="AC73" s="81">
        <f t="shared" si="9"/>
        <v>60.873705181886663</v>
      </c>
      <c r="AD73" s="81">
        <f t="shared" si="9"/>
        <v>60.416193916924328</v>
      </c>
      <c r="AE73" s="81">
        <f t="shared" si="9"/>
        <v>59.958682651962</v>
      </c>
      <c r="AF73" s="81">
        <f t="shared" si="9"/>
        <v>59.501171386999658</v>
      </c>
      <c r="AG73" s="81">
        <f t="shared" si="9"/>
        <v>59.043660122037309</v>
      </c>
      <c r="AH73" s="81">
        <f t="shared" si="9"/>
        <v>58.586148857074981</v>
      </c>
      <c r="AI73" s="81">
        <f t="shared" si="9"/>
        <v>58.128637592112653</v>
      </c>
      <c r="AJ73" s="81">
        <f t="shared" si="9"/>
        <v>57.671126327150347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35">
      <c r="B74" s="160"/>
      <c r="D74" s="157"/>
      <c r="E74" s="79" t="s">
        <v>111</v>
      </c>
      <c r="F74" s="80" t="s">
        <v>89</v>
      </c>
      <c r="G74" s="81">
        <f t="shared" si="9"/>
        <v>87.988957488300002</v>
      </c>
      <c r="H74" s="81">
        <f t="shared" si="9"/>
        <v>98.895638599999998</v>
      </c>
      <c r="I74" s="81">
        <f t="shared" si="9"/>
        <v>71.154668194210799</v>
      </c>
      <c r="J74" s="81">
        <f t="shared" si="9"/>
        <v>67.171177274313479</v>
      </c>
      <c r="K74" s="81">
        <f t="shared" si="9"/>
        <v>63.766183550556974</v>
      </c>
      <c r="L74" s="81">
        <f t="shared" si="9"/>
        <v>61.047162008762939</v>
      </c>
      <c r="M74" s="81">
        <f t="shared" si="9"/>
        <v>58.330135239210861</v>
      </c>
      <c r="N74" s="81">
        <f t="shared" si="9"/>
        <v>55.609649866450404</v>
      </c>
      <c r="O74" s="81">
        <f t="shared" si="9"/>
        <v>52.888158732895604</v>
      </c>
      <c r="P74" s="81">
        <f t="shared" si="9"/>
        <v>50.213835584482887</v>
      </c>
      <c r="Q74" s="81">
        <f t="shared" si="9"/>
        <v>49.339170322880996</v>
      </c>
      <c r="R74" s="81">
        <f t="shared" si="9"/>
        <v>48.464504030604367</v>
      </c>
      <c r="S74" s="81">
        <f t="shared" si="9"/>
        <v>47.544027772895632</v>
      </c>
      <c r="T74" s="81">
        <f t="shared" si="9"/>
        <v>46.669403928834484</v>
      </c>
      <c r="U74" s="81">
        <f t="shared" si="9"/>
        <v>45.843737192008824</v>
      </c>
      <c r="V74" s="81">
        <f t="shared" si="9"/>
        <v>44.923033130261878</v>
      </c>
      <c r="W74" s="81">
        <f t="shared" si="9"/>
        <v>44.048469222944298</v>
      </c>
      <c r="X74" s="81">
        <f t="shared" si="9"/>
        <v>43.173908326223554</v>
      </c>
      <c r="Y74" s="81">
        <f t="shared" si="9"/>
        <v>42.299350630644376</v>
      </c>
      <c r="Z74" s="81">
        <f t="shared" si="9"/>
        <v>41.378082607683496</v>
      </c>
      <c r="AA74" s="81">
        <f t="shared" si="9"/>
        <v>40.503565422550906</v>
      </c>
      <c r="AB74" s="81">
        <f t="shared" si="9"/>
        <v>39.679038308070744</v>
      </c>
      <c r="AC74" s="81">
        <f t="shared" si="9"/>
        <v>38.804574618456776</v>
      </c>
      <c r="AD74" s="81">
        <f t="shared" si="9"/>
        <v>37.88302178207006</v>
      </c>
      <c r="AE74" s="81">
        <f t="shared" si="9"/>
        <v>37.008603963450412</v>
      </c>
      <c r="AF74" s="81">
        <f t="shared" si="9"/>
        <v>36.134197230684407</v>
      </c>
      <c r="AG74" s="81">
        <f t="shared" si="9"/>
        <v>35.259802447607591</v>
      </c>
      <c r="AH74" s="81">
        <f t="shared" si="9"/>
        <v>34.337435146056286</v>
      </c>
      <c r="AI74" s="81">
        <f t="shared" si="9"/>
        <v>33.463075753240147</v>
      </c>
      <c r="AJ74" s="81">
        <f t="shared" si="9"/>
        <v>32.640289806462953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35">
      <c r="B75" s="160"/>
      <c r="D75" s="157"/>
      <c r="E75" s="79" t="s">
        <v>111</v>
      </c>
      <c r="F75" s="80" t="s">
        <v>90</v>
      </c>
      <c r="G75" s="81">
        <f t="shared" si="9"/>
        <v>87.988957488300002</v>
      </c>
      <c r="H75" s="81">
        <f t="shared" si="9"/>
        <v>98.895638599999998</v>
      </c>
      <c r="I75" s="81">
        <f t="shared" si="9"/>
        <v>94.872624186769372</v>
      </c>
      <c r="J75" s="81">
        <f t="shared" si="9"/>
        <v>90.379624540816678</v>
      </c>
      <c r="K75" s="81">
        <f t="shared" si="9"/>
        <v>78.94998300894656</v>
      </c>
      <c r="L75" s="81">
        <f t="shared" si="9"/>
        <v>76.011918611900839</v>
      </c>
      <c r="M75" s="81">
        <f t="shared" si="9"/>
        <v>73.070352805784893</v>
      </c>
      <c r="N75" s="81">
        <f t="shared" si="9"/>
        <v>70.124862325374281</v>
      </c>
      <c r="O75" s="81">
        <f t="shared" si="9"/>
        <v>67.174952819589564</v>
      </c>
      <c r="P75" s="81">
        <f t="shared" si="9"/>
        <v>64.220043274195319</v>
      </c>
      <c r="Q75" s="81">
        <f t="shared" si="9"/>
        <v>63.134434169427372</v>
      </c>
      <c r="R75" s="81">
        <f t="shared" si="9"/>
        <v>62.049419301497089</v>
      </c>
      <c r="S75" s="81">
        <f t="shared" si="9"/>
        <v>60.965021821192273</v>
      </c>
      <c r="T75" s="81">
        <f t="shared" si="9"/>
        <v>59.881266097694244</v>
      </c>
      <c r="U75" s="81">
        <f t="shared" si="9"/>
        <v>58.798177799799113</v>
      </c>
      <c r="V75" s="81">
        <f t="shared" si="9"/>
        <v>57.715783983724691</v>
      </c>
      <c r="W75" s="81">
        <f t="shared" si="9"/>
        <v>56.634113188133703</v>
      </c>
      <c r="X75" s="81">
        <f t="shared" si="9"/>
        <v>55.553195537075112</v>
      </c>
      <c r="Y75" s="81">
        <f t="shared" si="9"/>
        <v>54.473062851624334</v>
      </c>
      <c r="Z75" s="81">
        <f t="shared" si="9"/>
        <v>53.393748771091943</v>
      </c>
      <c r="AA75" s="81">
        <f t="shared" si="9"/>
        <v>52.31528888477159</v>
      </c>
      <c r="AB75" s="81">
        <f t="shared" si="9"/>
        <v>51.237720875311972</v>
      </c>
      <c r="AC75" s="81">
        <f t="shared" si="9"/>
        <v>50.161084674927416</v>
      </c>
      <c r="AD75" s="81">
        <f t="shared" si="9"/>
        <v>49.085422635808243</v>
      </c>
      <c r="AE75" s="81">
        <f t="shared" si="9"/>
        <v>48.010779716260522</v>
      </c>
      <c r="AF75" s="81">
        <f t="shared" si="9"/>
        <v>46.937203684295099</v>
      </c>
      <c r="AG75" s="81">
        <f t="shared" si="9"/>
        <v>45.864745340604792</v>
      </c>
      <c r="AH75" s="81">
        <f t="shared" si="9"/>
        <v>44.793458763118487</v>
      </c>
      <c r="AI75" s="81">
        <f t="shared" si="9"/>
        <v>43.723401575608051</v>
      </c>
      <c r="AJ75" s="81">
        <f t="shared" si="9"/>
        <v>42.654635243153997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35">
      <c r="B76" s="160"/>
      <c r="D76" s="157"/>
      <c r="E76" s="79" t="s">
        <v>111</v>
      </c>
      <c r="F76" s="80" t="s">
        <v>91</v>
      </c>
      <c r="G76" s="81">
        <f t="shared" si="9"/>
        <v>87.988957488300002</v>
      </c>
      <c r="H76" s="81">
        <f t="shared" si="9"/>
        <v>98.895638599999998</v>
      </c>
      <c r="I76" s="81">
        <f t="shared" si="9"/>
        <v>102.5777078090285</v>
      </c>
      <c r="J76" s="81">
        <f t="shared" si="9"/>
        <v>103.28706668784255</v>
      </c>
      <c r="K76" s="81">
        <f t="shared" si="9"/>
        <v>101.79747435443426</v>
      </c>
      <c r="L76" s="81">
        <f t="shared" si="9"/>
        <v>97.74539010357455</v>
      </c>
      <c r="M76" s="81">
        <f t="shared" si="9"/>
        <v>93.696321646089402</v>
      </c>
      <c r="N76" s="81">
        <f t="shared" si="9"/>
        <v>89.650587432142473</v>
      </c>
      <c r="O76" s="81">
        <f t="shared" si="9"/>
        <v>85.60855238288849</v>
      </c>
      <c r="P76" s="81">
        <f t="shared" si="9"/>
        <v>81.570636688244178</v>
      </c>
      <c r="Q76" s="81">
        <f t="shared" si="9"/>
        <v>81.012140275545477</v>
      </c>
      <c r="R76" s="81">
        <f t="shared" si="9"/>
        <v>80.453643862846761</v>
      </c>
      <c r="S76" s="81">
        <f t="shared" si="9"/>
        <v>79.895147450148059</v>
      </c>
      <c r="T76" s="81">
        <f t="shared" si="9"/>
        <v>79.336651037449343</v>
      </c>
      <c r="U76" s="81">
        <f t="shared" si="9"/>
        <v>78.778154624750641</v>
      </c>
      <c r="V76" s="81">
        <f t="shared" si="9"/>
        <v>78.219658212051911</v>
      </c>
      <c r="W76" s="81">
        <f t="shared" si="9"/>
        <v>77.661161799353238</v>
      </c>
      <c r="X76" s="81">
        <f t="shared" si="9"/>
        <v>77.102665386654522</v>
      </c>
      <c r="Y76" s="81">
        <f t="shared" si="9"/>
        <v>76.544168973955792</v>
      </c>
      <c r="Z76" s="81">
        <f t="shared" si="9"/>
        <v>75.98567256125709</v>
      </c>
      <c r="AA76" s="81">
        <f t="shared" si="9"/>
        <v>75.427176148558388</v>
      </c>
      <c r="AB76" s="81">
        <f t="shared" si="9"/>
        <v>74.868679735859686</v>
      </c>
      <c r="AC76" s="81">
        <f t="shared" si="9"/>
        <v>74.310183323160956</v>
      </c>
      <c r="AD76" s="81">
        <f t="shared" si="9"/>
        <v>73.751686910462254</v>
      </c>
      <c r="AE76" s="81">
        <f t="shared" si="9"/>
        <v>73.193190497763553</v>
      </c>
      <c r="AF76" s="81">
        <f t="shared" si="9"/>
        <v>72.634694085064851</v>
      </c>
      <c r="AG76" s="81">
        <f t="shared" si="9"/>
        <v>72.076197672366121</v>
      </c>
      <c r="AH76" s="81">
        <f t="shared" si="9"/>
        <v>71.517701259667433</v>
      </c>
      <c r="AI76" s="81">
        <f t="shared" si="9"/>
        <v>70.959204846968717</v>
      </c>
      <c r="AJ76" s="81">
        <f t="shared" si="9"/>
        <v>70.400708434270044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35">
      <c r="B77" s="160"/>
      <c r="D77" s="84"/>
      <c r="E77" s="82"/>
      <c r="F77" s="82"/>
    </row>
    <row r="78" spans="2:74" x14ac:dyDescent="0.35">
      <c r="B78" s="160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35">
      <c r="B79" s="160"/>
      <c r="D79" s="155" t="s">
        <v>118</v>
      </c>
      <c r="E79" s="79" t="s">
        <v>100</v>
      </c>
      <c r="F79" s="80" t="s">
        <v>89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O79" s="1"/>
    </row>
    <row r="80" spans="2:74" x14ac:dyDescent="0.35">
      <c r="B80" s="160"/>
      <c r="D80" s="156"/>
      <c r="E80" s="82" t="s">
        <v>100</v>
      </c>
      <c r="F80" s="80" t="s">
        <v>90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59">
        <v>0</v>
      </c>
      <c r="AE80" s="59">
        <v>0</v>
      </c>
      <c r="AF80" s="59">
        <v>0</v>
      </c>
      <c r="AG80" s="59">
        <v>0</v>
      </c>
      <c r="AH80" s="59">
        <v>0</v>
      </c>
      <c r="AI80" s="59">
        <v>0</v>
      </c>
      <c r="AJ80" s="59">
        <v>0</v>
      </c>
      <c r="AO80" s="1"/>
    </row>
    <row r="81" spans="2:41" x14ac:dyDescent="0.35">
      <c r="B81" s="160"/>
      <c r="D81" s="156"/>
      <c r="E81" s="83" t="s">
        <v>100</v>
      </c>
      <c r="F81" s="80" t="s">
        <v>91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59">
        <v>0</v>
      </c>
      <c r="AE81" s="59">
        <v>0</v>
      </c>
      <c r="AF81" s="59">
        <v>0</v>
      </c>
      <c r="AG81" s="59">
        <v>0</v>
      </c>
      <c r="AH81" s="59">
        <v>0</v>
      </c>
      <c r="AI81" s="59">
        <v>0</v>
      </c>
      <c r="AJ81" s="59">
        <v>0</v>
      </c>
      <c r="AO81" s="1"/>
    </row>
    <row r="82" spans="2:41" x14ac:dyDescent="0.35">
      <c r="B82" s="161"/>
      <c r="D82" s="157"/>
      <c r="E82" s="79" t="s">
        <v>105</v>
      </c>
      <c r="F82" s="80" t="s">
        <v>89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>
        <v>0</v>
      </c>
      <c r="AE82" s="59">
        <v>0</v>
      </c>
      <c r="AF82" s="59">
        <v>0</v>
      </c>
      <c r="AG82" s="59">
        <v>0</v>
      </c>
      <c r="AH82" s="59">
        <v>0</v>
      </c>
      <c r="AI82" s="59">
        <v>0</v>
      </c>
      <c r="AJ82" s="59">
        <v>0</v>
      </c>
    </row>
    <row r="83" spans="2:41" x14ac:dyDescent="0.35">
      <c r="B83" s="161"/>
      <c r="D83" s="157"/>
      <c r="E83" s="79" t="s">
        <v>105</v>
      </c>
      <c r="F83" s="80" t="s">
        <v>90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0</v>
      </c>
      <c r="Y83" s="59">
        <v>0</v>
      </c>
      <c r="Z83" s="59">
        <v>0</v>
      </c>
      <c r="AA83" s="59">
        <v>0</v>
      </c>
      <c r="AB83" s="59">
        <v>0</v>
      </c>
      <c r="AC83" s="59">
        <v>0</v>
      </c>
      <c r="AD83" s="59">
        <v>0</v>
      </c>
      <c r="AE83" s="59">
        <v>0</v>
      </c>
      <c r="AF83" s="59">
        <v>0</v>
      </c>
      <c r="AG83" s="59">
        <v>0</v>
      </c>
      <c r="AH83" s="59">
        <v>0</v>
      </c>
      <c r="AI83" s="59">
        <v>0</v>
      </c>
      <c r="AJ83" s="59">
        <v>0</v>
      </c>
    </row>
    <row r="84" spans="2:41" x14ac:dyDescent="0.35">
      <c r="B84" s="161"/>
      <c r="D84" s="157"/>
      <c r="E84" s="79" t="s">
        <v>105</v>
      </c>
      <c r="F84" s="80" t="s">
        <v>91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C84" s="59">
        <v>0</v>
      </c>
      <c r="AD84" s="59">
        <v>0</v>
      </c>
      <c r="AE84" s="59">
        <v>0</v>
      </c>
      <c r="AF84" s="59">
        <v>0</v>
      </c>
      <c r="AG84" s="59">
        <v>0</v>
      </c>
      <c r="AH84" s="59">
        <v>0</v>
      </c>
      <c r="AI84" s="59">
        <v>0</v>
      </c>
      <c r="AJ84" s="59">
        <v>0</v>
      </c>
      <c r="AK84" s="5"/>
      <c r="AL84" s="5"/>
    </row>
    <row r="85" spans="2:41" x14ac:dyDescent="0.35">
      <c r="B85" s="161"/>
      <c r="D85" s="157"/>
      <c r="E85" s="79" t="s">
        <v>107</v>
      </c>
      <c r="F85" s="80" t="s">
        <v>89</v>
      </c>
      <c r="G85" s="59">
        <v>0</v>
      </c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0</v>
      </c>
      <c r="Y85" s="59">
        <v>0</v>
      </c>
      <c r="Z85" s="59">
        <v>0</v>
      </c>
      <c r="AA85" s="59">
        <v>0</v>
      </c>
      <c r="AB85" s="59">
        <v>0</v>
      </c>
      <c r="AC85" s="59">
        <v>0</v>
      </c>
      <c r="AD85" s="59">
        <v>0</v>
      </c>
      <c r="AE85" s="59">
        <v>0</v>
      </c>
      <c r="AF85" s="59">
        <v>0</v>
      </c>
      <c r="AG85" s="59">
        <v>0</v>
      </c>
      <c r="AH85" s="59">
        <v>0</v>
      </c>
      <c r="AI85" s="59">
        <v>0</v>
      </c>
      <c r="AJ85" s="59">
        <v>0</v>
      </c>
      <c r="AK85" s="5"/>
      <c r="AL85" s="5"/>
    </row>
    <row r="86" spans="2:41" x14ac:dyDescent="0.35">
      <c r="B86" s="161"/>
      <c r="D86" s="157"/>
      <c r="E86" s="79" t="s">
        <v>107</v>
      </c>
      <c r="F86" s="80" t="s">
        <v>90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59">
        <v>0</v>
      </c>
      <c r="AE86" s="59">
        <v>0</v>
      </c>
      <c r="AF86" s="59">
        <v>0</v>
      </c>
      <c r="AG86" s="59">
        <v>0</v>
      </c>
      <c r="AH86" s="59">
        <v>0</v>
      </c>
      <c r="AI86" s="59">
        <v>0</v>
      </c>
      <c r="AJ86" s="59">
        <v>0</v>
      </c>
      <c r="AK86" s="5"/>
      <c r="AL86" s="5"/>
    </row>
    <row r="87" spans="2:41" x14ac:dyDescent="0.35">
      <c r="B87" s="161"/>
      <c r="D87" s="157"/>
      <c r="E87" s="79" t="s">
        <v>107</v>
      </c>
      <c r="F87" s="80" t="s">
        <v>91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59">
        <v>0</v>
      </c>
      <c r="AB87" s="59">
        <v>0</v>
      </c>
      <c r="AC87" s="59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5"/>
      <c r="AL87" s="5"/>
    </row>
    <row r="88" spans="2:41" x14ac:dyDescent="0.35">
      <c r="B88" s="161"/>
      <c r="D88" s="157"/>
      <c r="E88" s="79" t="s">
        <v>109</v>
      </c>
      <c r="F88" s="80" t="s">
        <v>89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59">
        <v>0</v>
      </c>
      <c r="AE88" s="59">
        <v>0</v>
      </c>
      <c r="AF88" s="59">
        <v>0</v>
      </c>
      <c r="AG88" s="59">
        <v>0</v>
      </c>
      <c r="AH88" s="59">
        <v>0</v>
      </c>
      <c r="AI88" s="59">
        <v>0</v>
      </c>
      <c r="AJ88" s="59">
        <v>0</v>
      </c>
      <c r="AK88" s="5"/>
      <c r="AL88" s="5"/>
    </row>
    <row r="89" spans="2:41" x14ac:dyDescent="0.35">
      <c r="B89" s="161"/>
      <c r="D89" s="157"/>
      <c r="E89" s="79" t="s">
        <v>109</v>
      </c>
      <c r="F89" s="80" t="s">
        <v>90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0</v>
      </c>
      <c r="Y89" s="59">
        <v>0</v>
      </c>
      <c r="Z89" s="59">
        <v>0</v>
      </c>
      <c r="AA89" s="59">
        <v>0</v>
      </c>
      <c r="AB89" s="59">
        <v>0</v>
      </c>
      <c r="AC89" s="59">
        <v>0</v>
      </c>
      <c r="AD89" s="59">
        <v>0</v>
      </c>
      <c r="AE89" s="59">
        <v>0</v>
      </c>
      <c r="AF89" s="59">
        <v>0</v>
      </c>
      <c r="AG89" s="59">
        <v>0</v>
      </c>
      <c r="AH89" s="59">
        <v>0</v>
      </c>
      <c r="AI89" s="59">
        <v>0</v>
      </c>
      <c r="AJ89" s="59">
        <v>0</v>
      </c>
      <c r="AK89" s="5"/>
      <c r="AL89" s="5"/>
    </row>
    <row r="90" spans="2:41" x14ac:dyDescent="0.35">
      <c r="B90" s="161"/>
      <c r="D90" s="157"/>
      <c r="E90" s="79" t="s">
        <v>109</v>
      </c>
      <c r="F90" s="80" t="s">
        <v>91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  <c r="AB90" s="59">
        <v>0</v>
      </c>
      <c r="AC90" s="59">
        <v>0</v>
      </c>
      <c r="AD90" s="59">
        <v>0</v>
      </c>
      <c r="AE90" s="59">
        <v>0</v>
      </c>
      <c r="AF90" s="59">
        <v>0</v>
      </c>
      <c r="AG90" s="59">
        <v>0</v>
      </c>
      <c r="AH90" s="59">
        <v>0</v>
      </c>
      <c r="AI90" s="59">
        <v>0</v>
      </c>
      <c r="AJ90" s="59">
        <v>0</v>
      </c>
      <c r="AK90" s="5"/>
      <c r="AL90" s="5"/>
    </row>
    <row r="91" spans="2:41" x14ac:dyDescent="0.35">
      <c r="B91" s="161"/>
      <c r="D91" s="157"/>
      <c r="E91" s="79" t="s">
        <v>111</v>
      </c>
      <c r="F91" s="80" t="s">
        <v>89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"/>
      <c r="AL91" s="5"/>
    </row>
    <row r="92" spans="2:41" x14ac:dyDescent="0.35">
      <c r="B92" s="161"/>
      <c r="D92" s="157"/>
      <c r="E92" s="79" t="s">
        <v>111</v>
      </c>
      <c r="F92" s="80" t="s">
        <v>90</v>
      </c>
      <c r="G92" s="59">
        <v>0</v>
      </c>
      <c r="H92" s="59">
        <v>0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>
        <v>0</v>
      </c>
      <c r="AE92" s="59">
        <v>0</v>
      </c>
      <c r="AF92" s="59">
        <v>0</v>
      </c>
      <c r="AG92" s="59">
        <v>0</v>
      </c>
      <c r="AH92" s="59">
        <v>0</v>
      </c>
      <c r="AI92" s="59">
        <v>0</v>
      </c>
      <c r="AJ92" s="59">
        <v>0</v>
      </c>
      <c r="AK92" s="5"/>
      <c r="AL92" s="5"/>
    </row>
    <row r="93" spans="2:41" x14ac:dyDescent="0.35">
      <c r="B93" s="161"/>
      <c r="D93" s="157"/>
      <c r="E93" s="79" t="s">
        <v>111</v>
      </c>
      <c r="F93" s="80" t="s">
        <v>91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>
        <v>0</v>
      </c>
      <c r="AE93" s="59">
        <v>0</v>
      </c>
      <c r="AF93" s="59">
        <v>0</v>
      </c>
      <c r="AG93" s="59">
        <v>0</v>
      </c>
      <c r="AH93" s="59">
        <v>0</v>
      </c>
      <c r="AI93" s="59">
        <v>0</v>
      </c>
      <c r="AJ93" s="59">
        <v>0</v>
      </c>
      <c r="AK93" s="5"/>
      <c r="AL93" s="5"/>
    </row>
    <row r="94" spans="2:41" x14ac:dyDescent="0.35">
      <c r="B94" s="161"/>
    </row>
    <row r="95" spans="2:41" ht="15" customHeight="1" x14ac:dyDescent="0.35">
      <c r="B95" s="161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35">
      <c r="B96" s="161"/>
      <c r="D96" s="155" t="s">
        <v>119</v>
      </c>
      <c r="E96" s="79" t="s">
        <v>100</v>
      </c>
      <c r="F96" s="80" t="s">
        <v>89</v>
      </c>
      <c r="G96" s="86">
        <v>0.85</v>
      </c>
      <c r="H96" s="86">
        <v>0.85</v>
      </c>
      <c r="I96" s="86">
        <v>0.85</v>
      </c>
      <c r="J96" s="86">
        <v>0.85</v>
      </c>
      <c r="K96" s="86">
        <v>0.85</v>
      </c>
      <c r="L96" s="86">
        <v>0.85</v>
      </c>
      <c r="M96" s="86">
        <v>0.85</v>
      </c>
      <c r="N96" s="86">
        <v>0.85</v>
      </c>
      <c r="O96" s="86">
        <v>0.85</v>
      </c>
      <c r="P96" s="86">
        <v>0.85</v>
      </c>
      <c r="Q96" s="86">
        <v>0.85</v>
      </c>
      <c r="R96" s="86">
        <v>0.85</v>
      </c>
      <c r="S96" s="86">
        <v>0.85</v>
      </c>
      <c r="T96" s="86">
        <v>0.85</v>
      </c>
      <c r="U96" s="86">
        <v>0.85</v>
      </c>
      <c r="V96" s="86">
        <v>0.85</v>
      </c>
      <c r="W96" s="86">
        <v>0.85</v>
      </c>
      <c r="X96" s="86">
        <v>0.85</v>
      </c>
      <c r="Y96" s="86">
        <v>0.85</v>
      </c>
      <c r="Z96" s="86">
        <v>0.85</v>
      </c>
      <c r="AA96" s="86">
        <v>0.85</v>
      </c>
      <c r="AB96" s="86">
        <v>0.85</v>
      </c>
      <c r="AC96" s="86">
        <v>0.85</v>
      </c>
      <c r="AD96" s="86">
        <v>0.85</v>
      </c>
      <c r="AE96" s="86">
        <v>0.85</v>
      </c>
      <c r="AF96" s="86">
        <v>0.85</v>
      </c>
      <c r="AG96" s="86">
        <v>0.85</v>
      </c>
      <c r="AH96" s="86">
        <v>0.85</v>
      </c>
      <c r="AI96" s="86">
        <v>0.85</v>
      </c>
      <c r="AJ96" s="86">
        <v>0.85</v>
      </c>
    </row>
    <row r="97" spans="2:36" x14ac:dyDescent="0.35">
      <c r="B97" s="161"/>
      <c r="D97" s="156"/>
      <c r="E97" s="82" t="s">
        <v>100</v>
      </c>
      <c r="F97" s="80" t="s">
        <v>90</v>
      </c>
      <c r="G97" s="86">
        <v>0.85</v>
      </c>
      <c r="H97" s="86">
        <v>0.85</v>
      </c>
      <c r="I97" s="86">
        <v>0.85</v>
      </c>
      <c r="J97" s="86">
        <v>0.85</v>
      </c>
      <c r="K97" s="86">
        <v>0.85</v>
      </c>
      <c r="L97" s="86">
        <v>0.85</v>
      </c>
      <c r="M97" s="86">
        <v>0.85</v>
      </c>
      <c r="N97" s="86">
        <v>0.85</v>
      </c>
      <c r="O97" s="86">
        <v>0.85</v>
      </c>
      <c r="P97" s="86">
        <v>0.85</v>
      </c>
      <c r="Q97" s="86">
        <v>0.85</v>
      </c>
      <c r="R97" s="86">
        <v>0.85</v>
      </c>
      <c r="S97" s="86">
        <v>0.85</v>
      </c>
      <c r="T97" s="86">
        <v>0.85</v>
      </c>
      <c r="U97" s="86">
        <v>0.85</v>
      </c>
      <c r="V97" s="86">
        <v>0.85</v>
      </c>
      <c r="W97" s="86">
        <v>0.85</v>
      </c>
      <c r="X97" s="86">
        <v>0.85</v>
      </c>
      <c r="Y97" s="86">
        <v>0.85</v>
      </c>
      <c r="Z97" s="86">
        <v>0.85</v>
      </c>
      <c r="AA97" s="86">
        <v>0.85</v>
      </c>
      <c r="AB97" s="86">
        <v>0.85</v>
      </c>
      <c r="AC97" s="86">
        <v>0.85</v>
      </c>
      <c r="AD97" s="86">
        <v>0.85</v>
      </c>
      <c r="AE97" s="86">
        <v>0.85</v>
      </c>
      <c r="AF97" s="86">
        <v>0.85</v>
      </c>
      <c r="AG97" s="86">
        <v>0.85</v>
      </c>
      <c r="AH97" s="86">
        <v>0.85</v>
      </c>
      <c r="AI97" s="86">
        <v>0.85</v>
      </c>
      <c r="AJ97" s="86">
        <v>0.85</v>
      </c>
    </row>
    <row r="98" spans="2:36" x14ac:dyDescent="0.35">
      <c r="B98" s="161"/>
      <c r="D98" s="156"/>
      <c r="E98" s="83" t="s">
        <v>100</v>
      </c>
      <c r="F98" s="80" t="s">
        <v>91</v>
      </c>
      <c r="G98" s="86">
        <v>0.85</v>
      </c>
      <c r="H98" s="86">
        <v>0.85</v>
      </c>
      <c r="I98" s="86">
        <v>0.85</v>
      </c>
      <c r="J98" s="86">
        <v>0.85</v>
      </c>
      <c r="K98" s="86">
        <v>0.85</v>
      </c>
      <c r="L98" s="86">
        <v>0.85</v>
      </c>
      <c r="M98" s="86">
        <v>0.85</v>
      </c>
      <c r="N98" s="86">
        <v>0.85</v>
      </c>
      <c r="O98" s="86">
        <v>0.85</v>
      </c>
      <c r="P98" s="86">
        <v>0.85</v>
      </c>
      <c r="Q98" s="86">
        <v>0.85</v>
      </c>
      <c r="R98" s="86">
        <v>0.85</v>
      </c>
      <c r="S98" s="86">
        <v>0.85</v>
      </c>
      <c r="T98" s="86">
        <v>0.85</v>
      </c>
      <c r="U98" s="86">
        <v>0.85</v>
      </c>
      <c r="V98" s="86">
        <v>0.85</v>
      </c>
      <c r="W98" s="86">
        <v>0.85</v>
      </c>
      <c r="X98" s="86">
        <v>0.85</v>
      </c>
      <c r="Y98" s="86">
        <v>0.85</v>
      </c>
      <c r="Z98" s="86">
        <v>0.85</v>
      </c>
      <c r="AA98" s="86">
        <v>0.85</v>
      </c>
      <c r="AB98" s="86">
        <v>0.85</v>
      </c>
      <c r="AC98" s="86">
        <v>0.85</v>
      </c>
      <c r="AD98" s="86">
        <v>0.85</v>
      </c>
      <c r="AE98" s="86">
        <v>0.85</v>
      </c>
      <c r="AF98" s="86">
        <v>0.85</v>
      </c>
      <c r="AG98" s="86">
        <v>0.85</v>
      </c>
      <c r="AH98" s="86">
        <v>0.85</v>
      </c>
      <c r="AI98" s="86">
        <v>0.85</v>
      </c>
      <c r="AJ98" s="86">
        <v>0.85</v>
      </c>
    </row>
    <row r="99" spans="2:36" x14ac:dyDescent="0.35">
      <c r="B99" s="161"/>
      <c r="D99" s="157"/>
      <c r="E99" s="79" t="s">
        <v>105</v>
      </c>
      <c r="F99" s="80" t="s">
        <v>89</v>
      </c>
      <c r="G99" s="86">
        <v>0.85</v>
      </c>
      <c r="H99" s="86">
        <v>0.85</v>
      </c>
      <c r="I99" s="86">
        <v>0.85</v>
      </c>
      <c r="J99" s="86">
        <v>0.85</v>
      </c>
      <c r="K99" s="86">
        <v>0.85</v>
      </c>
      <c r="L99" s="86">
        <v>0.85</v>
      </c>
      <c r="M99" s="86">
        <v>0.85</v>
      </c>
      <c r="N99" s="86">
        <v>0.85</v>
      </c>
      <c r="O99" s="86">
        <v>0.85</v>
      </c>
      <c r="P99" s="86">
        <v>0.85</v>
      </c>
      <c r="Q99" s="86">
        <v>0.85</v>
      </c>
      <c r="R99" s="86">
        <v>0.85</v>
      </c>
      <c r="S99" s="86">
        <v>0.85</v>
      </c>
      <c r="T99" s="86">
        <v>0.85</v>
      </c>
      <c r="U99" s="86">
        <v>0.85</v>
      </c>
      <c r="V99" s="86">
        <v>0.85</v>
      </c>
      <c r="W99" s="86">
        <v>0.85</v>
      </c>
      <c r="X99" s="86">
        <v>0.85</v>
      </c>
      <c r="Y99" s="86">
        <v>0.85</v>
      </c>
      <c r="Z99" s="86">
        <v>0.85</v>
      </c>
      <c r="AA99" s="86">
        <v>0.85</v>
      </c>
      <c r="AB99" s="86">
        <v>0.85</v>
      </c>
      <c r="AC99" s="86">
        <v>0.85</v>
      </c>
      <c r="AD99" s="86">
        <v>0.85</v>
      </c>
      <c r="AE99" s="86">
        <v>0.85</v>
      </c>
      <c r="AF99" s="86">
        <v>0.85</v>
      </c>
      <c r="AG99" s="86">
        <v>0.85</v>
      </c>
      <c r="AH99" s="86">
        <v>0.85</v>
      </c>
      <c r="AI99" s="86">
        <v>0.85</v>
      </c>
      <c r="AJ99" s="86">
        <v>0.85</v>
      </c>
    </row>
    <row r="100" spans="2:36" x14ac:dyDescent="0.35">
      <c r="B100" s="161"/>
      <c r="D100" s="157"/>
      <c r="E100" s="79" t="s">
        <v>105</v>
      </c>
      <c r="F100" s="80" t="s">
        <v>90</v>
      </c>
      <c r="G100" s="86">
        <v>0.85</v>
      </c>
      <c r="H100" s="86">
        <v>0.85</v>
      </c>
      <c r="I100" s="86">
        <v>0.85</v>
      </c>
      <c r="J100" s="86">
        <v>0.85</v>
      </c>
      <c r="K100" s="86">
        <v>0.85</v>
      </c>
      <c r="L100" s="86">
        <v>0.85</v>
      </c>
      <c r="M100" s="86">
        <v>0.85</v>
      </c>
      <c r="N100" s="86">
        <v>0.85</v>
      </c>
      <c r="O100" s="86">
        <v>0.85</v>
      </c>
      <c r="P100" s="86">
        <v>0.85</v>
      </c>
      <c r="Q100" s="86">
        <v>0.85</v>
      </c>
      <c r="R100" s="86">
        <v>0.85</v>
      </c>
      <c r="S100" s="86">
        <v>0.85</v>
      </c>
      <c r="T100" s="86">
        <v>0.85</v>
      </c>
      <c r="U100" s="86">
        <v>0.85</v>
      </c>
      <c r="V100" s="86">
        <v>0.85</v>
      </c>
      <c r="W100" s="86">
        <v>0.85</v>
      </c>
      <c r="X100" s="86">
        <v>0.85</v>
      </c>
      <c r="Y100" s="86">
        <v>0.85</v>
      </c>
      <c r="Z100" s="86">
        <v>0.85</v>
      </c>
      <c r="AA100" s="86">
        <v>0.85</v>
      </c>
      <c r="AB100" s="86">
        <v>0.85</v>
      </c>
      <c r="AC100" s="86">
        <v>0.85</v>
      </c>
      <c r="AD100" s="86">
        <v>0.85</v>
      </c>
      <c r="AE100" s="86">
        <v>0.85</v>
      </c>
      <c r="AF100" s="86">
        <v>0.85</v>
      </c>
      <c r="AG100" s="86">
        <v>0.85</v>
      </c>
      <c r="AH100" s="86">
        <v>0.85</v>
      </c>
      <c r="AI100" s="86">
        <v>0.85</v>
      </c>
      <c r="AJ100" s="86">
        <v>0.85</v>
      </c>
    </row>
    <row r="101" spans="2:36" x14ac:dyDescent="0.35">
      <c r="B101" s="161"/>
      <c r="D101" s="157"/>
      <c r="E101" s="79" t="s">
        <v>105</v>
      </c>
      <c r="F101" s="80" t="s">
        <v>91</v>
      </c>
      <c r="G101" s="86">
        <v>0.85</v>
      </c>
      <c r="H101" s="86">
        <v>0.85</v>
      </c>
      <c r="I101" s="86">
        <v>0.85</v>
      </c>
      <c r="J101" s="86">
        <v>0.85</v>
      </c>
      <c r="K101" s="86">
        <v>0.85</v>
      </c>
      <c r="L101" s="86">
        <v>0.85</v>
      </c>
      <c r="M101" s="86">
        <v>0.85</v>
      </c>
      <c r="N101" s="86">
        <v>0.85</v>
      </c>
      <c r="O101" s="86">
        <v>0.85</v>
      </c>
      <c r="P101" s="86">
        <v>0.85</v>
      </c>
      <c r="Q101" s="86">
        <v>0.85</v>
      </c>
      <c r="R101" s="86">
        <v>0.85</v>
      </c>
      <c r="S101" s="86">
        <v>0.85</v>
      </c>
      <c r="T101" s="86">
        <v>0.85</v>
      </c>
      <c r="U101" s="86">
        <v>0.85</v>
      </c>
      <c r="V101" s="86">
        <v>0.85</v>
      </c>
      <c r="W101" s="86">
        <v>0.85</v>
      </c>
      <c r="X101" s="86">
        <v>0.85</v>
      </c>
      <c r="Y101" s="86">
        <v>0.85</v>
      </c>
      <c r="Z101" s="86">
        <v>0.85</v>
      </c>
      <c r="AA101" s="86">
        <v>0.85</v>
      </c>
      <c r="AB101" s="86">
        <v>0.85</v>
      </c>
      <c r="AC101" s="86">
        <v>0.85</v>
      </c>
      <c r="AD101" s="86">
        <v>0.85</v>
      </c>
      <c r="AE101" s="86">
        <v>0.85</v>
      </c>
      <c r="AF101" s="86">
        <v>0.85</v>
      </c>
      <c r="AG101" s="86">
        <v>0.85</v>
      </c>
      <c r="AH101" s="86">
        <v>0.85</v>
      </c>
      <c r="AI101" s="86">
        <v>0.85</v>
      </c>
      <c r="AJ101" s="86">
        <v>0.85</v>
      </c>
    </row>
    <row r="102" spans="2:36" x14ac:dyDescent="0.35">
      <c r="B102" s="161"/>
      <c r="D102" s="157"/>
      <c r="E102" s="79" t="s">
        <v>107</v>
      </c>
      <c r="F102" s="80" t="s">
        <v>89</v>
      </c>
      <c r="G102" s="86">
        <v>0.85</v>
      </c>
      <c r="H102" s="86">
        <v>0.85</v>
      </c>
      <c r="I102" s="86">
        <v>0.85</v>
      </c>
      <c r="J102" s="86">
        <v>0.85</v>
      </c>
      <c r="K102" s="86">
        <v>0.85</v>
      </c>
      <c r="L102" s="86">
        <v>0.85</v>
      </c>
      <c r="M102" s="86">
        <v>0.85</v>
      </c>
      <c r="N102" s="86">
        <v>0.85</v>
      </c>
      <c r="O102" s="86">
        <v>0.85</v>
      </c>
      <c r="P102" s="86">
        <v>0.85</v>
      </c>
      <c r="Q102" s="86">
        <v>0.85</v>
      </c>
      <c r="R102" s="86">
        <v>0.85</v>
      </c>
      <c r="S102" s="86">
        <v>0.85</v>
      </c>
      <c r="T102" s="86">
        <v>0.85</v>
      </c>
      <c r="U102" s="86">
        <v>0.85</v>
      </c>
      <c r="V102" s="86">
        <v>0.85</v>
      </c>
      <c r="W102" s="86">
        <v>0.85</v>
      </c>
      <c r="X102" s="86">
        <v>0.85</v>
      </c>
      <c r="Y102" s="86">
        <v>0.85</v>
      </c>
      <c r="Z102" s="86">
        <v>0.85</v>
      </c>
      <c r="AA102" s="86">
        <v>0.85</v>
      </c>
      <c r="AB102" s="86">
        <v>0.85</v>
      </c>
      <c r="AC102" s="86">
        <v>0.85</v>
      </c>
      <c r="AD102" s="86">
        <v>0.85</v>
      </c>
      <c r="AE102" s="86">
        <v>0.85</v>
      </c>
      <c r="AF102" s="86">
        <v>0.85</v>
      </c>
      <c r="AG102" s="86">
        <v>0.85</v>
      </c>
      <c r="AH102" s="86">
        <v>0.85</v>
      </c>
      <c r="AI102" s="86">
        <v>0.85</v>
      </c>
      <c r="AJ102" s="86">
        <v>0.85</v>
      </c>
    </row>
    <row r="103" spans="2:36" x14ac:dyDescent="0.35">
      <c r="B103" s="161"/>
      <c r="D103" s="157"/>
      <c r="E103" s="79" t="s">
        <v>107</v>
      </c>
      <c r="F103" s="80" t="s">
        <v>90</v>
      </c>
      <c r="G103" s="86">
        <v>0.85</v>
      </c>
      <c r="H103" s="86">
        <v>0.85</v>
      </c>
      <c r="I103" s="86">
        <v>0.85</v>
      </c>
      <c r="J103" s="86">
        <v>0.85</v>
      </c>
      <c r="K103" s="86">
        <v>0.85</v>
      </c>
      <c r="L103" s="86">
        <v>0.85</v>
      </c>
      <c r="M103" s="86">
        <v>0.85</v>
      </c>
      <c r="N103" s="86">
        <v>0.85</v>
      </c>
      <c r="O103" s="86">
        <v>0.85</v>
      </c>
      <c r="P103" s="86">
        <v>0.85</v>
      </c>
      <c r="Q103" s="86">
        <v>0.85</v>
      </c>
      <c r="R103" s="86">
        <v>0.85</v>
      </c>
      <c r="S103" s="86">
        <v>0.85</v>
      </c>
      <c r="T103" s="86">
        <v>0.85</v>
      </c>
      <c r="U103" s="86">
        <v>0.85</v>
      </c>
      <c r="V103" s="86">
        <v>0.85</v>
      </c>
      <c r="W103" s="86">
        <v>0.85</v>
      </c>
      <c r="X103" s="86">
        <v>0.85</v>
      </c>
      <c r="Y103" s="86">
        <v>0.85</v>
      </c>
      <c r="Z103" s="86">
        <v>0.85</v>
      </c>
      <c r="AA103" s="86">
        <v>0.85</v>
      </c>
      <c r="AB103" s="86">
        <v>0.85</v>
      </c>
      <c r="AC103" s="86">
        <v>0.85</v>
      </c>
      <c r="AD103" s="86">
        <v>0.85</v>
      </c>
      <c r="AE103" s="86">
        <v>0.85</v>
      </c>
      <c r="AF103" s="86">
        <v>0.85</v>
      </c>
      <c r="AG103" s="86">
        <v>0.85</v>
      </c>
      <c r="AH103" s="86">
        <v>0.85</v>
      </c>
      <c r="AI103" s="86">
        <v>0.85</v>
      </c>
      <c r="AJ103" s="86">
        <v>0.85</v>
      </c>
    </row>
    <row r="104" spans="2:36" x14ac:dyDescent="0.35">
      <c r="B104" s="161"/>
      <c r="D104" s="157"/>
      <c r="E104" s="79" t="s">
        <v>107</v>
      </c>
      <c r="F104" s="80" t="s">
        <v>91</v>
      </c>
      <c r="G104" s="86">
        <v>0.85</v>
      </c>
      <c r="H104" s="86">
        <v>0.85</v>
      </c>
      <c r="I104" s="86">
        <v>0.85</v>
      </c>
      <c r="J104" s="86">
        <v>0.85</v>
      </c>
      <c r="K104" s="86">
        <v>0.85</v>
      </c>
      <c r="L104" s="86">
        <v>0.85</v>
      </c>
      <c r="M104" s="86">
        <v>0.85</v>
      </c>
      <c r="N104" s="86">
        <v>0.85</v>
      </c>
      <c r="O104" s="86">
        <v>0.85</v>
      </c>
      <c r="P104" s="86">
        <v>0.85</v>
      </c>
      <c r="Q104" s="86">
        <v>0.85</v>
      </c>
      <c r="R104" s="86">
        <v>0.85</v>
      </c>
      <c r="S104" s="86">
        <v>0.85</v>
      </c>
      <c r="T104" s="86">
        <v>0.85</v>
      </c>
      <c r="U104" s="86">
        <v>0.85</v>
      </c>
      <c r="V104" s="86">
        <v>0.85</v>
      </c>
      <c r="W104" s="86">
        <v>0.85</v>
      </c>
      <c r="X104" s="86">
        <v>0.85</v>
      </c>
      <c r="Y104" s="86">
        <v>0.85</v>
      </c>
      <c r="Z104" s="86">
        <v>0.85</v>
      </c>
      <c r="AA104" s="86">
        <v>0.85</v>
      </c>
      <c r="AB104" s="86">
        <v>0.85</v>
      </c>
      <c r="AC104" s="86">
        <v>0.85</v>
      </c>
      <c r="AD104" s="86">
        <v>0.85</v>
      </c>
      <c r="AE104" s="86">
        <v>0.85</v>
      </c>
      <c r="AF104" s="86">
        <v>0.85</v>
      </c>
      <c r="AG104" s="86">
        <v>0.85</v>
      </c>
      <c r="AH104" s="86">
        <v>0.85</v>
      </c>
      <c r="AI104" s="86">
        <v>0.85</v>
      </c>
      <c r="AJ104" s="86">
        <v>0.85</v>
      </c>
    </row>
    <row r="105" spans="2:36" x14ac:dyDescent="0.35">
      <c r="B105" s="161"/>
      <c r="D105" s="157"/>
      <c r="E105" s="79" t="s">
        <v>109</v>
      </c>
      <c r="F105" s="80" t="s">
        <v>89</v>
      </c>
      <c r="G105" s="86">
        <v>0.85</v>
      </c>
      <c r="H105" s="86">
        <v>0.85</v>
      </c>
      <c r="I105" s="86">
        <v>0.85</v>
      </c>
      <c r="J105" s="86">
        <v>0.85</v>
      </c>
      <c r="K105" s="86">
        <v>0.85</v>
      </c>
      <c r="L105" s="86">
        <v>0.85</v>
      </c>
      <c r="M105" s="86">
        <v>0.85</v>
      </c>
      <c r="N105" s="86">
        <v>0.85</v>
      </c>
      <c r="O105" s="86">
        <v>0.85</v>
      </c>
      <c r="P105" s="86">
        <v>0.85</v>
      </c>
      <c r="Q105" s="86">
        <v>0.85</v>
      </c>
      <c r="R105" s="86">
        <v>0.85</v>
      </c>
      <c r="S105" s="86">
        <v>0.85</v>
      </c>
      <c r="T105" s="86">
        <v>0.85</v>
      </c>
      <c r="U105" s="86">
        <v>0.85</v>
      </c>
      <c r="V105" s="86">
        <v>0.85</v>
      </c>
      <c r="W105" s="86">
        <v>0.85</v>
      </c>
      <c r="X105" s="86">
        <v>0.85</v>
      </c>
      <c r="Y105" s="86">
        <v>0.85</v>
      </c>
      <c r="Z105" s="86">
        <v>0.85</v>
      </c>
      <c r="AA105" s="86">
        <v>0.85</v>
      </c>
      <c r="AB105" s="86">
        <v>0.85</v>
      </c>
      <c r="AC105" s="86">
        <v>0.85</v>
      </c>
      <c r="AD105" s="86">
        <v>0.85</v>
      </c>
      <c r="AE105" s="86">
        <v>0.85</v>
      </c>
      <c r="AF105" s="86">
        <v>0.85</v>
      </c>
      <c r="AG105" s="86">
        <v>0.85</v>
      </c>
      <c r="AH105" s="86">
        <v>0.85</v>
      </c>
      <c r="AI105" s="86">
        <v>0.85</v>
      </c>
      <c r="AJ105" s="86">
        <v>0.85</v>
      </c>
    </row>
    <row r="106" spans="2:36" x14ac:dyDescent="0.35">
      <c r="B106" s="161"/>
      <c r="D106" s="157"/>
      <c r="E106" s="79" t="s">
        <v>109</v>
      </c>
      <c r="F106" s="80" t="s">
        <v>90</v>
      </c>
      <c r="G106" s="86">
        <v>0.85</v>
      </c>
      <c r="H106" s="86">
        <v>0.85</v>
      </c>
      <c r="I106" s="86">
        <v>0.85</v>
      </c>
      <c r="J106" s="86">
        <v>0.85</v>
      </c>
      <c r="K106" s="86">
        <v>0.85</v>
      </c>
      <c r="L106" s="86">
        <v>0.85</v>
      </c>
      <c r="M106" s="86">
        <v>0.85</v>
      </c>
      <c r="N106" s="86">
        <v>0.85</v>
      </c>
      <c r="O106" s="86">
        <v>0.85</v>
      </c>
      <c r="P106" s="86">
        <v>0.85</v>
      </c>
      <c r="Q106" s="86">
        <v>0.85</v>
      </c>
      <c r="R106" s="86">
        <v>0.85</v>
      </c>
      <c r="S106" s="86">
        <v>0.85</v>
      </c>
      <c r="T106" s="86">
        <v>0.85</v>
      </c>
      <c r="U106" s="86">
        <v>0.85</v>
      </c>
      <c r="V106" s="86">
        <v>0.85</v>
      </c>
      <c r="W106" s="86">
        <v>0.85</v>
      </c>
      <c r="X106" s="86">
        <v>0.85</v>
      </c>
      <c r="Y106" s="86">
        <v>0.85</v>
      </c>
      <c r="Z106" s="86">
        <v>0.85</v>
      </c>
      <c r="AA106" s="86">
        <v>0.85</v>
      </c>
      <c r="AB106" s="86">
        <v>0.85</v>
      </c>
      <c r="AC106" s="86">
        <v>0.85</v>
      </c>
      <c r="AD106" s="86">
        <v>0.85</v>
      </c>
      <c r="AE106" s="86">
        <v>0.85</v>
      </c>
      <c r="AF106" s="86">
        <v>0.85</v>
      </c>
      <c r="AG106" s="86">
        <v>0.85</v>
      </c>
      <c r="AH106" s="86">
        <v>0.85</v>
      </c>
      <c r="AI106" s="86">
        <v>0.85</v>
      </c>
      <c r="AJ106" s="86">
        <v>0.85</v>
      </c>
    </row>
    <row r="107" spans="2:36" x14ac:dyDescent="0.35">
      <c r="B107" s="161"/>
      <c r="D107" s="157"/>
      <c r="E107" s="79" t="s">
        <v>109</v>
      </c>
      <c r="F107" s="80" t="s">
        <v>91</v>
      </c>
      <c r="G107" s="86">
        <v>0.85</v>
      </c>
      <c r="H107" s="86">
        <v>0.85</v>
      </c>
      <c r="I107" s="86">
        <v>0.85</v>
      </c>
      <c r="J107" s="86">
        <v>0.85</v>
      </c>
      <c r="K107" s="86">
        <v>0.85</v>
      </c>
      <c r="L107" s="86">
        <v>0.85</v>
      </c>
      <c r="M107" s="86">
        <v>0.85</v>
      </c>
      <c r="N107" s="86">
        <v>0.85</v>
      </c>
      <c r="O107" s="86">
        <v>0.85</v>
      </c>
      <c r="P107" s="86">
        <v>0.85</v>
      </c>
      <c r="Q107" s="86">
        <v>0.85</v>
      </c>
      <c r="R107" s="86">
        <v>0.85</v>
      </c>
      <c r="S107" s="86">
        <v>0.85</v>
      </c>
      <c r="T107" s="86">
        <v>0.85</v>
      </c>
      <c r="U107" s="86">
        <v>0.85</v>
      </c>
      <c r="V107" s="86">
        <v>0.85</v>
      </c>
      <c r="W107" s="86">
        <v>0.85</v>
      </c>
      <c r="X107" s="86">
        <v>0.85</v>
      </c>
      <c r="Y107" s="86">
        <v>0.85</v>
      </c>
      <c r="Z107" s="86">
        <v>0.85</v>
      </c>
      <c r="AA107" s="86">
        <v>0.85</v>
      </c>
      <c r="AB107" s="86">
        <v>0.85</v>
      </c>
      <c r="AC107" s="86">
        <v>0.85</v>
      </c>
      <c r="AD107" s="86">
        <v>0.85</v>
      </c>
      <c r="AE107" s="86">
        <v>0.85</v>
      </c>
      <c r="AF107" s="86">
        <v>0.85</v>
      </c>
      <c r="AG107" s="86">
        <v>0.85</v>
      </c>
      <c r="AH107" s="86">
        <v>0.85</v>
      </c>
      <c r="AI107" s="86">
        <v>0.85</v>
      </c>
      <c r="AJ107" s="86">
        <v>0.85</v>
      </c>
    </row>
    <row r="108" spans="2:36" x14ac:dyDescent="0.35">
      <c r="B108" s="161"/>
      <c r="D108" s="157"/>
      <c r="E108" s="79" t="s">
        <v>111</v>
      </c>
      <c r="F108" s="80" t="s">
        <v>89</v>
      </c>
      <c r="G108" s="86">
        <v>0.85</v>
      </c>
      <c r="H108" s="86">
        <v>0.85</v>
      </c>
      <c r="I108" s="86">
        <v>0.85</v>
      </c>
      <c r="J108" s="86">
        <v>0.85</v>
      </c>
      <c r="K108" s="86">
        <v>0.85</v>
      </c>
      <c r="L108" s="86">
        <v>0.85</v>
      </c>
      <c r="M108" s="86">
        <v>0.85</v>
      </c>
      <c r="N108" s="86">
        <v>0.85</v>
      </c>
      <c r="O108" s="86">
        <v>0.85</v>
      </c>
      <c r="P108" s="86">
        <v>0.85</v>
      </c>
      <c r="Q108" s="86">
        <v>0.85</v>
      </c>
      <c r="R108" s="86">
        <v>0.85</v>
      </c>
      <c r="S108" s="86">
        <v>0.85</v>
      </c>
      <c r="T108" s="86">
        <v>0.85</v>
      </c>
      <c r="U108" s="86">
        <v>0.85</v>
      </c>
      <c r="V108" s="86">
        <v>0.85</v>
      </c>
      <c r="W108" s="86">
        <v>0.85</v>
      </c>
      <c r="X108" s="86">
        <v>0.85</v>
      </c>
      <c r="Y108" s="86">
        <v>0.85</v>
      </c>
      <c r="Z108" s="86">
        <v>0.85</v>
      </c>
      <c r="AA108" s="86">
        <v>0.85</v>
      </c>
      <c r="AB108" s="86">
        <v>0.85</v>
      </c>
      <c r="AC108" s="86">
        <v>0.85</v>
      </c>
      <c r="AD108" s="86">
        <v>0.85</v>
      </c>
      <c r="AE108" s="86">
        <v>0.85</v>
      </c>
      <c r="AF108" s="86">
        <v>0.85</v>
      </c>
      <c r="AG108" s="86">
        <v>0.85</v>
      </c>
      <c r="AH108" s="86">
        <v>0.85</v>
      </c>
      <c r="AI108" s="86">
        <v>0.85</v>
      </c>
      <c r="AJ108" s="86">
        <v>0.85</v>
      </c>
    </row>
    <row r="109" spans="2:36" x14ac:dyDescent="0.35">
      <c r="B109" s="161"/>
      <c r="D109" s="157"/>
      <c r="E109" s="79" t="s">
        <v>111</v>
      </c>
      <c r="F109" s="80" t="s">
        <v>90</v>
      </c>
      <c r="G109" s="86">
        <v>0.85</v>
      </c>
      <c r="H109" s="86">
        <v>0.85</v>
      </c>
      <c r="I109" s="86">
        <v>0.85</v>
      </c>
      <c r="J109" s="86">
        <v>0.85</v>
      </c>
      <c r="K109" s="86">
        <v>0.85</v>
      </c>
      <c r="L109" s="86">
        <v>0.85</v>
      </c>
      <c r="M109" s="86">
        <v>0.85</v>
      </c>
      <c r="N109" s="86">
        <v>0.85</v>
      </c>
      <c r="O109" s="86">
        <v>0.85</v>
      </c>
      <c r="P109" s="86">
        <v>0.85</v>
      </c>
      <c r="Q109" s="86">
        <v>0.85</v>
      </c>
      <c r="R109" s="86">
        <v>0.85</v>
      </c>
      <c r="S109" s="86">
        <v>0.85</v>
      </c>
      <c r="T109" s="86">
        <v>0.85</v>
      </c>
      <c r="U109" s="86">
        <v>0.85</v>
      </c>
      <c r="V109" s="86">
        <v>0.85</v>
      </c>
      <c r="W109" s="86">
        <v>0.85</v>
      </c>
      <c r="X109" s="86">
        <v>0.85</v>
      </c>
      <c r="Y109" s="86">
        <v>0.85</v>
      </c>
      <c r="Z109" s="86">
        <v>0.85</v>
      </c>
      <c r="AA109" s="86">
        <v>0.85</v>
      </c>
      <c r="AB109" s="86">
        <v>0.85</v>
      </c>
      <c r="AC109" s="86">
        <v>0.85</v>
      </c>
      <c r="AD109" s="86">
        <v>0.85</v>
      </c>
      <c r="AE109" s="86">
        <v>0.85</v>
      </c>
      <c r="AF109" s="86">
        <v>0.85</v>
      </c>
      <c r="AG109" s="86">
        <v>0.85</v>
      </c>
      <c r="AH109" s="86">
        <v>0.85</v>
      </c>
      <c r="AI109" s="86">
        <v>0.85</v>
      </c>
      <c r="AJ109" s="86">
        <v>0.85</v>
      </c>
    </row>
    <row r="110" spans="2:36" x14ac:dyDescent="0.35">
      <c r="B110" s="161"/>
      <c r="D110" s="157"/>
      <c r="E110" s="79" t="s">
        <v>111</v>
      </c>
      <c r="F110" s="80" t="s">
        <v>91</v>
      </c>
      <c r="G110" s="86">
        <v>0.85</v>
      </c>
      <c r="H110" s="86">
        <v>0.85</v>
      </c>
      <c r="I110" s="86">
        <v>0.85</v>
      </c>
      <c r="J110" s="86">
        <v>0.85</v>
      </c>
      <c r="K110" s="86">
        <v>0.85</v>
      </c>
      <c r="L110" s="86">
        <v>0.85</v>
      </c>
      <c r="M110" s="86">
        <v>0.85</v>
      </c>
      <c r="N110" s="86">
        <v>0.85</v>
      </c>
      <c r="O110" s="86">
        <v>0.85</v>
      </c>
      <c r="P110" s="86">
        <v>0.85</v>
      </c>
      <c r="Q110" s="86">
        <v>0.85</v>
      </c>
      <c r="R110" s="86">
        <v>0.85</v>
      </c>
      <c r="S110" s="86">
        <v>0.85</v>
      </c>
      <c r="T110" s="86">
        <v>0.85</v>
      </c>
      <c r="U110" s="86">
        <v>0.85</v>
      </c>
      <c r="V110" s="86">
        <v>0.85</v>
      </c>
      <c r="W110" s="86">
        <v>0.85</v>
      </c>
      <c r="X110" s="86">
        <v>0.85</v>
      </c>
      <c r="Y110" s="86">
        <v>0.85</v>
      </c>
      <c r="Z110" s="86">
        <v>0.85</v>
      </c>
      <c r="AA110" s="86">
        <v>0.85</v>
      </c>
      <c r="AB110" s="86">
        <v>0.85</v>
      </c>
      <c r="AC110" s="86">
        <v>0.85</v>
      </c>
      <c r="AD110" s="86">
        <v>0.85</v>
      </c>
      <c r="AE110" s="86">
        <v>0.85</v>
      </c>
      <c r="AF110" s="86">
        <v>0.85</v>
      </c>
      <c r="AG110" s="86">
        <v>0.85</v>
      </c>
      <c r="AH110" s="86">
        <v>0.85</v>
      </c>
      <c r="AI110" s="86">
        <v>0.85</v>
      </c>
      <c r="AJ110" s="86">
        <v>0.85</v>
      </c>
    </row>
    <row r="111" spans="2:36" x14ac:dyDescent="0.35">
      <c r="B111" s="161"/>
    </row>
    <row r="112" spans="2:36" x14ac:dyDescent="0.35">
      <c r="B112" s="161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35">
      <c r="B113" s="161"/>
      <c r="D113" s="155" t="s">
        <v>120</v>
      </c>
      <c r="E113" s="79" t="s">
        <v>100</v>
      </c>
      <c r="F113" s="80" t="s">
        <v>89</v>
      </c>
      <c r="G113" s="86">
        <f>2/24</f>
        <v>8.3333333333333329E-2</v>
      </c>
      <c r="H113" s="86">
        <f t="shared" ref="H113:AJ115" si="10">2/24</f>
        <v>8.3333333333333329E-2</v>
      </c>
      <c r="I113" s="86">
        <f t="shared" si="10"/>
        <v>8.3333333333333329E-2</v>
      </c>
      <c r="J113" s="86">
        <f t="shared" si="10"/>
        <v>8.3333333333333329E-2</v>
      </c>
      <c r="K113" s="86">
        <f t="shared" si="10"/>
        <v>8.3333333333333329E-2</v>
      </c>
      <c r="L113" s="86">
        <f t="shared" si="10"/>
        <v>8.3333333333333329E-2</v>
      </c>
      <c r="M113" s="86">
        <f t="shared" si="10"/>
        <v>8.3333333333333329E-2</v>
      </c>
      <c r="N113" s="86">
        <f t="shared" si="10"/>
        <v>8.3333333333333329E-2</v>
      </c>
      <c r="O113" s="86">
        <f t="shared" si="10"/>
        <v>8.3333333333333329E-2</v>
      </c>
      <c r="P113" s="86">
        <f t="shared" si="10"/>
        <v>8.3333333333333329E-2</v>
      </c>
      <c r="Q113" s="86">
        <f t="shared" si="10"/>
        <v>8.3333333333333329E-2</v>
      </c>
      <c r="R113" s="86">
        <f t="shared" si="10"/>
        <v>8.3333333333333329E-2</v>
      </c>
      <c r="S113" s="86">
        <f t="shared" si="10"/>
        <v>8.3333333333333329E-2</v>
      </c>
      <c r="T113" s="86">
        <f t="shared" si="10"/>
        <v>8.3333333333333329E-2</v>
      </c>
      <c r="U113" s="86">
        <f t="shared" si="10"/>
        <v>8.3333333333333329E-2</v>
      </c>
      <c r="V113" s="86">
        <f t="shared" si="10"/>
        <v>8.3333333333333329E-2</v>
      </c>
      <c r="W113" s="86">
        <f t="shared" si="10"/>
        <v>8.3333333333333329E-2</v>
      </c>
      <c r="X113" s="86">
        <f t="shared" si="10"/>
        <v>8.3333333333333329E-2</v>
      </c>
      <c r="Y113" s="86">
        <f t="shared" si="10"/>
        <v>8.3333333333333329E-2</v>
      </c>
      <c r="Z113" s="86">
        <f t="shared" si="10"/>
        <v>8.3333333333333329E-2</v>
      </c>
      <c r="AA113" s="86">
        <f t="shared" si="10"/>
        <v>8.3333333333333329E-2</v>
      </c>
      <c r="AB113" s="86">
        <f t="shared" si="10"/>
        <v>8.3333333333333329E-2</v>
      </c>
      <c r="AC113" s="86">
        <f t="shared" si="10"/>
        <v>8.3333333333333329E-2</v>
      </c>
      <c r="AD113" s="86">
        <f t="shared" si="10"/>
        <v>8.3333333333333329E-2</v>
      </c>
      <c r="AE113" s="86">
        <f t="shared" si="10"/>
        <v>8.3333333333333329E-2</v>
      </c>
      <c r="AF113" s="86">
        <f t="shared" si="10"/>
        <v>8.3333333333333329E-2</v>
      </c>
      <c r="AG113" s="86">
        <f t="shared" si="10"/>
        <v>8.3333333333333329E-2</v>
      </c>
      <c r="AH113" s="86">
        <f t="shared" si="10"/>
        <v>8.3333333333333329E-2</v>
      </c>
      <c r="AI113" s="86">
        <f t="shared" si="10"/>
        <v>8.3333333333333329E-2</v>
      </c>
      <c r="AJ113" s="86">
        <f t="shared" si="10"/>
        <v>8.3333333333333329E-2</v>
      </c>
    </row>
    <row r="114" spans="2:36" x14ac:dyDescent="0.35">
      <c r="B114" s="161"/>
      <c r="D114" s="156"/>
      <c r="E114" s="82" t="s">
        <v>100</v>
      </c>
      <c r="F114" s="80" t="s">
        <v>90</v>
      </c>
      <c r="G114" s="86">
        <f t="shared" ref="G114:V115" si="11">2/24</f>
        <v>8.3333333333333329E-2</v>
      </c>
      <c r="H114" s="86">
        <f t="shared" si="11"/>
        <v>8.3333333333333329E-2</v>
      </c>
      <c r="I114" s="86">
        <f t="shared" si="11"/>
        <v>8.3333333333333329E-2</v>
      </c>
      <c r="J114" s="86">
        <f t="shared" si="11"/>
        <v>8.3333333333333329E-2</v>
      </c>
      <c r="K114" s="86">
        <f t="shared" si="11"/>
        <v>8.3333333333333329E-2</v>
      </c>
      <c r="L114" s="86">
        <f t="shared" si="11"/>
        <v>8.3333333333333329E-2</v>
      </c>
      <c r="M114" s="86">
        <f t="shared" si="11"/>
        <v>8.3333333333333329E-2</v>
      </c>
      <c r="N114" s="86">
        <f t="shared" si="11"/>
        <v>8.3333333333333329E-2</v>
      </c>
      <c r="O114" s="86">
        <f t="shared" si="11"/>
        <v>8.3333333333333329E-2</v>
      </c>
      <c r="P114" s="86">
        <f t="shared" si="11"/>
        <v>8.3333333333333329E-2</v>
      </c>
      <c r="Q114" s="86">
        <f t="shared" si="11"/>
        <v>8.3333333333333329E-2</v>
      </c>
      <c r="R114" s="86">
        <f t="shared" si="11"/>
        <v>8.3333333333333329E-2</v>
      </c>
      <c r="S114" s="86">
        <f t="shared" si="11"/>
        <v>8.3333333333333329E-2</v>
      </c>
      <c r="T114" s="86">
        <f t="shared" si="11"/>
        <v>8.3333333333333329E-2</v>
      </c>
      <c r="U114" s="86">
        <f t="shared" si="11"/>
        <v>8.3333333333333329E-2</v>
      </c>
      <c r="V114" s="86">
        <f t="shared" si="11"/>
        <v>8.3333333333333329E-2</v>
      </c>
      <c r="W114" s="86">
        <f t="shared" si="10"/>
        <v>8.3333333333333329E-2</v>
      </c>
      <c r="X114" s="86">
        <f t="shared" si="10"/>
        <v>8.3333333333333329E-2</v>
      </c>
      <c r="Y114" s="86">
        <f t="shared" si="10"/>
        <v>8.3333333333333329E-2</v>
      </c>
      <c r="Z114" s="86">
        <f t="shared" si="10"/>
        <v>8.3333333333333329E-2</v>
      </c>
      <c r="AA114" s="86">
        <f t="shared" si="10"/>
        <v>8.3333333333333329E-2</v>
      </c>
      <c r="AB114" s="86">
        <f t="shared" si="10"/>
        <v>8.3333333333333329E-2</v>
      </c>
      <c r="AC114" s="86">
        <f t="shared" si="10"/>
        <v>8.3333333333333329E-2</v>
      </c>
      <c r="AD114" s="86">
        <f t="shared" si="10"/>
        <v>8.3333333333333329E-2</v>
      </c>
      <c r="AE114" s="86">
        <f t="shared" si="10"/>
        <v>8.3333333333333329E-2</v>
      </c>
      <c r="AF114" s="86">
        <f t="shared" si="10"/>
        <v>8.3333333333333329E-2</v>
      </c>
      <c r="AG114" s="86">
        <f t="shared" si="10"/>
        <v>8.3333333333333329E-2</v>
      </c>
      <c r="AH114" s="86">
        <f t="shared" si="10"/>
        <v>8.3333333333333329E-2</v>
      </c>
      <c r="AI114" s="86">
        <f t="shared" si="10"/>
        <v>8.3333333333333329E-2</v>
      </c>
      <c r="AJ114" s="86">
        <f t="shared" si="10"/>
        <v>8.3333333333333329E-2</v>
      </c>
    </row>
    <row r="115" spans="2:36" x14ac:dyDescent="0.35">
      <c r="B115" s="161"/>
      <c r="D115" s="156"/>
      <c r="E115" s="83" t="s">
        <v>100</v>
      </c>
      <c r="F115" s="80" t="s">
        <v>91</v>
      </c>
      <c r="G115" s="86">
        <f t="shared" si="11"/>
        <v>8.3333333333333329E-2</v>
      </c>
      <c r="H115" s="86">
        <f t="shared" si="10"/>
        <v>8.3333333333333329E-2</v>
      </c>
      <c r="I115" s="86">
        <f t="shared" si="10"/>
        <v>8.3333333333333329E-2</v>
      </c>
      <c r="J115" s="86">
        <f t="shared" si="10"/>
        <v>8.3333333333333329E-2</v>
      </c>
      <c r="K115" s="86">
        <f t="shared" si="10"/>
        <v>8.3333333333333329E-2</v>
      </c>
      <c r="L115" s="86">
        <f t="shared" si="10"/>
        <v>8.3333333333333329E-2</v>
      </c>
      <c r="M115" s="86">
        <f t="shared" si="10"/>
        <v>8.3333333333333329E-2</v>
      </c>
      <c r="N115" s="86">
        <f t="shared" si="10"/>
        <v>8.3333333333333329E-2</v>
      </c>
      <c r="O115" s="86">
        <f t="shared" si="10"/>
        <v>8.3333333333333329E-2</v>
      </c>
      <c r="P115" s="86">
        <f t="shared" si="10"/>
        <v>8.3333333333333329E-2</v>
      </c>
      <c r="Q115" s="86">
        <f t="shared" si="10"/>
        <v>8.3333333333333329E-2</v>
      </c>
      <c r="R115" s="86">
        <f t="shared" si="10"/>
        <v>8.3333333333333329E-2</v>
      </c>
      <c r="S115" s="86">
        <f t="shared" si="10"/>
        <v>8.3333333333333329E-2</v>
      </c>
      <c r="T115" s="86">
        <f t="shared" si="10"/>
        <v>8.3333333333333329E-2</v>
      </c>
      <c r="U115" s="86">
        <f t="shared" si="10"/>
        <v>8.3333333333333329E-2</v>
      </c>
      <c r="V115" s="86">
        <f t="shared" si="10"/>
        <v>8.3333333333333329E-2</v>
      </c>
      <c r="W115" s="86">
        <f t="shared" si="10"/>
        <v>8.3333333333333329E-2</v>
      </c>
      <c r="X115" s="86">
        <f t="shared" si="10"/>
        <v>8.3333333333333329E-2</v>
      </c>
      <c r="Y115" s="86">
        <f t="shared" si="10"/>
        <v>8.3333333333333329E-2</v>
      </c>
      <c r="Z115" s="86">
        <f t="shared" si="10"/>
        <v>8.3333333333333329E-2</v>
      </c>
      <c r="AA115" s="86">
        <f t="shared" si="10"/>
        <v>8.3333333333333329E-2</v>
      </c>
      <c r="AB115" s="86">
        <f t="shared" si="10"/>
        <v>8.3333333333333329E-2</v>
      </c>
      <c r="AC115" s="86">
        <f t="shared" si="10"/>
        <v>8.3333333333333329E-2</v>
      </c>
      <c r="AD115" s="86">
        <f t="shared" si="10"/>
        <v>8.3333333333333329E-2</v>
      </c>
      <c r="AE115" s="86">
        <f t="shared" si="10"/>
        <v>8.3333333333333329E-2</v>
      </c>
      <c r="AF115" s="86">
        <f t="shared" si="10"/>
        <v>8.3333333333333329E-2</v>
      </c>
      <c r="AG115" s="86">
        <f t="shared" si="10"/>
        <v>8.3333333333333329E-2</v>
      </c>
      <c r="AH115" s="86">
        <f t="shared" si="10"/>
        <v>8.3333333333333329E-2</v>
      </c>
      <c r="AI115" s="86">
        <f t="shared" si="10"/>
        <v>8.3333333333333329E-2</v>
      </c>
      <c r="AJ115" s="86">
        <f t="shared" si="10"/>
        <v>8.3333333333333329E-2</v>
      </c>
    </row>
    <row r="116" spans="2:36" x14ac:dyDescent="0.35">
      <c r="B116" s="161"/>
      <c r="D116" s="157"/>
      <c r="E116" s="79" t="s">
        <v>105</v>
      </c>
      <c r="F116" s="80" t="s">
        <v>89</v>
      </c>
      <c r="G116" s="86">
        <f>4/24</f>
        <v>0.16666666666666666</v>
      </c>
      <c r="H116" s="86">
        <f t="shared" ref="H116:AJ118" si="12">4/24</f>
        <v>0.16666666666666666</v>
      </c>
      <c r="I116" s="86">
        <f t="shared" si="12"/>
        <v>0.16666666666666666</v>
      </c>
      <c r="J116" s="86">
        <f t="shared" si="12"/>
        <v>0.16666666666666666</v>
      </c>
      <c r="K116" s="86">
        <f t="shared" si="12"/>
        <v>0.16666666666666666</v>
      </c>
      <c r="L116" s="86">
        <f t="shared" si="12"/>
        <v>0.16666666666666666</v>
      </c>
      <c r="M116" s="86">
        <f t="shared" si="12"/>
        <v>0.16666666666666666</v>
      </c>
      <c r="N116" s="86">
        <f t="shared" si="12"/>
        <v>0.16666666666666666</v>
      </c>
      <c r="O116" s="86">
        <f t="shared" si="12"/>
        <v>0.16666666666666666</v>
      </c>
      <c r="P116" s="86">
        <f t="shared" si="12"/>
        <v>0.16666666666666666</v>
      </c>
      <c r="Q116" s="86">
        <f t="shared" si="12"/>
        <v>0.16666666666666666</v>
      </c>
      <c r="R116" s="86">
        <f t="shared" si="12"/>
        <v>0.16666666666666666</v>
      </c>
      <c r="S116" s="86">
        <f t="shared" si="12"/>
        <v>0.16666666666666666</v>
      </c>
      <c r="T116" s="86">
        <f t="shared" si="12"/>
        <v>0.16666666666666666</v>
      </c>
      <c r="U116" s="86">
        <f t="shared" si="12"/>
        <v>0.16666666666666666</v>
      </c>
      <c r="V116" s="86">
        <f t="shared" si="12"/>
        <v>0.16666666666666666</v>
      </c>
      <c r="W116" s="86">
        <f t="shared" si="12"/>
        <v>0.16666666666666666</v>
      </c>
      <c r="X116" s="86">
        <f t="shared" si="12"/>
        <v>0.16666666666666666</v>
      </c>
      <c r="Y116" s="86">
        <f t="shared" si="12"/>
        <v>0.16666666666666666</v>
      </c>
      <c r="Z116" s="86">
        <f t="shared" si="12"/>
        <v>0.16666666666666666</v>
      </c>
      <c r="AA116" s="86">
        <f t="shared" si="12"/>
        <v>0.16666666666666666</v>
      </c>
      <c r="AB116" s="86">
        <f t="shared" si="12"/>
        <v>0.16666666666666666</v>
      </c>
      <c r="AC116" s="86">
        <f t="shared" si="12"/>
        <v>0.16666666666666666</v>
      </c>
      <c r="AD116" s="86">
        <f t="shared" si="12"/>
        <v>0.16666666666666666</v>
      </c>
      <c r="AE116" s="86">
        <f t="shared" si="12"/>
        <v>0.16666666666666666</v>
      </c>
      <c r="AF116" s="86">
        <f t="shared" si="12"/>
        <v>0.16666666666666666</v>
      </c>
      <c r="AG116" s="86">
        <f t="shared" si="12"/>
        <v>0.16666666666666666</v>
      </c>
      <c r="AH116" s="86">
        <f t="shared" si="12"/>
        <v>0.16666666666666666</v>
      </c>
      <c r="AI116" s="86">
        <f t="shared" si="12"/>
        <v>0.16666666666666666</v>
      </c>
      <c r="AJ116" s="86">
        <f t="shared" si="12"/>
        <v>0.16666666666666666</v>
      </c>
    </row>
    <row r="117" spans="2:36" x14ac:dyDescent="0.35">
      <c r="B117" s="161"/>
      <c r="D117" s="157"/>
      <c r="E117" s="79" t="s">
        <v>105</v>
      </c>
      <c r="F117" s="80" t="s">
        <v>90</v>
      </c>
      <c r="G117" s="86">
        <f t="shared" ref="G117:V118" si="13">4/24</f>
        <v>0.16666666666666666</v>
      </c>
      <c r="H117" s="86">
        <f t="shared" si="13"/>
        <v>0.16666666666666666</v>
      </c>
      <c r="I117" s="86">
        <f t="shared" si="13"/>
        <v>0.16666666666666666</v>
      </c>
      <c r="J117" s="86">
        <f t="shared" si="13"/>
        <v>0.16666666666666666</v>
      </c>
      <c r="K117" s="86">
        <f t="shared" si="13"/>
        <v>0.16666666666666666</v>
      </c>
      <c r="L117" s="86">
        <f t="shared" si="13"/>
        <v>0.16666666666666666</v>
      </c>
      <c r="M117" s="86">
        <f t="shared" si="13"/>
        <v>0.16666666666666666</v>
      </c>
      <c r="N117" s="86">
        <f t="shared" si="13"/>
        <v>0.16666666666666666</v>
      </c>
      <c r="O117" s="86">
        <f t="shared" si="13"/>
        <v>0.16666666666666666</v>
      </c>
      <c r="P117" s="86">
        <f t="shared" si="13"/>
        <v>0.16666666666666666</v>
      </c>
      <c r="Q117" s="86">
        <f t="shared" si="13"/>
        <v>0.16666666666666666</v>
      </c>
      <c r="R117" s="86">
        <f t="shared" si="13"/>
        <v>0.16666666666666666</v>
      </c>
      <c r="S117" s="86">
        <f t="shared" si="13"/>
        <v>0.16666666666666666</v>
      </c>
      <c r="T117" s="86">
        <f t="shared" si="13"/>
        <v>0.16666666666666666</v>
      </c>
      <c r="U117" s="86">
        <f t="shared" si="13"/>
        <v>0.16666666666666666</v>
      </c>
      <c r="V117" s="86">
        <f t="shared" si="13"/>
        <v>0.16666666666666666</v>
      </c>
      <c r="W117" s="86">
        <f t="shared" si="12"/>
        <v>0.16666666666666666</v>
      </c>
      <c r="X117" s="86">
        <f t="shared" si="12"/>
        <v>0.16666666666666666</v>
      </c>
      <c r="Y117" s="86">
        <f t="shared" si="12"/>
        <v>0.16666666666666666</v>
      </c>
      <c r="Z117" s="86">
        <f t="shared" si="12"/>
        <v>0.16666666666666666</v>
      </c>
      <c r="AA117" s="86">
        <f t="shared" si="12"/>
        <v>0.16666666666666666</v>
      </c>
      <c r="AB117" s="86">
        <f t="shared" si="12"/>
        <v>0.16666666666666666</v>
      </c>
      <c r="AC117" s="86">
        <f t="shared" si="12"/>
        <v>0.16666666666666666</v>
      </c>
      <c r="AD117" s="86">
        <f t="shared" si="12"/>
        <v>0.16666666666666666</v>
      </c>
      <c r="AE117" s="86">
        <f t="shared" si="12"/>
        <v>0.16666666666666666</v>
      </c>
      <c r="AF117" s="86">
        <f t="shared" si="12"/>
        <v>0.16666666666666666</v>
      </c>
      <c r="AG117" s="86">
        <f t="shared" si="12"/>
        <v>0.16666666666666666</v>
      </c>
      <c r="AH117" s="86">
        <f t="shared" si="12"/>
        <v>0.16666666666666666</v>
      </c>
      <c r="AI117" s="86">
        <f t="shared" si="12"/>
        <v>0.16666666666666666</v>
      </c>
      <c r="AJ117" s="86">
        <f t="shared" si="12"/>
        <v>0.16666666666666666</v>
      </c>
    </row>
    <row r="118" spans="2:36" x14ac:dyDescent="0.35">
      <c r="B118" s="161"/>
      <c r="D118" s="157"/>
      <c r="E118" s="79" t="s">
        <v>105</v>
      </c>
      <c r="F118" s="80" t="s">
        <v>91</v>
      </c>
      <c r="G118" s="86">
        <f t="shared" si="13"/>
        <v>0.16666666666666666</v>
      </c>
      <c r="H118" s="86">
        <f t="shared" si="12"/>
        <v>0.16666666666666666</v>
      </c>
      <c r="I118" s="86">
        <f t="shared" si="12"/>
        <v>0.16666666666666666</v>
      </c>
      <c r="J118" s="86">
        <f t="shared" si="12"/>
        <v>0.16666666666666666</v>
      </c>
      <c r="K118" s="86">
        <f t="shared" si="12"/>
        <v>0.16666666666666666</v>
      </c>
      <c r="L118" s="86">
        <f t="shared" si="12"/>
        <v>0.16666666666666666</v>
      </c>
      <c r="M118" s="86">
        <f t="shared" si="12"/>
        <v>0.16666666666666666</v>
      </c>
      <c r="N118" s="86">
        <f t="shared" si="12"/>
        <v>0.16666666666666666</v>
      </c>
      <c r="O118" s="86">
        <f t="shared" si="12"/>
        <v>0.16666666666666666</v>
      </c>
      <c r="P118" s="86">
        <f t="shared" si="12"/>
        <v>0.16666666666666666</v>
      </c>
      <c r="Q118" s="86">
        <f t="shared" si="12"/>
        <v>0.16666666666666666</v>
      </c>
      <c r="R118" s="86">
        <f t="shared" si="12"/>
        <v>0.16666666666666666</v>
      </c>
      <c r="S118" s="86">
        <f t="shared" si="12"/>
        <v>0.16666666666666666</v>
      </c>
      <c r="T118" s="86">
        <f t="shared" si="12"/>
        <v>0.16666666666666666</v>
      </c>
      <c r="U118" s="86">
        <f t="shared" si="12"/>
        <v>0.16666666666666666</v>
      </c>
      <c r="V118" s="86">
        <f t="shared" si="12"/>
        <v>0.16666666666666666</v>
      </c>
      <c r="W118" s="86">
        <f t="shared" si="12"/>
        <v>0.16666666666666666</v>
      </c>
      <c r="X118" s="86">
        <f t="shared" si="12"/>
        <v>0.16666666666666666</v>
      </c>
      <c r="Y118" s="86">
        <f t="shared" si="12"/>
        <v>0.16666666666666666</v>
      </c>
      <c r="Z118" s="86">
        <f t="shared" si="12"/>
        <v>0.16666666666666666</v>
      </c>
      <c r="AA118" s="86">
        <f t="shared" si="12"/>
        <v>0.16666666666666666</v>
      </c>
      <c r="AB118" s="86">
        <f t="shared" si="12"/>
        <v>0.16666666666666666</v>
      </c>
      <c r="AC118" s="86">
        <f t="shared" si="12"/>
        <v>0.16666666666666666</v>
      </c>
      <c r="AD118" s="86">
        <f t="shared" si="12"/>
        <v>0.16666666666666666</v>
      </c>
      <c r="AE118" s="86">
        <f t="shared" si="12"/>
        <v>0.16666666666666666</v>
      </c>
      <c r="AF118" s="86">
        <f t="shared" si="12"/>
        <v>0.16666666666666666</v>
      </c>
      <c r="AG118" s="86">
        <f t="shared" si="12"/>
        <v>0.16666666666666666</v>
      </c>
      <c r="AH118" s="86">
        <f t="shared" si="12"/>
        <v>0.16666666666666666</v>
      </c>
      <c r="AI118" s="86">
        <f t="shared" si="12"/>
        <v>0.16666666666666666</v>
      </c>
      <c r="AJ118" s="86">
        <f t="shared" si="12"/>
        <v>0.16666666666666666</v>
      </c>
    </row>
    <row r="119" spans="2:36" x14ac:dyDescent="0.35">
      <c r="B119" s="161"/>
      <c r="D119" s="157"/>
      <c r="E119" s="79" t="s">
        <v>107</v>
      </c>
      <c r="F119" s="80" t="s">
        <v>89</v>
      </c>
      <c r="G119" s="86">
        <f>6/24</f>
        <v>0.25</v>
      </c>
      <c r="H119" s="86">
        <f t="shared" ref="H119:AJ121" si="14">6/24</f>
        <v>0.25</v>
      </c>
      <c r="I119" s="86">
        <f t="shared" si="14"/>
        <v>0.25</v>
      </c>
      <c r="J119" s="86">
        <f t="shared" si="14"/>
        <v>0.25</v>
      </c>
      <c r="K119" s="86">
        <f t="shared" si="14"/>
        <v>0.25</v>
      </c>
      <c r="L119" s="86">
        <f t="shared" si="14"/>
        <v>0.25</v>
      </c>
      <c r="M119" s="86">
        <f t="shared" si="14"/>
        <v>0.25</v>
      </c>
      <c r="N119" s="86">
        <f t="shared" si="14"/>
        <v>0.25</v>
      </c>
      <c r="O119" s="86">
        <f t="shared" si="14"/>
        <v>0.25</v>
      </c>
      <c r="P119" s="86">
        <f t="shared" si="14"/>
        <v>0.25</v>
      </c>
      <c r="Q119" s="86">
        <f t="shared" si="14"/>
        <v>0.25</v>
      </c>
      <c r="R119" s="86">
        <f t="shared" si="14"/>
        <v>0.25</v>
      </c>
      <c r="S119" s="86">
        <f t="shared" si="14"/>
        <v>0.25</v>
      </c>
      <c r="T119" s="86">
        <f t="shared" si="14"/>
        <v>0.25</v>
      </c>
      <c r="U119" s="86">
        <f t="shared" si="14"/>
        <v>0.25</v>
      </c>
      <c r="V119" s="86">
        <f t="shared" si="14"/>
        <v>0.25</v>
      </c>
      <c r="W119" s="86">
        <f t="shared" si="14"/>
        <v>0.25</v>
      </c>
      <c r="X119" s="86">
        <f t="shared" si="14"/>
        <v>0.25</v>
      </c>
      <c r="Y119" s="86">
        <f t="shared" si="14"/>
        <v>0.25</v>
      </c>
      <c r="Z119" s="86">
        <f t="shared" si="14"/>
        <v>0.25</v>
      </c>
      <c r="AA119" s="86">
        <f t="shared" si="14"/>
        <v>0.25</v>
      </c>
      <c r="AB119" s="86">
        <f t="shared" si="14"/>
        <v>0.25</v>
      </c>
      <c r="AC119" s="86">
        <f t="shared" si="14"/>
        <v>0.25</v>
      </c>
      <c r="AD119" s="86">
        <f t="shared" si="14"/>
        <v>0.25</v>
      </c>
      <c r="AE119" s="86">
        <f t="shared" si="14"/>
        <v>0.25</v>
      </c>
      <c r="AF119" s="86">
        <f t="shared" si="14"/>
        <v>0.25</v>
      </c>
      <c r="AG119" s="86">
        <f t="shared" si="14"/>
        <v>0.25</v>
      </c>
      <c r="AH119" s="86">
        <f t="shared" si="14"/>
        <v>0.25</v>
      </c>
      <c r="AI119" s="86">
        <f t="shared" si="14"/>
        <v>0.25</v>
      </c>
      <c r="AJ119" s="86">
        <f t="shared" si="14"/>
        <v>0.25</v>
      </c>
    </row>
    <row r="120" spans="2:36" x14ac:dyDescent="0.35">
      <c r="B120" s="161"/>
      <c r="D120" s="157"/>
      <c r="E120" s="79" t="s">
        <v>107</v>
      </c>
      <c r="F120" s="80" t="s">
        <v>90</v>
      </c>
      <c r="G120" s="86">
        <f t="shared" ref="G120:V121" si="15">6/24</f>
        <v>0.25</v>
      </c>
      <c r="H120" s="86">
        <f t="shared" si="15"/>
        <v>0.25</v>
      </c>
      <c r="I120" s="86">
        <f t="shared" si="15"/>
        <v>0.25</v>
      </c>
      <c r="J120" s="86">
        <f t="shared" si="15"/>
        <v>0.25</v>
      </c>
      <c r="K120" s="86">
        <f t="shared" si="15"/>
        <v>0.25</v>
      </c>
      <c r="L120" s="86">
        <f t="shared" si="15"/>
        <v>0.25</v>
      </c>
      <c r="M120" s="86">
        <f t="shared" si="15"/>
        <v>0.25</v>
      </c>
      <c r="N120" s="86">
        <f t="shared" si="15"/>
        <v>0.25</v>
      </c>
      <c r="O120" s="86">
        <f t="shared" si="15"/>
        <v>0.25</v>
      </c>
      <c r="P120" s="86">
        <f t="shared" si="15"/>
        <v>0.25</v>
      </c>
      <c r="Q120" s="86">
        <f t="shared" si="15"/>
        <v>0.25</v>
      </c>
      <c r="R120" s="86">
        <f t="shared" si="15"/>
        <v>0.25</v>
      </c>
      <c r="S120" s="86">
        <f t="shared" si="15"/>
        <v>0.25</v>
      </c>
      <c r="T120" s="86">
        <f t="shared" si="15"/>
        <v>0.25</v>
      </c>
      <c r="U120" s="86">
        <f t="shared" si="15"/>
        <v>0.25</v>
      </c>
      <c r="V120" s="86">
        <f t="shared" si="15"/>
        <v>0.25</v>
      </c>
      <c r="W120" s="86">
        <f t="shared" si="14"/>
        <v>0.25</v>
      </c>
      <c r="X120" s="86">
        <f t="shared" si="14"/>
        <v>0.25</v>
      </c>
      <c r="Y120" s="86">
        <f t="shared" si="14"/>
        <v>0.25</v>
      </c>
      <c r="Z120" s="86">
        <f t="shared" si="14"/>
        <v>0.25</v>
      </c>
      <c r="AA120" s="86">
        <f t="shared" si="14"/>
        <v>0.25</v>
      </c>
      <c r="AB120" s="86">
        <f t="shared" si="14"/>
        <v>0.25</v>
      </c>
      <c r="AC120" s="86">
        <f t="shared" si="14"/>
        <v>0.25</v>
      </c>
      <c r="AD120" s="86">
        <f t="shared" si="14"/>
        <v>0.25</v>
      </c>
      <c r="AE120" s="86">
        <f t="shared" si="14"/>
        <v>0.25</v>
      </c>
      <c r="AF120" s="86">
        <f t="shared" si="14"/>
        <v>0.25</v>
      </c>
      <c r="AG120" s="86">
        <f t="shared" si="14"/>
        <v>0.25</v>
      </c>
      <c r="AH120" s="86">
        <f t="shared" si="14"/>
        <v>0.25</v>
      </c>
      <c r="AI120" s="86">
        <f t="shared" si="14"/>
        <v>0.25</v>
      </c>
      <c r="AJ120" s="86">
        <f t="shared" si="14"/>
        <v>0.25</v>
      </c>
    </row>
    <row r="121" spans="2:36" x14ac:dyDescent="0.35">
      <c r="B121" s="161"/>
      <c r="D121" s="157"/>
      <c r="E121" s="79" t="s">
        <v>107</v>
      </c>
      <c r="F121" s="80" t="s">
        <v>91</v>
      </c>
      <c r="G121" s="86">
        <f t="shared" si="15"/>
        <v>0.25</v>
      </c>
      <c r="H121" s="86">
        <f t="shared" si="14"/>
        <v>0.25</v>
      </c>
      <c r="I121" s="86">
        <f t="shared" si="14"/>
        <v>0.25</v>
      </c>
      <c r="J121" s="86">
        <f t="shared" si="14"/>
        <v>0.25</v>
      </c>
      <c r="K121" s="86">
        <f t="shared" si="14"/>
        <v>0.25</v>
      </c>
      <c r="L121" s="86">
        <f t="shared" si="14"/>
        <v>0.25</v>
      </c>
      <c r="M121" s="86">
        <f t="shared" si="14"/>
        <v>0.25</v>
      </c>
      <c r="N121" s="86">
        <f t="shared" si="14"/>
        <v>0.25</v>
      </c>
      <c r="O121" s="86">
        <f t="shared" si="14"/>
        <v>0.25</v>
      </c>
      <c r="P121" s="86">
        <f t="shared" si="14"/>
        <v>0.25</v>
      </c>
      <c r="Q121" s="86">
        <f t="shared" si="14"/>
        <v>0.25</v>
      </c>
      <c r="R121" s="86">
        <f t="shared" si="14"/>
        <v>0.25</v>
      </c>
      <c r="S121" s="86">
        <f t="shared" si="14"/>
        <v>0.25</v>
      </c>
      <c r="T121" s="86">
        <f t="shared" si="14"/>
        <v>0.25</v>
      </c>
      <c r="U121" s="86">
        <f t="shared" si="14"/>
        <v>0.25</v>
      </c>
      <c r="V121" s="86">
        <f t="shared" si="14"/>
        <v>0.25</v>
      </c>
      <c r="W121" s="86">
        <f t="shared" si="14"/>
        <v>0.25</v>
      </c>
      <c r="X121" s="86">
        <f t="shared" si="14"/>
        <v>0.25</v>
      </c>
      <c r="Y121" s="86">
        <f t="shared" si="14"/>
        <v>0.25</v>
      </c>
      <c r="Z121" s="86">
        <f t="shared" si="14"/>
        <v>0.25</v>
      </c>
      <c r="AA121" s="86">
        <f t="shared" si="14"/>
        <v>0.25</v>
      </c>
      <c r="AB121" s="86">
        <f t="shared" si="14"/>
        <v>0.25</v>
      </c>
      <c r="AC121" s="86">
        <f t="shared" si="14"/>
        <v>0.25</v>
      </c>
      <c r="AD121" s="86">
        <f t="shared" si="14"/>
        <v>0.25</v>
      </c>
      <c r="AE121" s="86">
        <f t="shared" si="14"/>
        <v>0.25</v>
      </c>
      <c r="AF121" s="86">
        <f t="shared" si="14"/>
        <v>0.25</v>
      </c>
      <c r="AG121" s="86">
        <f t="shared" si="14"/>
        <v>0.25</v>
      </c>
      <c r="AH121" s="86">
        <f t="shared" si="14"/>
        <v>0.25</v>
      </c>
      <c r="AI121" s="86">
        <f t="shared" si="14"/>
        <v>0.25</v>
      </c>
      <c r="AJ121" s="86">
        <f t="shared" si="14"/>
        <v>0.25</v>
      </c>
    </row>
    <row r="122" spans="2:36" x14ac:dyDescent="0.35">
      <c r="B122" s="161"/>
      <c r="D122" s="157"/>
      <c r="E122" s="79" t="s">
        <v>109</v>
      </c>
      <c r="F122" s="80" t="s">
        <v>89</v>
      </c>
      <c r="G122" s="86">
        <f>8/24</f>
        <v>0.33333333333333331</v>
      </c>
      <c r="H122" s="86">
        <f t="shared" ref="H122:AJ124" si="16">8/24</f>
        <v>0.33333333333333331</v>
      </c>
      <c r="I122" s="86">
        <f t="shared" si="16"/>
        <v>0.33333333333333331</v>
      </c>
      <c r="J122" s="86">
        <f t="shared" si="16"/>
        <v>0.33333333333333331</v>
      </c>
      <c r="K122" s="86">
        <f t="shared" si="16"/>
        <v>0.33333333333333331</v>
      </c>
      <c r="L122" s="86">
        <f t="shared" si="16"/>
        <v>0.33333333333333331</v>
      </c>
      <c r="M122" s="86">
        <f t="shared" si="16"/>
        <v>0.33333333333333331</v>
      </c>
      <c r="N122" s="86">
        <f t="shared" si="16"/>
        <v>0.33333333333333331</v>
      </c>
      <c r="O122" s="86">
        <f t="shared" si="16"/>
        <v>0.33333333333333331</v>
      </c>
      <c r="P122" s="86">
        <f t="shared" si="16"/>
        <v>0.33333333333333331</v>
      </c>
      <c r="Q122" s="86">
        <f t="shared" si="16"/>
        <v>0.33333333333333331</v>
      </c>
      <c r="R122" s="86">
        <f t="shared" si="16"/>
        <v>0.33333333333333331</v>
      </c>
      <c r="S122" s="86">
        <f t="shared" si="16"/>
        <v>0.33333333333333331</v>
      </c>
      <c r="T122" s="86">
        <f t="shared" si="16"/>
        <v>0.33333333333333331</v>
      </c>
      <c r="U122" s="86">
        <f t="shared" si="16"/>
        <v>0.33333333333333331</v>
      </c>
      <c r="V122" s="86">
        <f t="shared" si="16"/>
        <v>0.33333333333333331</v>
      </c>
      <c r="W122" s="86">
        <f t="shared" si="16"/>
        <v>0.33333333333333331</v>
      </c>
      <c r="X122" s="86">
        <f t="shared" si="16"/>
        <v>0.33333333333333331</v>
      </c>
      <c r="Y122" s="86">
        <f t="shared" si="16"/>
        <v>0.33333333333333331</v>
      </c>
      <c r="Z122" s="86">
        <f t="shared" si="16"/>
        <v>0.33333333333333331</v>
      </c>
      <c r="AA122" s="86">
        <f t="shared" si="16"/>
        <v>0.33333333333333331</v>
      </c>
      <c r="AB122" s="86">
        <f t="shared" si="16"/>
        <v>0.33333333333333331</v>
      </c>
      <c r="AC122" s="86">
        <f t="shared" si="16"/>
        <v>0.33333333333333331</v>
      </c>
      <c r="AD122" s="86">
        <f t="shared" si="16"/>
        <v>0.33333333333333331</v>
      </c>
      <c r="AE122" s="86">
        <f t="shared" si="16"/>
        <v>0.33333333333333331</v>
      </c>
      <c r="AF122" s="86">
        <f t="shared" si="16"/>
        <v>0.33333333333333331</v>
      </c>
      <c r="AG122" s="86">
        <f t="shared" si="16"/>
        <v>0.33333333333333331</v>
      </c>
      <c r="AH122" s="86">
        <f t="shared" si="16"/>
        <v>0.33333333333333331</v>
      </c>
      <c r="AI122" s="86">
        <f t="shared" si="16"/>
        <v>0.33333333333333331</v>
      </c>
      <c r="AJ122" s="86">
        <f t="shared" si="16"/>
        <v>0.33333333333333331</v>
      </c>
    </row>
    <row r="123" spans="2:36" x14ac:dyDescent="0.35">
      <c r="B123" s="161"/>
      <c r="D123" s="157"/>
      <c r="E123" s="79" t="s">
        <v>109</v>
      </c>
      <c r="F123" s="80" t="s">
        <v>90</v>
      </c>
      <c r="G123" s="86">
        <f t="shared" ref="G123:V124" si="17">8/24</f>
        <v>0.33333333333333331</v>
      </c>
      <c r="H123" s="86">
        <f t="shared" si="17"/>
        <v>0.33333333333333331</v>
      </c>
      <c r="I123" s="86">
        <f t="shared" si="17"/>
        <v>0.33333333333333331</v>
      </c>
      <c r="J123" s="86">
        <f t="shared" si="17"/>
        <v>0.33333333333333331</v>
      </c>
      <c r="K123" s="86">
        <f t="shared" si="17"/>
        <v>0.33333333333333331</v>
      </c>
      <c r="L123" s="86">
        <f t="shared" si="17"/>
        <v>0.33333333333333331</v>
      </c>
      <c r="M123" s="86">
        <f t="shared" si="17"/>
        <v>0.33333333333333331</v>
      </c>
      <c r="N123" s="86">
        <f t="shared" si="17"/>
        <v>0.33333333333333331</v>
      </c>
      <c r="O123" s="86">
        <f t="shared" si="17"/>
        <v>0.33333333333333331</v>
      </c>
      <c r="P123" s="86">
        <f t="shared" si="17"/>
        <v>0.33333333333333331</v>
      </c>
      <c r="Q123" s="86">
        <f t="shared" si="17"/>
        <v>0.33333333333333331</v>
      </c>
      <c r="R123" s="86">
        <f t="shared" si="17"/>
        <v>0.33333333333333331</v>
      </c>
      <c r="S123" s="86">
        <f t="shared" si="17"/>
        <v>0.33333333333333331</v>
      </c>
      <c r="T123" s="86">
        <f t="shared" si="17"/>
        <v>0.33333333333333331</v>
      </c>
      <c r="U123" s="86">
        <f t="shared" si="17"/>
        <v>0.33333333333333331</v>
      </c>
      <c r="V123" s="86">
        <f t="shared" si="17"/>
        <v>0.33333333333333331</v>
      </c>
      <c r="W123" s="86">
        <f t="shared" si="16"/>
        <v>0.33333333333333331</v>
      </c>
      <c r="X123" s="86">
        <f t="shared" si="16"/>
        <v>0.33333333333333331</v>
      </c>
      <c r="Y123" s="86">
        <f t="shared" si="16"/>
        <v>0.33333333333333331</v>
      </c>
      <c r="Z123" s="86">
        <f t="shared" si="16"/>
        <v>0.33333333333333331</v>
      </c>
      <c r="AA123" s="86">
        <f t="shared" si="16"/>
        <v>0.33333333333333331</v>
      </c>
      <c r="AB123" s="86">
        <f t="shared" si="16"/>
        <v>0.33333333333333331</v>
      </c>
      <c r="AC123" s="86">
        <f t="shared" si="16"/>
        <v>0.33333333333333331</v>
      </c>
      <c r="AD123" s="86">
        <f t="shared" si="16"/>
        <v>0.33333333333333331</v>
      </c>
      <c r="AE123" s="86">
        <f t="shared" si="16"/>
        <v>0.33333333333333331</v>
      </c>
      <c r="AF123" s="86">
        <f t="shared" si="16"/>
        <v>0.33333333333333331</v>
      </c>
      <c r="AG123" s="86">
        <f t="shared" si="16"/>
        <v>0.33333333333333331</v>
      </c>
      <c r="AH123" s="86">
        <f t="shared" si="16"/>
        <v>0.33333333333333331</v>
      </c>
      <c r="AI123" s="86">
        <f t="shared" si="16"/>
        <v>0.33333333333333331</v>
      </c>
      <c r="AJ123" s="86">
        <f t="shared" si="16"/>
        <v>0.33333333333333331</v>
      </c>
    </row>
    <row r="124" spans="2:36" x14ac:dyDescent="0.35">
      <c r="B124" s="161"/>
      <c r="D124" s="157"/>
      <c r="E124" s="79" t="s">
        <v>109</v>
      </c>
      <c r="F124" s="80" t="s">
        <v>91</v>
      </c>
      <c r="G124" s="86">
        <f t="shared" si="17"/>
        <v>0.33333333333333331</v>
      </c>
      <c r="H124" s="86">
        <f t="shared" si="16"/>
        <v>0.33333333333333331</v>
      </c>
      <c r="I124" s="86">
        <f t="shared" si="16"/>
        <v>0.33333333333333331</v>
      </c>
      <c r="J124" s="86">
        <f t="shared" si="16"/>
        <v>0.33333333333333331</v>
      </c>
      <c r="K124" s="86">
        <f t="shared" si="16"/>
        <v>0.33333333333333331</v>
      </c>
      <c r="L124" s="86">
        <f t="shared" si="16"/>
        <v>0.33333333333333331</v>
      </c>
      <c r="M124" s="86">
        <f t="shared" si="16"/>
        <v>0.33333333333333331</v>
      </c>
      <c r="N124" s="86">
        <f t="shared" si="16"/>
        <v>0.33333333333333331</v>
      </c>
      <c r="O124" s="86">
        <f t="shared" si="16"/>
        <v>0.33333333333333331</v>
      </c>
      <c r="P124" s="86">
        <f t="shared" si="16"/>
        <v>0.33333333333333331</v>
      </c>
      <c r="Q124" s="86">
        <f t="shared" si="16"/>
        <v>0.33333333333333331</v>
      </c>
      <c r="R124" s="86">
        <f t="shared" si="16"/>
        <v>0.33333333333333331</v>
      </c>
      <c r="S124" s="86">
        <f t="shared" si="16"/>
        <v>0.33333333333333331</v>
      </c>
      <c r="T124" s="86">
        <f t="shared" si="16"/>
        <v>0.33333333333333331</v>
      </c>
      <c r="U124" s="86">
        <f t="shared" si="16"/>
        <v>0.33333333333333331</v>
      </c>
      <c r="V124" s="86">
        <f t="shared" si="16"/>
        <v>0.33333333333333331</v>
      </c>
      <c r="W124" s="86">
        <f t="shared" si="16"/>
        <v>0.33333333333333331</v>
      </c>
      <c r="X124" s="86">
        <f t="shared" si="16"/>
        <v>0.33333333333333331</v>
      </c>
      <c r="Y124" s="86">
        <f t="shared" si="16"/>
        <v>0.33333333333333331</v>
      </c>
      <c r="Z124" s="86">
        <f t="shared" si="16"/>
        <v>0.33333333333333331</v>
      </c>
      <c r="AA124" s="86">
        <f t="shared" si="16"/>
        <v>0.33333333333333331</v>
      </c>
      <c r="AB124" s="86">
        <f t="shared" si="16"/>
        <v>0.33333333333333331</v>
      </c>
      <c r="AC124" s="86">
        <f t="shared" si="16"/>
        <v>0.33333333333333331</v>
      </c>
      <c r="AD124" s="86">
        <f t="shared" si="16"/>
        <v>0.33333333333333331</v>
      </c>
      <c r="AE124" s="86">
        <f t="shared" si="16"/>
        <v>0.33333333333333331</v>
      </c>
      <c r="AF124" s="86">
        <f t="shared" si="16"/>
        <v>0.33333333333333331</v>
      </c>
      <c r="AG124" s="86">
        <f t="shared" si="16"/>
        <v>0.33333333333333331</v>
      </c>
      <c r="AH124" s="86">
        <f t="shared" si="16"/>
        <v>0.33333333333333331</v>
      </c>
      <c r="AI124" s="86">
        <f t="shared" si="16"/>
        <v>0.33333333333333331</v>
      </c>
      <c r="AJ124" s="86">
        <f t="shared" si="16"/>
        <v>0.33333333333333331</v>
      </c>
    </row>
    <row r="125" spans="2:36" x14ac:dyDescent="0.35">
      <c r="B125" s="161"/>
      <c r="D125" s="157"/>
      <c r="E125" s="79" t="s">
        <v>111</v>
      </c>
      <c r="F125" s="80" t="s">
        <v>89</v>
      </c>
      <c r="G125" s="86">
        <f>10/24</f>
        <v>0.41666666666666669</v>
      </c>
      <c r="H125" s="86">
        <f t="shared" ref="H125:AJ127" si="18">10/24</f>
        <v>0.41666666666666669</v>
      </c>
      <c r="I125" s="86">
        <f t="shared" si="18"/>
        <v>0.41666666666666669</v>
      </c>
      <c r="J125" s="86">
        <f t="shared" si="18"/>
        <v>0.41666666666666669</v>
      </c>
      <c r="K125" s="86">
        <f t="shared" si="18"/>
        <v>0.41666666666666669</v>
      </c>
      <c r="L125" s="86">
        <f t="shared" si="18"/>
        <v>0.41666666666666669</v>
      </c>
      <c r="M125" s="86">
        <f t="shared" si="18"/>
        <v>0.41666666666666669</v>
      </c>
      <c r="N125" s="86">
        <f t="shared" si="18"/>
        <v>0.41666666666666669</v>
      </c>
      <c r="O125" s="86">
        <f t="shared" si="18"/>
        <v>0.41666666666666669</v>
      </c>
      <c r="P125" s="86">
        <f t="shared" si="18"/>
        <v>0.41666666666666669</v>
      </c>
      <c r="Q125" s="86">
        <f t="shared" si="18"/>
        <v>0.41666666666666669</v>
      </c>
      <c r="R125" s="86">
        <f t="shared" si="18"/>
        <v>0.41666666666666669</v>
      </c>
      <c r="S125" s="86">
        <f t="shared" si="18"/>
        <v>0.41666666666666669</v>
      </c>
      <c r="T125" s="86">
        <f t="shared" si="18"/>
        <v>0.41666666666666669</v>
      </c>
      <c r="U125" s="86">
        <f t="shared" si="18"/>
        <v>0.41666666666666669</v>
      </c>
      <c r="V125" s="86">
        <f t="shared" si="18"/>
        <v>0.41666666666666669</v>
      </c>
      <c r="W125" s="86">
        <f t="shared" si="18"/>
        <v>0.41666666666666669</v>
      </c>
      <c r="X125" s="86">
        <f t="shared" si="18"/>
        <v>0.41666666666666669</v>
      </c>
      <c r="Y125" s="86">
        <f t="shared" si="18"/>
        <v>0.41666666666666669</v>
      </c>
      <c r="Z125" s="86">
        <f t="shared" si="18"/>
        <v>0.41666666666666669</v>
      </c>
      <c r="AA125" s="86">
        <f t="shared" si="18"/>
        <v>0.41666666666666669</v>
      </c>
      <c r="AB125" s="86">
        <f t="shared" si="18"/>
        <v>0.41666666666666669</v>
      </c>
      <c r="AC125" s="86">
        <f t="shared" si="18"/>
        <v>0.41666666666666669</v>
      </c>
      <c r="AD125" s="86">
        <f t="shared" si="18"/>
        <v>0.41666666666666669</v>
      </c>
      <c r="AE125" s="86">
        <f t="shared" si="18"/>
        <v>0.41666666666666669</v>
      </c>
      <c r="AF125" s="86">
        <f t="shared" si="18"/>
        <v>0.41666666666666669</v>
      </c>
      <c r="AG125" s="86">
        <f t="shared" si="18"/>
        <v>0.41666666666666669</v>
      </c>
      <c r="AH125" s="86">
        <f t="shared" si="18"/>
        <v>0.41666666666666669</v>
      </c>
      <c r="AI125" s="86">
        <f t="shared" si="18"/>
        <v>0.41666666666666669</v>
      </c>
      <c r="AJ125" s="86">
        <f t="shared" si="18"/>
        <v>0.41666666666666669</v>
      </c>
    </row>
    <row r="126" spans="2:36" x14ac:dyDescent="0.35">
      <c r="B126" s="161"/>
      <c r="D126" s="157"/>
      <c r="E126" s="79" t="s">
        <v>111</v>
      </c>
      <c r="F126" s="80" t="s">
        <v>90</v>
      </c>
      <c r="G126" s="86">
        <f t="shared" ref="G126:V127" si="19">10/24</f>
        <v>0.41666666666666669</v>
      </c>
      <c r="H126" s="86">
        <f t="shared" si="19"/>
        <v>0.41666666666666669</v>
      </c>
      <c r="I126" s="86">
        <f t="shared" si="19"/>
        <v>0.41666666666666669</v>
      </c>
      <c r="J126" s="86">
        <f t="shared" si="19"/>
        <v>0.41666666666666669</v>
      </c>
      <c r="K126" s="86">
        <f t="shared" si="19"/>
        <v>0.41666666666666669</v>
      </c>
      <c r="L126" s="86">
        <f t="shared" si="19"/>
        <v>0.41666666666666669</v>
      </c>
      <c r="M126" s="86">
        <f t="shared" si="19"/>
        <v>0.41666666666666669</v>
      </c>
      <c r="N126" s="86">
        <f t="shared" si="19"/>
        <v>0.41666666666666669</v>
      </c>
      <c r="O126" s="86">
        <f t="shared" si="19"/>
        <v>0.41666666666666669</v>
      </c>
      <c r="P126" s="86">
        <f t="shared" si="19"/>
        <v>0.41666666666666669</v>
      </c>
      <c r="Q126" s="86">
        <f t="shared" si="19"/>
        <v>0.41666666666666669</v>
      </c>
      <c r="R126" s="86">
        <f t="shared" si="19"/>
        <v>0.41666666666666669</v>
      </c>
      <c r="S126" s="86">
        <f t="shared" si="19"/>
        <v>0.41666666666666669</v>
      </c>
      <c r="T126" s="86">
        <f t="shared" si="19"/>
        <v>0.41666666666666669</v>
      </c>
      <c r="U126" s="86">
        <f t="shared" si="19"/>
        <v>0.41666666666666669</v>
      </c>
      <c r="V126" s="86">
        <f t="shared" si="19"/>
        <v>0.41666666666666669</v>
      </c>
      <c r="W126" s="86">
        <f t="shared" si="18"/>
        <v>0.41666666666666669</v>
      </c>
      <c r="X126" s="86">
        <f t="shared" si="18"/>
        <v>0.41666666666666669</v>
      </c>
      <c r="Y126" s="86">
        <f t="shared" si="18"/>
        <v>0.41666666666666669</v>
      </c>
      <c r="Z126" s="86">
        <f t="shared" si="18"/>
        <v>0.41666666666666669</v>
      </c>
      <c r="AA126" s="86">
        <f t="shared" si="18"/>
        <v>0.41666666666666669</v>
      </c>
      <c r="AB126" s="86">
        <f t="shared" si="18"/>
        <v>0.41666666666666669</v>
      </c>
      <c r="AC126" s="86">
        <f t="shared" si="18"/>
        <v>0.41666666666666669</v>
      </c>
      <c r="AD126" s="86">
        <f t="shared" si="18"/>
        <v>0.41666666666666669</v>
      </c>
      <c r="AE126" s="86">
        <f t="shared" si="18"/>
        <v>0.41666666666666669</v>
      </c>
      <c r="AF126" s="86">
        <f t="shared" si="18"/>
        <v>0.41666666666666669</v>
      </c>
      <c r="AG126" s="86">
        <f t="shared" si="18"/>
        <v>0.41666666666666669</v>
      </c>
      <c r="AH126" s="86">
        <f t="shared" si="18"/>
        <v>0.41666666666666669</v>
      </c>
      <c r="AI126" s="86">
        <f t="shared" si="18"/>
        <v>0.41666666666666669</v>
      </c>
      <c r="AJ126" s="86">
        <f t="shared" si="18"/>
        <v>0.41666666666666669</v>
      </c>
    </row>
    <row r="127" spans="2:36" x14ac:dyDescent="0.35">
      <c r="B127" s="161"/>
      <c r="D127" s="157"/>
      <c r="E127" s="79" t="s">
        <v>111</v>
      </c>
      <c r="F127" s="80" t="s">
        <v>91</v>
      </c>
      <c r="G127" s="86">
        <f t="shared" si="19"/>
        <v>0.41666666666666669</v>
      </c>
      <c r="H127" s="86">
        <f t="shared" si="18"/>
        <v>0.41666666666666669</v>
      </c>
      <c r="I127" s="86">
        <f t="shared" si="18"/>
        <v>0.41666666666666669</v>
      </c>
      <c r="J127" s="86">
        <f t="shared" si="18"/>
        <v>0.41666666666666669</v>
      </c>
      <c r="K127" s="86">
        <f t="shared" si="18"/>
        <v>0.41666666666666669</v>
      </c>
      <c r="L127" s="86">
        <f t="shared" si="18"/>
        <v>0.41666666666666669</v>
      </c>
      <c r="M127" s="86">
        <f t="shared" si="18"/>
        <v>0.41666666666666669</v>
      </c>
      <c r="N127" s="86">
        <f t="shared" si="18"/>
        <v>0.41666666666666669</v>
      </c>
      <c r="O127" s="86">
        <f t="shared" si="18"/>
        <v>0.41666666666666669</v>
      </c>
      <c r="P127" s="86">
        <f t="shared" si="18"/>
        <v>0.41666666666666669</v>
      </c>
      <c r="Q127" s="86">
        <f t="shared" si="18"/>
        <v>0.41666666666666669</v>
      </c>
      <c r="R127" s="86">
        <f t="shared" si="18"/>
        <v>0.41666666666666669</v>
      </c>
      <c r="S127" s="86">
        <f t="shared" si="18"/>
        <v>0.41666666666666669</v>
      </c>
      <c r="T127" s="86">
        <f t="shared" si="18"/>
        <v>0.41666666666666669</v>
      </c>
      <c r="U127" s="86">
        <f t="shared" si="18"/>
        <v>0.41666666666666669</v>
      </c>
      <c r="V127" s="86">
        <f t="shared" si="18"/>
        <v>0.41666666666666669</v>
      </c>
      <c r="W127" s="86">
        <f t="shared" si="18"/>
        <v>0.41666666666666669</v>
      </c>
      <c r="X127" s="86">
        <f t="shared" si="18"/>
        <v>0.41666666666666669</v>
      </c>
      <c r="Y127" s="86">
        <f t="shared" si="18"/>
        <v>0.41666666666666669</v>
      </c>
      <c r="Z127" s="86">
        <f t="shared" si="18"/>
        <v>0.41666666666666669</v>
      </c>
      <c r="AA127" s="86">
        <f t="shared" si="18"/>
        <v>0.41666666666666669</v>
      </c>
      <c r="AB127" s="86">
        <f t="shared" si="18"/>
        <v>0.41666666666666669</v>
      </c>
      <c r="AC127" s="86">
        <f t="shared" si="18"/>
        <v>0.41666666666666669</v>
      </c>
      <c r="AD127" s="86">
        <f t="shared" si="18"/>
        <v>0.41666666666666669</v>
      </c>
      <c r="AE127" s="86">
        <f t="shared" si="18"/>
        <v>0.41666666666666669</v>
      </c>
      <c r="AF127" s="86">
        <f t="shared" si="18"/>
        <v>0.41666666666666669</v>
      </c>
      <c r="AG127" s="86">
        <f t="shared" si="18"/>
        <v>0.41666666666666669</v>
      </c>
      <c r="AH127" s="86">
        <f t="shared" si="18"/>
        <v>0.41666666666666669</v>
      </c>
      <c r="AI127" s="86">
        <f t="shared" si="18"/>
        <v>0.41666666666666669</v>
      </c>
      <c r="AJ127" s="86">
        <f t="shared" si="18"/>
        <v>0.41666666666666669</v>
      </c>
    </row>
    <row r="128" spans="2:36" x14ac:dyDescent="0.35">
      <c r="B128" s="87"/>
    </row>
    <row r="129" spans="2:28" x14ac:dyDescent="0.35">
      <c r="B129" s="159" t="s">
        <v>121</v>
      </c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50"/>
      <c r="R129" s="50"/>
      <c r="S129" s="50"/>
      <c r="T129" s="50"/>
      <c r="U129" s="50"/>
      <c r="V129" s="50"/>
      <c r="W129" s="50"/>
    </row>
    <row r="130" spans="2:28" ht="15" thickBot="1" x14ac:dyDescent="0.4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35">
      <c r="B131" s="40"/>
      <c r="C131" s="149" t="s">
        <v>122</v>
      </c>
      <c r="D131" s="150"/>
      <c r="E131" s="150"/>
      <c r="F131" s="150"/>
      <c r="G131" s="150"/>
      <c r="H131" s="150"/>
      <c r="I131" s="152" t="s">
        <v>123</v>
      </c>
      <c r="J131" s="153"/>
      <c r="K131" s="153"/>
      <c r="L131" s="153"/>
      <c r="M131" s="154"/>
      <c r="N131" s="89" t="s">
        <v>124</v>
      </c>
      <c r="O131" s="90" t="s">
        <v>125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75" customHeight="1" x14ac:dyDescent="0.35">
      <c r="B132" s="40"/>
      <c r="C132" s="139" t="s">
        <v>126</v>
      </c>
      <c r="D132" s="140"/>
      <c r="E132" s="140"/>
      <c r="F132" s="140"/>
      <c r="G132" s="140"/>
      <c r="H132" s="141"/>
      <c r="I132" t="s">
        <v>102</v>
      </c>
      <c r="M132" s="96"/>
      <c r="N132" s="97"/>
      <c r="O132" s="98"/>
      <c r="W132" s="99"/>
    </row>
    <row r="133" spans="2:28" ht="14.75" customHeight="1" x14ac:dyDescent="0.35">
      <c r="B133" s="40"/>
      <c r="C133" s="139" t="s">
        <v>127</v>
      </c>
      <c r="D133" s="140"/>
      <c r="E133" s="140"/>
      <c r="F133" s="140"/>
      <c r="G133" s="140"/>
      <c r="H133" s="141"/>
      <c r="I133" s="100" t="s">
        <v>102</v>
      </c>
      <c r="J133" s="101"/>
      <c r="K133" s="101"/>
      <c r="L133" s="101"/>
      <c r="M133" s="102"/>
      <c r="N133" s="103"/>
      <c r="O133" s="103"/>
      <c r="P133" s="101" t="s">
        <v>128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35">
      <c r="B134" s="40"/>
      <c r="C134" s="139" t="s">
        <v>116</v>
      </c>
      <c r="D134" s="140"/>
      <c r="E134" s="140"/>
      <c r="F134" s="140"/>
      <c r="G134" s="140"/>
      <c r="H134" s="141"/>
      <c r="I134" s="145" t="s">
        <v>129</v>
      </c>
      <c r="J134" s="146"/>
      <c r="K134" s="146"/>
      <c r="L134" s="146"/>
      <c r="M134" s="147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35">
      <c r="B135" s="40"/>
      <c r="C135" s="139" t="s">
        <v>130</v>
      </c>
      <c r="D135" s="140"/>
      <c r="E135" s="140"/>
      <c r="F135" s="140"/>
      <c r="G135" s="140"/>
      <c r="H135" s="141"/>
      <c r="I135" s="145" t="s">
        <v>131</v>
      </c>
      <c r="J135" s="146"/>
      <c r="K135" s="146"/>
      <c r="L135" s="146"/>
      <c r="M135" s="147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35">
      <c r="B136" s="40"/>
      <c r="C136" s="139" t="s">
        <v>132</v>
      </c>
      <c r="D136" s="140"/>
      <c r="E136" s="140"/>
      <c r="F136" s="140"/>
      <c r="G136" s="140"/>
      <c r="H136" s="141"/>
      <c r="I136" s="108" t="s">
        <v>102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" thickBot="1" x14ac:dyDescent="0.4">
      <c r="B137" s="40"/>
      <c r="C137" s="142" t="s">
        <v>133</v>
      </c>
      <c r="D137" s="143"/>
      <c r="E137" s="143"/>
      <c r="F137" s="143"/>
      <c r="G137" s="143"/>
      <c r="H137" s="144"/>
      <c r="I137" s="112" t="s">
        <v>102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" thickBot="1" x14ac:dyDescent="0.4">
      <c r="B138" s="40"/>
      <c r="C138" s="148"/>
      <c r="D138" s="148"/>
      <c r="E138" s="148"/>
      <c r="F138" s="148"/>
      <c r="G138" s="148"/>
      <c r="H138" s="148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35">
      <c r="B139" s="40"/>
      <c r="C139" s="149" t="s">
        <v>134</v>
      </c>
      <c r="D139" s="150"/>
      <c r="E139" s="150"/>
      <c r="F139" s="150"/>
      <c r="G139" s="150"/>
      <c r="H139" s="151"/>
      <c r="I139" s="152" t="s">
        <v>123</v>
      </c>
      <c r="J139" s="153"/>
      <c r="K139" s="153"/>
      <c r="L139" s="153"/>
      <c r="M139" s="154"/>
      <c r="N139" s="89" t="s">
        <v>124</v>
      </c>
      <c r="O139" s="89" t="s">
        <v>125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35">
      <c r="B140" s="40"/>
      <c r="C140" s="139" t="s">
        <v>127</v>
      </c>
      <c r="D140" s="140"/>
      <c r="E140" s="140"/>
      <c r="F140" s="140"/>
      <c r="G140" s="140"/>
      <c r="H140" s="141"/>
      <c r="I140" s="100" t="s">
        <v>102</v>
      </c>
      <c r="J140" s="101"/>
      <c r="K140" s="101"/>
      <c r="L140" s="101"/>
      <c r="M140" s="121"/>
      <c r="N140" s="103"/>
      <c r="O140" s="103"/>
      <c r="P140" s="101" t="s">
        <v>128</v>
      </c>
      <c r="Q140" s="101"/>
      <c r="R140" s="101"/>
      <c r="S140" s="101"/>
      <c r="T140" s="101"/>
      <c r="U140" s="101"/>
      <c r="V140" s="101"/>
      <c r="W140" s="104"/>
    </row>
    <row r="141" spans="2:28" x14ac:dyDescent="0.35">
      <c r="B141" s="40"/>
      <c r="C141" s="93" t="s">
        <v>116</v>
      </c>
      <c r="D141" s="94"/>
      <c r="E141" s="94"/>
      <c r="F141" s="94"/>
      <c r="G141" s="94"/>
      <c r="H141" s="95"/>
      <c r="I141" s="122" t="s">
        <v>135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35">
      <c r="C142" s="93" t="s">
        <v>136</v>
      </c>
      <c r="D142" s="94"/>
      <c r="E142" s="94"/>
      <c r="F142" s="94"/>
      <c r="G142" s="94"/>
      <c r="H142" s="95"/>
      <c r="I142" s="127" t="s">
        <v>102</v>
      </c>
      <c r="J142" s="127"/>
      <c r="K142" s="127"/>
      <c r="L142" s="127"/>
      <c r="M142" s="127"/>
      <c r="O142" s="128"/>
      <c r="P142" s="129" t="s">
        <v>137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35">
      <c r="B143" s="40"/>
      <c r="C143" s="139" t="s">
        <v>130</v>
      </c>
      <c r="D143" s="140"/>
      <c r="E143" s="140"/>
      <c r="F143" s="140"/>
      <c r="G143" s="140"/>
      <c r="H143" s="141"/>
      <c r="I143" s="122" t="s">
        <v>135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35">
      <c r="B144" s="40"/>
      <c r="C144" s="139" t="s">
        <v>132</v>
      </c>
      <c r="D144" s="140"/>
      <c r="E144" s="140"/>
      <c r="F144" s="140"/>
      <c r="G144" s="140"/>
      <c r="H144" s="141"/>
      <c r="I144" s="122" t="s">
        <v>135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" thickBot="1" x14ac:dyDescent="0.4">
      <c r="B145" s="40"/>
      <c r="C145" s="142" t="s">
        <v>138</v>
      </c>
      <c r="D145" s="143"/>
      <c r="E145" s="143"/>
      <c r="F145" s="143"/>
      <c r="G145" s="143"/>
      <c r="H145" s="144"/>
      <c r="I145" s="112" t="s">
        <v>102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35">
      <c r="B146" s="87"/>
    </row>
    <row r="147" spans="2:23" x14ac:dyDescent="0.35">
      <c r="B147" s="87"/>
    </row>
    <row r="148" spans="2:23" x14ac:dyDescent="0.35">
      <c r="B148" s="87"/>
    </row>
    <row r="149" spans="2:23" x14ac:dyDescent="0.35">
      <c r="B149" s="87"/>
    </row>
    <row r="150" spans="2:23" x14ac:dyDescent="0.35">
      <c r="B150" s="87"/>
    </row>
    <row r="151" spans="2:23" x14ac:dyDescent="0.35">
      <c r="B151" s="87"/>
    </row>
    <row r="152" spans="2:23" x14ac:dyDescent="0.35">
      <c r="B152" s="87"/>
    </row>
    <row r="153" spans="2:23" x14ac:dyDescent="0.35">
      <c r="B153" s="87"/>
    </row>
    <row r="154" spans="2:23" x14ac:dyDescent="0.35">
      <c r="B154" s="87"/>
    </row>
    <row r="155" spans="2:23" x14ac:dyDescent="0.35">
      <c r="B155" s="87"/>
    </row>
    <row r="156" spans="2:23" x14ac:dyDescent="0.35">
      <c r="B156" s="87"/>
    </row>
    <row r="157" spans="2:23" x14ac:dyDescent="0.35">
      <c r="B157" s="87"/>
    </row>
    <row r="158" spans="2:23" x14ac:dyDescent="0.35">
      <c r="B158" s="87"/>
    </row>
    <row r="159" spans="2:23" x14ac:dyDescent="0.35">
      <c r="B159" s="87"/>
    </row>
    <row r="160" spans="2:23" x14ac:dyDescent="0.35">
      <c r="B160" s="87"/>
    </row>
    <row r="161" spans="2:2" x14ac:dyDescent="0.35">
      <c r="B161" s="87"/>
    </row>
    <row r="162" spans="2:2" x14ac:dyDescent="0.35">
      <c r="B162" s="87"/>
    </row>
    <row r="163" spans="2:2" x14ac:dyDescent="0.35">
      <c r="B163" s="87"/>
    </row>
    <row r="164" spans="2:2" x14ac:dyDescent="0.35">
      <c r="B164" s="87"/>
    </row>
    <row r="165" spans="2:2" x14ac:dyDescent="0.35">
      <c r="B165" s="87"/>
    </row>
    <row r="166" spans="2:2" x14ac:dyDescent="0.35">
      <c r="B166" s="87"/>
    </row>
    <row r="167" spans="2:2" x14ac:dyDescent="0.35">
      <c r="B167" s="87"/>
    </row>
    <row r="168" spans="2:2" x14ac:dyDescent="0.35">
      <c r="B168" s="87"/>
    </row>
    <row r="169" spans="2:2" x14ac:dyDescent="0.35">
      <c r="B169" s="87"/>
    </row>
    <row r="170" spans="2:2" x14ac:dyDescent="0.35">
      <c r="B170" s="87"/>
    </row>
    <row r="171" spans="2:2" x14ac:dyDescent="0.35">
      <c r="B171" s="87"/>
    </row>
    <row r="172" spans="2:2" x14ac:dyDescent="0.35">
      <c r="B172" s="87"/>
    </row>
    <row r="173" spans="2:2" x14ac:dyDescent="0.35">
      <c r="B173" s="87"/>
    </row>
    <row r="174" spans="2:2" x14ac:dyDescent="0.35">
      <c r="B174" s="87"/>
    </row>
    <row r="175" spans="2:2" x14ac:dyDescent="0.35">
      <c r="B175" s="87"/>
    </row>
    <row r="176" spans="2:2" x14ac:dyDescent="0.35">
      <c r="B176" s="87"/>
    </row>
    <row r="177" spans="2:2" x14ac:dyDescent="0.35">
      <c r="B177" s="87"/>
    </row>
    <row r="178" spans="2:2" x14ac:dyDescent="0.35">
      <c r="B178" s="87"/>
    </row>
    <row r="179" spans="2:2" x14ac:dyDescent="0.35">
      <c r="B179" s="87"/>
    </row>
    <row r="180" spans="2:2" x14ac:dyDescent="0.35">
      <c r="B180" s="87"/>
    </row>
    <row r="181" spans="2:2" x14ac:dyDescent="0.35">
      <c r="B181" s="87"/>
    </row>
    <row r="182" spans="2:2" x14ac:dyDescent="0.35">
      <c r="B182" s="87"/>
    </row>
    <row r="183" spans="2:2" x14ac:dyDescent="0.35">
      <c r="B183" s="87"/>
    </row>
    <row r="184" spans="2:2" x14ac:dyDescent="0.35">
      <c r="B184" s="87"/>
    </row>
    <row r="185" spans="2:2" x14ac:dyDescent="0.35">
      <c r="B185" s="87"/>
    </row>
    <row r="186" spans="2:2" x14ac:dyDescent="0.35">
      <c r="B186" s="87"/>
    </row>
    <row r="187" spans="2:2" x14ac:dyDescent="0.35">
      <c r="B187" s="87"/>
    </row>
    <row r="188" spans="2:2" x14ac:dyDescent="0.35">
      <c r="B188" s="87"/>
    </row>
    <row r="189" spans="2:2" x14ac:dyDescent="0.35">
      <c r="B189" s="87"/>
    </row>
    <row r="190" spans="2:2" x14ac:dyDescent="0.35">
      <c r="B190" s="87"/>
    </row>
    <row r="191" spans="2:2" x14ac:dyDescent="0.35">
      <c r="B191" s="87"/>
    </row>
    <row r="192" spans="2:2" x14ac:dyDescent="0.35">
      <c r="B192" s="87"/>
    </row>
    <row r="193" spans="2:2" x14ac:dyDescent="0.35">
      <c r="B193" s="87"/>
    </row>
    <row r="194" spans="2:2" x14ac:dyDescent="0.35">
      <c r="B194" s="87"/>
    </row>
    <row r="195" spans="2:2" x14ac:dyDescent="0.35">
      <c r="B195" s="87"/>
    </row>
    <row r="196" spans="2:2" x14ac:dyDescent="0.35">
      <c r="B196" s="87"/>
    </row>
    <row r="197" spans="2:2" x14ac:dyDescent="0.35">
      <c r="B197" s="87"/>
    </row>
    <row r="198" spans="2:2" x14ac:dyDescent="0.35">
      <c r="B198" s="87"/>
    </row>
    <row r="199" spans="2:2" x14ac:dyDescent="0.35">
      <c r="B199" s="87"/>
    </row>
    <row r="200" spans="2:2" x14ac:dyDescent="0.35">
      <c r="B200" s="87"/>
    </row>
    <row r="201" spans="2:2" x14ac:dyDescent="0.35">
      <c r="B201" s="87"/>
    </row>
    <row r="202" spans="2:2" x14ac:dyDescent="0.35">
      <c r="B202" s="87"/>
    </row>
    <row r="203" spans="2:2" x14ac:dyDescent="0.35">
      <c r="B203" s="87"/>
    </row>
    <row r="204" spans="2:2" x14ac:dyDescent="0.35">
      <c r="B204" s="87"/>
    </row>
    <row r="205" spans="2:2" x14ac:dyDescent="0.35">
      <c r="B205" s="87"/>
    </row>
    <row r="206" spans="2:2" x14ac:dyDescent="0.35">
      <c r="B206" s="87"/>
    </row>
    <row r="207" spans="2:2" x14ac:dyDescent="0.35">
      <c r="B207" s="87"/>
    </row>
    <row r="208" spans="2:2" x14ac:dyDescent="0.35">
      <c r="B208" s="87"/>
    </row>
    <row r="209" spans="2:2" x14ac:dyDescent="0.35">
      <c r="B209" s="87"/>
    </row>
    <row r="210" spans="2:2" x14ac:dyDescent="0.35">
      <c r="B210" s="87"/>
    </row>
    <row r="211" spans="2:2" x14ac:dyDescent="0.35">
      <c r="B211" s="87"/>
    </row>
    <row r="212" spans="2:2" x14ac:dyDescent="0.35">
      <c r="B212" s="87"/>
    </row>
    <row r="213" spans="2:2" x14ac:dyDescent="0.35">
      <c r="B213" s="87"/>
    </row>
    <row r="214" spans="2:2" x14ac:dyDescent="0.35">
      <c r="B214" s="87"/>
    </row>
    <row r="215" spans="2:2" x14ac:dyDescent="0.35">
      <c r="B215" s="87"/>
    </row>
    <row r="216" spans="2:2" x14ac:dyDescent="0.35">
      <c r="B216" s="87"/>
    </row>
    <row r="217" spans="2:2" x14ac:dyDescent="0.35">
      <c r="B217" s="87"/>
    </row>
    <row r="218" spans="2:2" x14ac:dyDescent="0.35">
      <c r="B218" s="87"/>
    </row>
    <row r="219" spans="2:2" x14ac:dyDescent="0.35">
      <c r="B219" s="87"/>
    </row>
    <row r="220" spans="2:2" x14ac:dyDescent="0.35">
      <c r="B220" s="87"/>
    </row>
    <row r="221" spans="2:2" x14ac:dyDescent="0.35">
      <c r="B221" s="87"/>
    </row>
    <row r="222" spans="2:2" x14ac:dyDescent="0.3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796875" defaultRowHeight="14.5" x14ac:dyDescent="0.35"/>
  <cols>
    <col min="1" max="1" width="32.54296875" customWidth="1"/>
    <col min="2" max="14" width="11.26953125" customWidth="1"/>
  </cols>
  <sheetData>
    <row r="1" spans="1:14" x14ac:dyDescent="0.3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35">
      <c r="A2" s="15"/>
      <c r="B2" s="181" t="s">
        <v>22</v>
      </c>
      <c r="C2" s="182"/>
      <c r="D2" s="183"/>
      <c r="E2" s="39"/>
      <c r="F2" s="181" t="s">
        <v>23</v>
      </c>
      <c r="G2" s="182"/>
      <c r="H2" s="183"/>
      <c r="I2" s="181" t="s">
        <v>24</v>
      </c>
      <c r="J2" s="182"/>
      <c r="K2" s="183"/>
      <c r="L2" s="181" t="s">
        <v>25</v>
      </c>
      <c r="M2" s="182"/>
      <c r="N2" s="183"/>
    </row>
    <row r="3" spans="1:14" x14ac:dyDescent="0.3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3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3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3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3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3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3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3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3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3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3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3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3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3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3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3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35">
      <c r="A20" s="34" t="s">
        <v>53</v>
      </c>
    </row>
    <row r="22" spans="1:14" x14ac:dyDescent="0.3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3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3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3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3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3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tabSelected="1" workbookViewId="0">
      <selection activeCell="E2" sqref="E2:E7"/>
    </sheetView>
  </sheetViews>
  <sheetFormatPr defaultRowHeight="14.5" x14ac:dyDescent="0.35"/>
  <cols>
    <col min="1" max="1" width="11.1796875" customWidth="1"/>
    <col min="2" max="2" width="21.453125" customWidth="1"/>
    <col min="4" max="4" width="9.81640625" bestFit="1" customWidth="1"/>
  </cols>
  <sheetData>
    <row r="1" spans="1:7" x14ac:dyDescent="0.35">
      <c r="A1" s="6" t="s">
        <v>0</v>
      </c>
      <c r="B1" s="6" t="s">
        <v>139</v>
      </c>
    </row>
    <row r="2" spans="1:7" x14ac:dyDescent="0.35">
      <c r="A2">
        <v>2021</v>
      </c>
      <c r="B2" s="5">
        <f>'NREL ATB'!F20*1000*cpi_2020_to_2012</f>
        <v>285694.92315161129</v>
      </c>
      <c r="E2" s="5"/>
      <c r="G2" s="5"/>
    </row>
    <row r="3" spans="1:7" x14ac:dyDescent="0.35">
      <c r="A3">
        <v>2022</v>
      </c>
      <c r="B3" s="5">
        <f>'NREL ATB'!G20*1000*cpi_2020_to_2012</f>
        <v>321108.26945089659</v>
      </c>
      <c r="E3" s="5"/>
    </row>
    <row r="4" spans="1:7" x14ac:dyDescent="0.35">
      <c r="A4">
        <v>2023</v>
      </c>
      <c r="B4" s="5">
        <v>0</v>
      </c>
    </row>
    <row r="5" spans="1:7" x14ac:dyDescent="0.35">
      <c r="A5">
        <v>2024</v>
      </c>
      <c r="B5" s="5">
        <v>0</v>
      </c>
    </row>
    <row r="6" spans="1:7" x14ac:dyDescent="0.35">
      <c r="A6">
        <v>2025</v>
      </c>
      <c r="B6" s="5">
        <v>0</v>
      </c>
    </row>
    <row r="7" spans="1:7" x14ac:dyDescent="0.35">
      <c r="A7">
        <v>2026</v>
      </c>
      <c r="B7" s="5">
        <v>0</v>
      </c>
    </row>
    <row r="8" spans="1:7" x14ac:dyDescent="0.35">
      <c r="A8">
        <v>2027</v>
      </c>
      <c r="B8" s="5">
        <v>0</v>
      </c>
    </row>
    <row r="9" spans="1:7" x14ac:dyDescent="0.35">
      <c r="A9">
        <v>2028</v>
      </c>
      <c r="B9" s="5">
        <v>0</v>
      </c>
    </row>
    <row r="10" spans="1:7" x14ac:dyDescent="0.35">
      <c r="A10">
        <v>2029</v>
      </c>
      <c r="B10" s="5">
        <v>0</v>
      </c>
    </row>
    <row r="11" spans="1:7" x14ac:dyDescent="0.35">
      <c r="A11">
        <v>2030</v>
      </c>
      <c r="B11" s="5">
        <v>0</v>
      </c>
    </row>
    <row r="12" spans="1:7" x14ac:dyDescent="0.35">
      <c r="A12">
        <v>2031</v>
      </c>
      <c r="B12" s="5">
        <v>0</v>
      </c>
    </row>
    <row r="13" spans="1:7" x14ac:dyDescent="0.35">
      <c r="A13">
        <v>2032</v>
      </c>
      <c r="B13" s="5">
        <v>0</v>
      </c>
    </row>
    <row r="14" spans="1:7" x14ac:dyDescent="0.35">
      <c r="A14">
        <v>2033</v>
      </c>
      <c r="B14" s="5">
        <v>0</v>
      </c>
    </row>
    <row r="15" spans="1:7" x14ac:dyDescent="0.35">
      <c r="A15">
        <v>2034</v>
      </c>
      <c r="B15" s="5">
        <v>0</v>
      </c>
    </row>
    <row r="16" spans="1:7" x14ac:dyDescent="0.35">
      <c r="A16">
        <v>2035</v>
      </c>
      <c r="B16" s="5">
        <v>0</v>
      </c>
    </row>
    <row r="17" spans="1:2" x14ac:dyDescent="0.35">
      <c r="A17">
        <v>2036</v>
      </c>
      <c r="B17" s="5">
        <v>0</v>
      </c>
    </row>
    <row r="18" spans="1:2" x14ac:dyDescent="0.35">
      <c r="A18">
        <v>2037</v>
      </c>
      <c r="B18" s="5">
        <v>0</v>
      </c>
    </row>
    <row r="19" spans="1:2" x14ac:dyDescent="0.35">
      <c r="A19">
        <v>2038</v>
      </c>
      <c r="B19" s="5">
        <v>0</v>
      </c>
    </row>
    <row r="20" spans="1:2" x14ac:dyDescent="0.35">
      <c r="A20">
        <v>2039</v>
      </c>
      <c r="B20" s="5">
        <v>0</v>
      </c>
    </row>
    <row r="21" spans="1:2" x14ac:dyDescent="0.35">
      <c r="A21">
        <v>2040</v>
      </c>
      <c r="B21" s="5">
        <v>0</v>
      </c>
    </row>
    <row r="22" spans="1:2" x14ac:dyDescent="0.35">
      <c r="A22">
        <v>2041</v>
      </c>
      <c r="B22" s="5">
        <v>0</v>
      </c>
    </row>
    <row r="23" spans="1:2" x14ac:dyDescent="0.35">
      <c r="A23">
        <v>2042</v>
      </c>
      <c r="B23" s="5">
        <v>0</v>
      </c>
    </row>
    <row r="24" spans="1:2" x14ac:dyDescent="0.35">
      <c r="A24">
        <v>2043</v>
      </c>
      <c r="B24" s="5">
        <v>0</v>
      </c>
    </row>
    <row r="25" spans="1:2" x14ac:dyDescent="0.35">
      <c r="A25">
        <v>2044</v>
      </c>
      <c r="B25" s="5">
        <v>0</v>
      </c>
    </row>
    <row r="26" spans="1:2" x14ac:dyDescent="0.35">
      <c r="A26">
        <v>2045</v>
      </c>
      <c r="B26" s="5">
        <v>0</v>
      </c>
    </row>
    <row r="27" spans="1:2" x14ac:dyDescent="0.35">
      <c r="A27">
        <v>2046</v>
      </c>
      <c r="B27" s="5">
        <v>0</v>
      </c>
    </row>
    <row r="28" spans="1:2" x14ac:dyDescent="0.35">
      <c r="A28">
        <v>2047</v>
      </c>
      <c r="B28" s="5">
        <v>0</v>
      </c>
    </row>
    <row r="29" spans="1:2" x14ac:dyDescent="0.35">
      <c r="A29">
        <v>2048</v>
      </c>
      <c r="B29" s="5">
        <v>0</v>
      </c>
    </row>
    <row r="30" spans="1:2" x14ac:dyDescent="0.35">
      <c r="A30">
        <v>2049</v>
      </c>
      <c r="B30" s="5">
        <v>0</v>
      </c>
    </row>
    <row r="31" spans="1:2" x14ac:dyDescent="0.3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E3" sqref="E3"/>
    </sheetView>
  </sheetViews>
  <sheetFormatPr defaultRowHeight="14.5" x14ac:dyDescent="0.35"/>
  <cols>
    <col min="1" max="1" width="11.1796875" customWidth="1"/>
    <col min="2" max="2" width="21.453125" customWidth="1"/>
    <col min="4" max="4" width="9.81640625" bestFit="1" customWidth="1"/>
  </cols>
  <sheetData>
    <row r="1" spans="1:7" x14ac:dyDescent="0.35">
      <c r="A1" s="6" t="s">
        <v>0</v>
      </c>
      <c r="B1" s="6" t="s">
        <v>13</v>
      </c>
    </row>
    <row r="2" spans="1:7" x14ac:dyDescent="0.35">
      <c r="A2">
        <v>2021</v>
      </c>
      <c r="B2" s="5">
        <f>'NREL ATB'!F26*1000*cpi_2020_to_2012</f>
        <v>265288.4949435431</v>
      </c>
      <c r="G2" s="5"/>
    </row>
    <row r="3" spans="1:7" x14ac:dyDescent="0.35">
      <c r="A3">
        <v>2022</v>
      </c>
      <c r="B3" s="5">
        <f>'NREL ATB'!G26*1000*cpi_2020_to_2012</f>
        <v>298172.36014147772</v>
      </c>
    </row>
    <row r="4" spans="1:7" x14ac:dyDescent="0.35">
      <c r="A4">
        <v>2023</v>
      </c>
      <c r="B4" s="5">
        <v>0</v>
      </c>
    </row>
    <row r="5" spans="1:7" x14ac:dyDescent="0.35">
      <c r="A5">
        <v>2024</v>
      </c>
      <c r="B5" s="5">
        <v>0</v>
      </c>
    </row>
    <row r="6" spans="1:7" x14ac:dyDescent="0.35">
      <c r="A6">
        <v>2025</v>
      </c>
      <c r="B6" s="5">
        <v>0</v>
      </c>
    </row>
    <row r="7" spans="1:7" x14ac:dyDescent="0.35">
      <c r="A7">
        <v>2026</v>
      </c>
      <c r="B7" s="5">
        <v>0</v>
      </c>
    </row>
    <row r="8" spans="1:7" x14ac:dyDescent="0.35">
      <c r="A8">
        <v>2027</v>
      </c>
      <c r="B8" s="5">
        <v>0</v>
      </c>
    </row>
    <row r="9" spans="1:7" x14ac:dyDescent="0.35">
      <c r="A9">
        <v>2028</v>
      </c>
      <c r="B9" s="5">
        <v>0</v>
      </c>
    </row>
    <row r="10" spans="1:7" x14ac:dyDescent="0.35">
      <c r="A10">
        <v>2029</v>
      </c>
      <c r="B10" s="5">
        <v>0</v>
      </c>
    </row>
    <row r="11" spans="1:7" x14ac:dyDescent="0.35">
      <c r="A11">
        <v>2030</v>
      </c>
      <c r="B11" s="5">
        <v>0</v>
      </c>
    </row>
    <row r="12" spans="1:7" x14ac:dyDescent="0.35">
      <c r="A12">
        <v>2031</v>
      </c>
      <c r="B12" s="5">
        <v>0</v>
      </c>
    </row>
    <row r="13" spans="1:7" x14ac:dyDescent="0.35">
      <c r="A13">
        <v>2032</v>
      </c>
      <c r="B13" s="5">
        <v>0</v>
      </c>
    </row>
    <row r="14" spans="1:7" x14ac:dyDescent="0.35">
      <c r="A14">
        <v>2033</v>
      </c>
      <c r="B14" s="5">
        <v>0</v>
      </c>
    </row>
    <row r="15" spans="1:7" x14ac:dyDescent="0.35">
      <c r="A15">
        <v>2034</v>
      </c>
      <c r="B15" s="5">
        <v>0</v>
      </c>
    </row>
    <row r="16" spans="1:7" x14ac:dyDescent="0.35">
      <c r="A16">
        <v>2035</v>
      </c>
      <c r="B16" s="5">
        <v>0</v>
      </c>
    </row>
    <row r="17" spans="1:2" x14ac:dyDescent="0.35">
      <c r="A17">
        <v>2036</v>
      </c>
      <c r="B17" s="5">
        <v>0</v>
      </c>
    </row>
    <row r="18" spans="1:2" x14ac:dyDescent="0.35">
      <c r="A18">
        <v>2037</v>
      </c>
      <c r="B18" s="5">
        <v>0</v>
      </c>
    </row>
    <row r="19" spans="1:2" x14ac:dyDescent="0.35">
      <c r="A19">
        <v>2038</v>
      </c>
      <c r="B19" s="5">
        <v>0</v>
      </c>
    </row>
    <row r="20" spans="1:2" x14ac:dyDescent="0.35">
      <c r="A20">
        <v>2039</v>
      </c>
      <c r="B20" s="5">
        <v>0</v>
      </c>
    </row>
    <row r="21" spans="1:2" x14ac:dyDescent="0.35">
      <c r="A21">
        <v>2040</v>
      </c>
      <c r="B21" s="5">
        <v>0</v>
      </c>
    </row>
    <row r="22" spans="1:2" x14ac:dyDescent="0.35">
      <c r="A22">
        <v>2041</v>
      </c>
      <c r="B22" s="5">
        <v>0</v>
      </c>
    </row>
    <row r="23" spans="1:2" x14ac:dyDescent="0.35">
      <c r="A23">
        <v>2042</v>
      </c>
      <c r="B23" s="5">
        <v>0</v>
      </c>
    </row>
    <row r="24" spans="1:2" x14ac:dyDescent="0.35">
      <c r="A24">
        <v>2043</v>
      </c>
      <c r="B24" s="5">
        <v>0</v>
      </c>
    </row>
    <row r="25" spans="1:2" x14ac:dyDescent="0.35">
      <c r="A25">
        <v>2044</v>
      </c>
      <c r="B25" s="5">
        <v>0</v>
      </c>
    </row>
    <row r="26" spans="1:2" x14ac:dyDescent="0.35">
      <c r="A26">
        <v>2045</v>
      </c>
      <c r="B26" s="5">
        <v>0</v>
      </c>
    </row>
    <row r="27" spans="1:2" x14ac:dyDescent="0.35">
      <c r="A27">
        <v>2046</v>
      </c>
      <c r="B27" s="5">
        <v>0</v>
      </c>
    </row>
    <row r="28" spans="1:2" x14ac:dyDescent="0.35">
      <c r="A28">
        <v>2047</v>
      </c>
      <c r="B28" s="5">
        <v>0</v>
      </c>
    </row>
    <row r="29" spans="1:2" x14ac:dyDescent="0.35">
      <c r="A29">
        <v>2048</v>
      </c>
      <c r="B29" s="5">
        <v>0</v>
      </c>
    </row>
    <row r="30" spans="1:2" x14ac:dyDescent="0.35">
      <c r="A30">
        <v>2049</v>
      </c>
      <c r="B30" s="5">
        <v>0</v>
      </c>
    </row>
    <row r="31" spans="1:2" x14ac:dyDescent="0.3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G8" sqref="G8"/>
    </sheetView>
  </sheetViews>
  <sheetFormatPr defaultRowHeight="14.5" x14ac:dyDescent="0.35"/>
  <cols>
    <col min="1" max="1" width="19.81640625" customWidth="1"/>
  </cols>
  <sheetData>
    <row r="1" spans="1:31" x14ac:dyDescent="0.35">
      <c r="A1" t="s">
        <v>140</v>
      </c>
      <c r="B1" t="s">
        <v>45</v>
      </c>
    </row>
    <row r="2" spans="1:31" x14ac:dyDescent="0.35">
      <c r="A2" t="s">
        <v>141</v>
      </c>
      <c r="B2" s="36">
        <f>'Balance of System Calculations'!$D$26/('NREL ATB'!G47*1000)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NREL ATB</vt:lpstr>
      <vt:lpstr>Balance of System Calculations</vt:lpstr>
      <vt:lpstr>BCpUC-energy</vt:lpstr>
      <vt:lpstr>BCpUC-power</vt:lpstr>
      <vt:lpstr>BBoSCaSoFYC</vt:lpstr>
      <vt:lpstr>cpi_2020_to_2012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Mary Francis Swint</cp:lastModifiedBy>
  <dcterms:created xsi:type="dcterms:W3CDTF">2015-05-01T22:00:45Z</dcterms:created>
  <dcterms:modified xsi:type="dcterms:W3CDTF">2024-03-18T16:12:54Z</dcterms:modified>
</cp:coreProperties>
</file>